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sco.uv.es\jortapi\contab\web\PT\dp\"/>
    </mc:Choice>
  </mc:AlternateContent>
  <xr:revisionPtr revIDLastSave="0" documentId="13_ncr:1_{0AAC333C-DC17-430D-9D0B-F17A6494A5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Hoja1!$A$1:$L$56</definedName>
    <definedName name="_xlnm.Print_Titles" localSheetId="0">Hoja1!1:9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7" i="1" l="1"/>
  <c r="K57" i="1"/>
  <c r="I57" i="1"/>
  <c r="H57" i="1"/>
  <c r="G57" i="1"/>
  <c r="F57" i="1"/>
  <c r="I10" i="1"/>
  <c r="I11" i="1" s="1"/>
  <c r="I54" i="1"/>
  <c r="I53" i="1"/>
  <c r="I52" i="1"/>
  <c r="I51" i="1"/>
  <c r="I49" i="1"/>
  <c r="I48" i="1"/>
  <c r="I47" i="1"/>
  <c r="I46" i="1"/>
  <c r="I45" i="1"/>
  <c r="I43" i="1"/>
  <c r="I42" i="1"/>
  <c r="I40" i="1"/>
  <c r="L40" i="1" s="1"/>
  <c r="I39" i="1"/>
  <c r="L39" i="1" s="1"/>
  <c r="I38" i="1"/>
  <c r="L38" i="1" s="1"/>
  <c r="I37" i="1"/>
  <c r="L37" i="1" s="1"/>
  <c r="I36" i="1"/>
  <c r="L36" i="1" s="1"/>
  <c r="I35" i="1"/>
  <c r="L35" i="1" s="1"/>
  <c r="I34" i="1"/>
  <c r="L34" i="1" s="1"/>
  <c r="I33" i="1"/>
  <c r="L33" i="1" s="1"/>
  <c r="I32" i="1"/>
  <c r="L32" i="1" s="1"/>
  <c r="I31" i="1"/>
  <c r="L31" i="1" s="1"/>
  <c r="I30" i="1"/>
  <c r="L30" i="1" s="1"/>
  <c r="I29" i="1"/>
  <c r="K29" i="1" s="1"/>
  <c r="I28" i="1"/>
  <c r="K28" i="1" s="1"/>
  <c r="I27" i="1"/>
  <c r="K27" i="1" s="1"/>
  <c r="I26" i="1"/>
  <c r="K26" i="1" s="1"/>
  <c r="I25" i="1"/>
  <c r="L25" i="1" s="1"/>
  <c r="I24" i="1"/>
  <c r="L24" i="1" s="1"/>
  <c r="I23" i="1"/>
  <c r="L23" i="1" s="1"/>
  <c r="I22" i="1"/>
  <c r="L22" i="1" s="1"/>
  <c r="I21" i="1"/>
  <c r="L21" i="1" s="1"/>
  <c r="I20" i="1"/>
  <c r="L20" i="1" s="1"/>
  <c r="I19" i="1"/>
  <c r="L19" i="1" s="1"/>
  <c r="I18" i="1"/>
  <c r="L18" i="1" s="1"/>
  <c r="I17" i="1"/>
  <c r="L17" i="1" s="1"/>
  <c r="I16" i="1"/>
  <c r="L16" i="1" s="1"/>
  <c r="I15" i="1"/>
  <c r="L15" i="1" s="1"/>
  <c r="I14" i="1"/>
  <c r="L14" i="1" s="1"/>
</calcChain>
</file>

<file path=xl/sharedStrings.xml><?xml version="1.0" encoding="utf-8"?>
<sst xmlns="http://schemas.openxmlformats.org/spreadsheetml/2006/main" count="75" uniqueCount="31">
  <si>
    <t>Entitat</t>
  </si>
  <si>
    <t>Import formalitzat</t>
  </si>
  <si>
    <t>Any</t>
  </si>
  <si>
    <t>Deute viu a</t>
  </si>
  <si>
    <t>Forma- lització</t>
  </si>
  <si>
    <t>1a. amor- tització</t>
  </si>
  <si>
    <t>Venci- ment</t>
  </si>
  <si>
    <t xml:space="preserve">Incr. </t>
  </si>
  <si>
    <t>Dism.</t>
  </si>
  <si>
    <t>A curt termini</t>
  </si>
  <si>
    <t>A llarg termini</t>
  </si>
  <si>
    <t>Prèstecs i bestretes reemborsables de subv. del FEDER</t>
  </si>
  <si>
    <t>AEI (proyectos de invest.financiados por el FEDER)</t>
  </si>
  <si>
    <t>AEI (infraestructuras financiadas por el FEDER)</t>
  </si>
  <si>
    <t>AEI parque científico (financiación del FEDER)</t>
  </si>
  <si>
    <t>AEI Innplanta (financiación del FEDER)</t>
  </si>
  <si>
    <t>AEI Innocampus (financiación del FEDER)</t>
  </si>
  <si>
    <t>Prèstecs a amortitzar amb finançament extern</t>
  </si>
  <si>
    <t>AEI parque científico (financiación propia)</t>
  </si>
  <si>
    <t>AEI parque científico (finan. propia) INNPLANTA al 1,17%</t>
  </si>
  <si>
    <t>AEI (infraestructuras FEDER, financiación propia)</t>
  </si>
  <si>
    <t>AEI (infraestructuras FEDER, financiación propia) al 0,089%</t>
  </si>
  <si>
    <t>Prèstecs a amortitzar amb finançament propi</t>
  </si>
  <si>
    <t xml:space="preserve">  Total Préstamos Agencia Estatal de Investigación (AEI)</t>
  </si>
  <si>
    <t>31-12-2022</t>
  </si>
  <si>
    <t>31-12-2021</t>
  </si>
  <si>
    <t>Saldo a 31-12-2022</t>
  </si>
  <si>
    <t>AEI Innocampus (financiación propia)</t>
  </si>
  <si>
    <t>Emisión de bonos (plan de inversiones GV) al 6,6% de interés</t>
  </si>
  <si>
    <t>Empréstitos con financiación externa</t>
  </si>
  <si>
    <t>Total endeutament financer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</si>
</sst>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P_t_s_-;\-* #,##0.00\ _P_t_s_-;_-* &quot;-&quot;??\ _P_t_s_-;_-@_-"/>
  </numFmts>
  <fonts count="13" x14ac:knownFonts="1"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8"/>
      <color rgb="FF000000"/>
      <name val="Calibri"/>
      <family val="2"/>
      <scheme val="minor"/>
    </font>
    <font>
      <sz val="7"/>
      <color rgb="FF231F20"/>
      <name val="Calibri"/>
      <family val="2"/>
      <scheme val="minor"/>
    </font>
    <font>
      <sz val="8"/>
      <color rgb="FF231F20"/>
      <name val="Calibri"/>
      <family val="2"/>
      <scheme val="minor"/>
    </font>
    <font>
      <sz val="8"/>
      <name val="Calibri"/>
      <family val="2"/>
    </font>
    <font>
      <sz val="7"/>
      <color rgb="FF000000"/>
      <name val="Calibri"/>
      <family val="2"/>
      <scheme val="minor"/>
    </font>
    <font>
      <b/>
      <sz val="7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164" fontId="4" fillId="0" borderId="0"/>
    <xf numFmtId="0" fontId="5" fillId="0" borderId="0"/>
  </cellStyleXfs>
  <cellXfs count="55">
    <xf numFmtId="0" fontId="0" fillId="0" borderId="0" xfId="0"/>
    <xf numFmtId="0" fontId="1" fillId="0" borderId="0" xfId="0" applyFont="1"/>
    <xf numFmtId="0" fontId="2" fillId="2" borderId="7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/>
    </xf>
    <xf numFmtId="4" fontId="0" fillId="0" borderId="0" xfId="0" applyNumberFormat="1"/>
    <xf numFmtId="0" fontId="2" fillId="0" borderId="6" xfId="0" applyFont="1" applyBorder="1"/>
    <xf numFmtId="4" fontId="2" fillId="0" borderId="12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4" fontId="2" fillId="2" borderId="8" xfId="0" quotePrefix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top"/>
    </xf>
    <xf numFmtId="4" fontId="6" fillId="0" borderId="8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10" xfId="0" applyFont="1" applyBorder="1" applyAlignment="1">
      <alignment horizontal="justify" vertical="center"/>
    </xf>
    <xf numFmtId="4" fontId="6" fillId="0" borderId="11" xfId="0" applyNumberFormat="1" applyFont="1" applyBorder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6" fillId="0" borderId="9" xfId="0" applyFont="1" applyBorder="1" applyAlignment="1">
      <alignment horizontal="justify" vertical="center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4" fontId="9" fillId="0" borderId="11" xfId="3" applyNumberFormat="1" applyFont="1" applyBorder="1" applyAlignment="1">
      <alignment horizontal="right"/>
    </xf>
    <xf numFmtId="4" fontId="9" fillId="0" borderId="10" xfId="3" applyNumberFormat="1" applyFont="1" applyBorder="1" applyAlignment="1">
      <alignment horizontal="right"/>
    </xf>
    <xf numFmtId="4" fontId="9" fillId="0" borderId="15" xfId="3" applyNumberFormat="1" applyFont="1" applyBorder="1" applyAlignment="1">
      <alignment horizontal="right"/>
    </xf>
    <xf numFmtId="4" fontId="9" fillId="0" borderId="9" xfId="3" applyNumberFormat="1" applyFont="1" applyBorder="1" applyAlignment="1">
      <alignment horizontal="right"/>
    </xf>
    <xf numFmtId="4" fontId="2" fillId="2" borderId="8" xfId="0" applyNumberFormat="1" applyFont="1" applyFill="1" applyBorder="1" applyAlignment="1">
      <alignment horizontal="center"/>
    </xf>
    <xf numFmtId="4" fontId="8" fillId="0" borderId="11" xfId="0" applyNumberFormat="1" applyFont="1" applyBorder="1" applyAlignment="1">
      <alignment horizontal="right" vertical="center"/>
    </xf>
    <xf numFmtId="4" fontId="8" fillId="0" borderId="8" xfId="0" applyNumberFormat="1" applyFont="1" applyBorder="1" applyAlignment="1">
      <alignment horizontal="right" vertical="center"/>
    </xf>
    <xf numFmtId="4" fontId="6" fillId="0" borderId="10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0" fontId="7" fillId="0" borderId="10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2" fillId="2" borderId="14" xfId="0" applyFont="1" applyFill="1" applyBorder="1" applyAlignment="1">
      <alignment horizontal="center"/>
    </xf>
    <xf numFmtId="0" fontId="10" fillId="0" borderId="9" xfId="0" applyFont="1" applyBorder="1" applyAlignment="1">
      <alignment horizontal="justify" vertical="center"/>
    </xf>
    <xf numFmtId="0" fontId="10" fillId="0" borderId="8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11" fillId="0" borderId="9" xfId="0" applyFont="1" applyBorder="1" applyAlignment="1">
      <alignment horizontal="justify" vertical="center"/>
    </xf>
    <xf numFmtId="4" fontId="12" fillId="0" borderId="8" xfId="0" applyNumberFormat="1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6" xfId="0" applyBorder="1" applyAlignment="1">
      <alignment vertical="center"/>
    </xf>
    <xf numFmtId="0" fontId="12" fillId="0" borderId="8" xfId="0" applyFont="1" applyBorder="1" applyAlignment="1">
      <alignment horizontal="right" vertical="center"/>
    </xf>
    <xf numFmtId="0" fontId="2" fillId="3" borderId="6" xfId="0" applyFont="1" applyFill="1" applyBorder="1" applyAlignment="1">
      <alignment wrapText="1"/>
    </xf>
    <xf numFmtId="4" fontId="2" fillId="3" borderId="9" xfId="0" applyNumberFormat="1" applyFont="1" applyFill="1" applyBorder="1" applyAlignment="1">
      <alignment horizontal="right"/>
    </xf>
    <xf numFmtId="0" fontId="3" fillId="3" borderId="17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4" fontId="2" fillId="3" borderId="12" xfId="0" applyNumberFormat="1" applyFont="1" applyFill="1" applyBorder="1" applyAlignment="1">
      <alignment horizontal="right"/>
    </xf>
    <xf numFmtId="0" fontId="2" fillId="2" borderId="7" xfId="0" applyFont="1" applyFill="1" applyBorder="1"/>
    <xf numFmtId="0" fontId="3" fillId="2" borderId="17" xfId="0" applyFont="1" applyFill="1" applyBorder="1"/>
    <xf numFmtId="4" fontId="2" fillId="2" borderId="9" xfId="0" applyNumberFormat="1" applyFont="1" applyFill="1" applyBorder="1" applyAlignment="1">
      <alignment horizontal="right"/>
    </xf>
  </cellXfs>
  <cellStyles count="4">
    <cellStyle name="Millares 2" xfId="2" xr:uid="{00000000-0005-0000-0000-000002000000}"/>
    <cellStyle name="Normal" xfId="0" builtinId="0"/>
    <cellStyle name="Normal 2" xfId="1" xr:uid="{00000000-0005-0000-0000-000001000000}"/>
    <cellStyle name="Normal 3" xfId="3" xr:uid="{63E490A6-6A3D-4F12-887A-FEA489D610B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704850</xdr:colOff>
      <xdr:row>5</xdr:row>
      <xdr:rowOff>47625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228975" cy="857250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N61"/>
  <sheetViews>
    <sheetView tabSelected="1" zoomScaleNormal="100" workbookViewId="0">
      <selection activeCell="I57" sqref="I57"/>
    </sheetView>
  </sheetViews>
  <sheetFormatPr baseColWidth="10" defaultRowHeight="12.75" x14ac:dyDescent="0.2"/>
  <cols>
    <col min="1" max="1" width="37.85546875" customWidth="1"/>
    <col min="2" max="2" width="13.7109375" customWidth="1"/>
    <col min="3" max="5" width="7.42578125" customWidth="1"/>
    <col min="6" max="6" width="14.85546875" customWidth="1"/>
    <col min="7" max="8" width="12.85546875" style="5" customWidth="1"/>
    <col min="9" max="9" width="15" customWidth="1"/>
    <col min="10" max="10" width="3" customWidth="1"/>
    <col min="11" max="11" width="13" customWidth="1"/>
    <col min="12" max="12" width="14.42578125" customWidth="1"/>
    <col min="13" max="13" width="12.7109375" bestFit="1" customWidth="1"/>
    <col min="14" max="14" width="13.28515625" bestFit="1" customWidth="1"/>
  </cols>
  <sheetData>
    <row r="7" spans="1:12" ht="13.5" customHeight="1" thickBot="1" x14ac:dyDescent="0.25"/>
    <row r="8" spans="1:12" ht="15.75" customHeight="1" thickBot="1" x14ac:dyDescent="0.3">
      <c r="A8" s="13" t="s">
        <v>0</v>
      </c>
      <c r="B8" s="11" t="s">
        <v>1</v>
      </c>
      <c r="C8" s="34" t="s">
        <v>2</v>
      </c>
      <c r="D8" s="35"/>
      <c r="E8" s="36"/>
      <c r="F8" s="37" t="s">
        <v>3</v>
      </c>
      <c r="G8" s="35"/>
      <c r="H8" s="35"/>
      <c r="I8" s="36"/>
      <c r="J8" s="1"/>
      <c r="K8" s="34" t="s">
        <v>26</v>
      </c>
      <c r="L8" s="36"/>
    </row>
    <row r="9" spans="1:12" ht="24" customHeight="1" thickBot="1" x14ac:dyDescent="0.3">
      <c r="A9" s="2"/>
      <c r="B9" s="12"/>
      <c r="C9" s="3" t="s">
        <v>4</v>
      </c>
      <c r="D9" s="3" t="s">
        <v>5</v>
      </c>
      <c r="E9" s="3" t="s">
        <v>6</v>
      </c>
      <c r="F9" s="10" t="s">
        <v>25</v>
      </c>
      <c r="G9" s="28" t="s">
        <v>7</v>
      </c>
      <c r="H9" s="28" t="s">
        <v>8</v>
      </c>
      <c r="I9" s="10" t="s">
        <v>24</v>
      </c>
      <c r="J9" s="1"/>
      <c r="K9" s="4" t="s">
        <v>10</v>
      </c>
      <c r="L9" s="4" t="s">
        <v>9</v>
      </c>
    </row>
    <row r="10" spans="1:12" ht="13.5" thickBot="1" x14ac:dyDescent="0.25">
      <c r="A10" s="38" t="s">
        <v>28</v>
      </c>
      <c r="B10" s="14">
        <v>45075907.829999998</v>
      </c>
      <c r="C10" s="39">
        <v>1997</v>
      </c>
      <c r="D10" s="39">
        <v>2022</v>
      </c>
      <c r="E10" s="39">
        <v>2022</v>
      </c>
      <c r="F10" s="14">
        <v>45075907.829999998</v>
      </c>
      <c r="G10" s="15"/>
      <c r="H10" s="14">
        <v>45075907.829999998</v>
      </c>
      <c r="I10" s="14">
        <f>F10+G10-H10</f>
        <v>0</v>
      </c>
      <c r="J10" s="40"/>
      <c r="K10" s="14"/>
      <c r="L10" s="14"/>
    </row>
    <row r="11" spans="1:12" ht="13.5" thickBot="1" x14ac:dyDescent="0.25">
      <c r="A11" s="41" t="s">
        <v>29</v>
      </c>
      <c r="B11" s="42">
        <v>45075907.829999998</v>
      </c>
      <c r="C11" s="43"/>
      <c r="D11" s="44"/>
      <c r="E11" s="45"/>
      <c r="F11" s="42">
        <v>45075907.829999998</v>
      </c>
      <c r="G11" s="46"/>
      <c r="H11" s="42"/>
      <c r="I11" s="42">
        <f>I10</f>
        <v>0</v>
      </c>
      <c r="J11" s="40"/>
      <c r="K11" s="42"/>
      <c r="L11" s="42"/>
    </row>
    <row r="12" spans="1:12" ht="15.75" customHeight="1" thickBot="1" x14ac:dyDescent="0.3">
      <c r="A12" s="13" t="s">
        <v>0</v>
      </c>
      <c r="B12" s="11" t="s">
        <v>1</v>
      </c>
      <c r="C12" s="34" t="s">
        <v>2</v>
      </c>
      <c r="D12" s="35"/>
      <c r="E12" s="36"/>
      <c r="F12" s="37" t="s">
        <v>3</v>
      </c>
      <c r="G12" s="35"/>
      <c r="H12" s="35"/>
      <c r="I12" s="36"/>
      <c r="J12" s="1"/>
      <c r="K12" s="34" t="s">
        <v>26</v>
      </c>
      <c r="L12" s="36"/>
    </row>
    <row r="13" spans="1:12" ht="24" customHeight="1" thickBot="1" x14ac:dyDescent="0.3">
      <c r="A13" s="2" t="s">
        <v>11</v>
      </c>
      <c r="B13" s="12"/>
      <c r="C13" s="3" t="s">
        <v>4</v>
      </c>
      <c r="D13" s="3" t="s">
        <v>5</v>
      </c>
      <c r="E13" s="3" t="s">
        <v>6</v>
      </c>
      <c r="F13" s="10" t="s">
        <v>25</v>
      </c>
      <c r="G13" s="28" t="s">
        <v>7</v>
      </c>
      <c r="H13" s="28" t="s">
        <v>8</v>
      </c>
      <c r="I13" s="10" t="s">
        <v>24</v>
      </c>
      <c r="J13" s="1"/>
      <c r="K13" s="4" t="s">
        <v>10</v>
      </c>
      <c r="L13" s="4" t="s">
        <v>9</v>
      </c>
    </row>
    <row r="14" spans="1:12" x14ac:dyDescent="0.2">
      <c r="A14" s="16" t="s">
        <v>12</v>
      </c>
      <c r="B14" s="17">
        <v>2078333.6</v>
      </c>
      <c r="C14" s="18">
        <v>2004</v>
      </c>
      <c r="D14" s="18">
        <v>2022</v>
      </c>
      <c r="E14" s="18">
        <v>2023</v>
      </c>
      <c r="F14" s="17">
        <v>857256.61</v>
      </c>
      <c r="G14" s="19"/>
      <c r="H14" s="29"/>
      <c r="I14" s="17">
        <f t="shared" ref="I14:I40" si="0">F14+G14-H14</f>
        <v>857256.61</v>
      </c>
      <c r="J14" s="20"/>
      <c r="K14" s="17"/>
      <c r="L14" s="17">
        <f>I14</f>
        <v>857256.61</v>
      </c>
    </row>
    <row r="15" spans="1:12" x14ac:dyDescent="0.2">
      <c r="A15" s="16" t="s">
        <v>12</v>
      </c>
      <c r="B15" s="17">
        <v>3701929.5</v>
      </c>
      <c r="C15" s="18">
        <v>2005</v>
      </c>
      <c r="D15" s="18">
        <v>2022</v>
      </c>
      <c r="E15" s="18">
        <v>2023</v>
      </c>
      <c r="F15" s="17">
        <v>2261530.2400000002</v>
      </c>
      <c r="G15" s="19"/>
      <c r="H15" s="29"/>
      <c r="I15" s="17">
        <f t="shared" si="0"/>
        <v>2261530.2400000002</v>
      </c>
      <c r="J15" s="20"/>
      <c r="K15" s="17"/>
      <c r="L15" s="17">
        <f t="shared" ref="L15:L25" si="1">I15</f>
        <v>2261530.2400000002</v>
      </c>
    </row>
    <row r="16" spans="1:12" x14ac:dyDescent="0.2">
      <c r="A16" s="16" t="s">
        <v>12</v>
      </c>
      <c r="B16" s="17">
        <v>9785012.6199999992</v>
      </c>
      <c r="C16" s="18">
        <v>2006</v>
      </c>
      <c r="D16" s="18">
        <v>2022</v>
      </c>
      <c r="E16" s="18">
        <v>2023</v>
      </c>
      <c r="F16" s="17">
        <v>9599958.6300000008</v>
      </c>
      <c r="G16" s="19"/>
      <c r="H16" s="29"/>
      <c r="I16" s="17">
        <f t="shared" si="0"/>
        <v>9599958.6300000008</v>
      </c>
      <c r="J16" s="20"/>
      <c r="K16" s="17"/>
      <c r="L16" s="17">
        <f t="shared" si="1"/>
        <v>9599958.6300000008</v>
      </c>
    </row>
    <row r="17" spans="1:12" x14ac:dyDescent="0.2">
      <c r="A17" s="16" t="s">
        <v>12</v>
      </c>
      <c r="B17" s="17">
        <v>11111733.619999999</v>
      </c>
      <c r="C17" s="18">
        <v>2007</v>
      </c>
      <c r="D17" s="18">
        <v>2022</v>
      </c>
      <c r="E17" s="18">
        <v>2023</v>
      </c>
      <c r="F17" s="17">
        <v>10924179.800000001</v>
      </c>
      <c r="G17" s="19"/>
      <c r="H17" s="29"/>
      <c r="I17" s="17">
        <f t="shared" si="0"/>
        <v>10924179.800000001</v>
      </c>
      <c r="J17" s="20"/>
      <c r="K17" s="17"/>
      <c r="L17" s="17">
        <f t="shared" si="1"/>
        <v>10924179.800000001</v>
      </c>
    </row>
    <row r="18" spans="1:12" x14ac:dyDescent="0.2">
      <c r="A18" s="16" t="s">
        <v>12</v>
      </c>
      <c r="B18" s="17">
        <v>361848.1</v>
      </c>
      <c r="C18" s="18">
        <v>2008</v>
      </c>
      <c r="D18" s="18">
        <v>2022</v>
      </c>
      <c r="E18" s="18">
        <v>2023</v>
      </c>
      <c r="F18" s="17">
        <v>361848.1</v>
      </c>
      <c r="G18" s="19"/>
      <c r="H18" s="29"/>
      <c r="I18" s="17">
        <f t="shared" si="0"/>
        <v>361848.1</v>
      </c>
      <c r="J18" s="20"/>
      <c r="K18" s="17"/>
      <c r="L18" s="17">
        <f t="shared" si="1"/>
        <v>361848.1</v>
      </c>
    </row>
    <row r="19" spans="1:12" x14ac:dyDescent="0.2">
      <c r="A19" s="16" t="s">
        <v>12</v>
      </c>
      <c r="B19" s="17">
        <v>178378.2</v>
      </c>
      <c r="C19" s="18">
        <v>2011</v>
      </c>
      <c r="D19" s="18">
        <v>2022</v>
      </c>
      <c r="E19" s="18">
        <v>2023</v>
      </c>
      <c r="F19" s="17">
        <v>178378.2</v>
      </c>
      <c r="G19" s="19"/>
      <c r="H19" s="29"/>
      <c r="I19" s="17">
        <f t="shared" si="0"/>
        <v>178378.2</v>
      </c>
      <c r="J19" s="20"/>
      <c r="K19" s="17"/>
      <c r="L19" s="17">
        <f t="shared" si="1"/>
        <v>178378.2</v>
      </c>
    </row>
    <row r="20" spans="1:12" x14ac:dyDescent="0.2">
      <c r="A20" s="16" t="s">
        <v>12</v>
      </c>
      <c r="B20" s="17">
        <v>2980593</v>
      </c>
      <c r="C20" s="18">
        <v>2012</v>
      </c>
      <c r="D20" s="18">
        <v>2022</v>
      </c>
      <c r="E20" s="18">
        <v>2023</v>
      </c>
      <c r="F20" s="17">
        <v>2906341.63</v>
      </c>
      <c r="G20" s="19"/>
      <c r="H20" s="29"/>
      <c r="I20" s="17">
        <f t="shared" si="0"/>
        <v>2906341.63</v>
      </c>
      <c r="J20" s="20"/>
      <c r="K20" s="17"/>
      <c r="L20" s="17">
        <f t="shared" si="1"/>
        <v>2906341.63</v>
      </c>
    </row>
    <row r="21" spans="1:12" x14ac:dyDescent="0.2">
      <c r="A21" s="16" t="s">
        <v>12</v>
      </c>
      <c r="B21" s="17">
        <v>789066.36</v>
      </c>
      <c r="C21" s="18">
        <v>2013</v>
      </c>
      <c r="D21" s="18">
        <v>2022</v>
      </c>
      <c r="E21" s="18">
        <v>2023</v>
      </c>
      <c r="F21" s="17">
        <v>744787.28</v>
      </c>
      <c r="G21" s="19"/>
      <c r="H21" s="29"/>
      <c r="I21" s="17">
        <f t="shared" si="0"/>
        <v>744787.28</v>
      </c>
      <c r="J21" s="20"/>
      <c r="K21" s="17"/>
      <c r="L21" s="17">
        <f t="shared" si="1"/>
        <v>744787.28</v>
      </c>
    </row>
    <row r="22" spans="1:12" x14ac:dyDescent="0.2">
      <c r="A22" s="16" t="s">
        <v>12</v>
      </c>
      <c r="B22" s="17">
        <v>54450</v>
      </c>
      <c r="C22" s="18">
        <v>2014</v>
      </c>
      <c r="D22" s="18">
        <v>2022</v>
      </c>
      <c r="E22" s="18">
        <v>2023</v>
      </c>
      <c r="F22" s="17">
        <v>38115</v>
      </c>
      <c r="G22" s="19"/>
      <c r="H22" s="29"/>
      <c r="I22" s="17">
        <f t="shared" si="0"/>
        <v>38115</v>
      </c>
      <c r="J22" s="20"/>
      <c r="K22" s="17"/>
      <c r="L22" s="17">
        <f t="shared" si="1"/>
        <v>38115</v>
      </c>
    </row>
    <row r="23" spans="1:12" x14ac:dyDescent="0.2">
      <c r="A23" s="16" t="s">
        <v>12</v>
      </c>
      <c r="B23" s="17">
        <v>1087534.79</v>
      </c>
      <c r="C23" s="18">
        <v>2015</v>
      </c>
      <c r="D23" s="18">
        <v>2022</v>
      </c>
      <c r="E23" s="18">
        <v>2023</v>
      </c>
      <c r="F23" s="17">
        <v>966890.51</v>
      </c>
      <c r="G23" s="19"/>
      <c r="H23" s="29"/>
      <c r="I23" s="17">
        <f t="shared" si="0"/>
        <v>966890.51</v>
      </c>
      <c r="J23" s="20"/>
      <c r="K23" s="17"/>
      <c r="L23" s="17">
        <f t="shared" si="1"/>
        <v>966890.51</v>
      </c>
    </row>
    <row r="24" spans="1:12" x14ac:dyDescent="0.2">
      <c r="A24" s="16" t="s">
        <v>12</v>
      </c>
      <c r="B24" s="17">
        <v>3683277.51</v>
      </c>
      <c r="C24" s="18">
        <v>2015</v>
      </c>
      <c r="D24" s="18">
        <v>2022</v>
      </c>
      <c r="E24" s="18">
        <v>2023</v>
      </c>
      <c r="F24" s="31">
        <v>3683277.51</v>
      </c>
      <c r="G24" s="29">
        <v>-120220.14</v>
      </c>
      <c r="H24" s="29"/>
      <c r="I24" s="17">
        <f t="shared" si="0"/>
        <v>3563057.3699999996</v>
      </c>
      <c r="J24" s="20"/>
      <c r="K24" s="17"/>
      <c r="L24" s="17">
        <f t="shared" si="1"/>
        <v>3563057.3699999996</v>
      </c>
    </row>
    <row r="25" spans="1:12" x14ac:dyDescent="0.2">
      <c r="A25" s="16" t="s">
        <v>12</v>
      </c>
      <c r="B25" s="17">
        <v>4363368.16</v>
      </c>
      <c r="C25" s="18">
        <v>2016</v>
      </c>
      <c r="D25" s="18">
        <v>2023</v>
      </c>
      <c r="E25" s="18">
        <v>2023</v>
      </c>
      <c r="F25" s="17">
        <v>4363368.16</v>
      </c>
      <c r="G25" s="29">
        <v>-204961.16</v>
      </c>
      <c r="H25" s="29"/>
      <c r="I25" s="17">
        <f t="shared" si="0"/>
        <v>4158407</v>
      </c>
      <c r="J25" s="20"/>
      <c r="K25" s="17"/>
      <c r="L25" s="17">
        <f t="shared" si="1"/>
        <v>4158407</v>
      </c>
    </row>
    <row r="26" spans="1:12" x14ac:dyDescent="0.2">
      <c r="A26" s="16" t="s">
        <v>12</v>
      </c>
      <c r="B26" s="17">
        <v>3676343</v>
      </c>
      <c r="C26" s="18">
        <v>2017</v>
      </c>
      <c r="D26" s="18">
        <v>2025</v>
      </c>
      <c r="E26" s="18">
        <v>2025</v>
      </c>
      <c r="F26" s="17">
        <v>3506943</v>
      </c>
      <c r="G26" s="19"/>
      <c r="H26" s="29"/>
      <c r="I26" s="17">
        <f t="shared" si="0"/>
        <v>3506943</v>
      </c>
      <c r="J26" s="20"/>
      <c r="K26" s="32">
        <f>I26</f>
        <v>3506943</v>
      </c>
      <c r="L26" s="31"/>
    </row>
    <row r="27" spans="1:12" x14ac:dyDescent="0.2">
      <c r="A27" s="16" t="s">
        <v>12</v>
      </c>
      <c r="B27" s="17">
        <v>4691896</v>
      </c>
      <c r="C27" s="18">
        <v>2018</v>
      </c>
      <c r="D27" s="18">
        <v>2025</v>
      </c>
      <c r="E27" s="18">
        <v>2025</v>
      </c>
      <c r="F27" s="17">
        <v>4691896</v>
      </c>
      <c r="G27" s="19"/>
      <c r="H27" s="29"/>
      <c r="I27" s="17">
        <f t="shared" si="0"/>
        <v>4691896</v>
      </c>
      <c r="J27" s="20"/>
      <c r="K27" s="32">
        <f t="shared" ref="K27:K29" si="2">I27</f>
        <v>4691896</v>
      </c>
      <c r="L27" s="31"/>
    </row>
    <row r="28" spans="1:12" x14ac:dyDescent="0.2">
      <c r="A28" s="16" t="s">
        <v>12</v>
      </c>
      <c r="B28" s="17">
        <v>4563075</v>
      </c>
      <c r="C28" s="18">
        <v>2019</v>
      </c>
      <c r="D28" s="18">
        <v>2025</v>
      </c>
      <c r="E28" s="18">
        <v>2025</v>
      </c>
      <c r="F28" s="17">
        <v>4563075</v>
      </c>
      <c r="G28" s="19"/>
      <c r="H28" s="29"/>
      <c r="I28" s="17">
        <f t="shared" si="0"/>
        <v>4563075</v>
      </c>
      <c r="J28" s="20"/>
      <c r="K28" s="32">
        <f t="shared" si="2"/>
        <v>4563075</v>
      </c>
      <c r="L28" s="31"/>
    </row>
    <row r="29" spans="1:12" x14ac:dyDescent="0.2">
      <c r="A29" s="16" t="s">
        <v>12</v>
      </c>
      <c r="B29" s="17">
        <v>3835595.94</v>
      </c>
      <c r="C29" s="18">
        <v>2022</v>
      </c>
      <c r="D29" s="18"/>
      <c r="E29" s="18"/>
      <c r="F29" s="17"/>
      <c r="G29" s="17">
        <v>3835595.94</v>
      </c>
      <c r="H29" s="29"/>
      <c r="I29" s="17">
        <f t="shared" si="0"/>
        <v>3835595.94</v>
      </c>
      <c r="J29" s="20"/>
      <c r="K29" s="32">
        <f t="shared" si="2"/>
        <v>3835595.94</v>
      </c>
      <c r="L29" s="31"/>
    </row>
    <row r="30" spans="1:12" x14ac:dyDescent="0.2">
      <c r="A30" s="16" t="s">
        <v>13</v>
      </c>
      <c r="B30" s="17">
        <v>2395160.54</v>
      </c>
      <c r="C30" s="18">
        <v>2009</v>
      </c>
      <c r="D30" s="18">
        <v>2022</v>
      </c>
      <c r="E30" s="18">
        <v>2023</v>
      </c>
      <c r="F30" s="17">
        <v>2718985.1</v>
      </c>
      <c r="G30" s="19"/>
      <c r="H30" s="29"/>
      <c r="I30" s="17">
        <f t="shared" si="0"/>
        <v>2718985.1</v>
      </c>
      <c r="J30" s="20"/>
      <c r="K30" s="32"/>
      <c r="L30" s="31">
        <f>I30</f>
        <v>2718985.1</v>
      </c>
    </row>
    <row r="31" spans="1:12" x14ac:dyDescent="0.2">
      <c r="A31" s="16" t="s">
        <v>13</v>
      </c>
      <c r="B31" s="17">
        <v>653863.31000000006</v>
      </c>
      <c r="C31" s="18">
        <v>2011</v>
      </c>
      <c r="D31" s="18">
        <v>2022</v>
      </c>
      <c r="E31" s="18">
        <v>2023</v>
      </c>
      <c r="F31" s="17">
        <v>653863.31000000006</v>
      </c>
      <c r="G31" s="19"/>
      <c r="H31" s="29"/>
      <c r="I31" s="17">
        <f t="shared" si="0"/>
        <v>653863.31000000006</v>
      </c>
      <c r="J31" s="20"/>
      <c r="K31" s="32"/>
      <c r="L31" s="31">
        <f t="shared" ref="L31:L40" si="3">I31</f>
        <v>653863.31000000006</v>
      </c>
    </row>
    <row r="32" spans="1:12" x14ac:dyDescent="0.2">
      <c r="A32" s="16" t="s">
        <v>13</v>
      </c>
      <c r="B32" s="17">
        <v>2947912.58</v>
      </c>
      <c r="C32" s="18">
        <v>2014</v>
      </c>
      <c r="D32" s="18">
        <v>2022</v>
      </c>
      <c r="E32" s="18">
        <v>2023</v>
      </c>
      <c r="F32" s="17">
        <v>2943320.37</v>
      </c>
      <c r="G32" s="19"/>
      <c r="H32" s="29"/>
      <c r="I32" s="17">
        <f t="shared" si="0"/>
        <v>2943320.37</v>
      </c>
      <c r="J32" s="20"/>
      <c r="K32" s="32"/>
      <c r="L32" s="31">
        <f t="shared" si="3"/>
        <v>2943320.37</v>
      </c>
    </row>
    <row r="33" spans="1:14" x14ac:dyDescent="0.2">
      <c r="A33" s="16" t="s">
        <v>13</v>
      </c>
      <c r="B33" s="17">
        <v>1790783.92</v>
      </c>
      <c r="C33" s="18">
        <v>2016</v>
      </c>
      <c r="D33" s="18">
        <v>2022</v>
      </c>
      <c r="E33" s="18">
        <v>2023</v>
      </c>
      <c r="F33" s="17">
        <v>1790783.92</v>
      </c>
      <c r="G33" s="29">
        <v>-31698.2</v>
      </c>
      <c r="H33" s="29"/>
      <c r="I33" s="17">
        <f t="shared" si="0"/>
        <v>1759085.72</v>
      </c>
      <c r="J33" s="20"/>
      <c r="K33" s="32"/>
      <c r="L33" s="31">
        <f t="shared" si="3"/>
        <v>1759085.72</v>
      </c>
    </row>
    <row r="34" spans="1:14" x14ac:dyDescent="0.2">
      <c r="A34" s="16" t="s">
        <v>13</v>
      </c>
      <c r="B34" s="17">
        <v>829078.63</v>
      </c>
      <c r="C34" s="18">
        <v>2018</v>
      </c>
      <c r="D34" s="18">
        <v>2022</v>
      </c>
      <c r="E34" s="18">
        <v>2023</v>
      </c>
      <c r="F34" s="17">
        <v>416028.63</v>
      </c>
      <c r="G34" s="19"/>
      <c r="H34" s="29"/>
      <c r="I34" s="17">
        <f t="shared" si="0"/>
        <v>416028.63</v>
      </c>
      <c r="J34" s="20"/>
      <c r="K34" s="32"/>
      <c r="L34" s="31">
        <f t="shared" si="3"/>
        <v>416028.63</v>
      </c>
    </row>
    <row r="35" spans="1:14" x14ac:dyDescent="0.2">
      <c r="A35" s="16" t="s">
        <v>13</v>
      </c>
      <c r="B35" s="17">
        <v>1301796.3799999999</v>
      </c>
      <c r="C35" s="18">
        <v>2019</v>
      </c>
      <c r="D35" s="18">
        <v>2023</v>
      </c>
      <c r="E35" s="18">
        <v>2023</v>
      </c>
      <c r="F35" s="17">
        <v>1301796.3799999999</v>
      </c>
      <c r="G35" s="19"/>
      <c r="H35" s="29"/>
      <c r="I35" s="17">
        <f t="shared" si="0"/>
        <v>1301796.3799999999</v>
      </c>
      <c r="J35" s="20"/>
      <c r="K35" s="32"/>
      <c r="L35" s="31">
        <f t="shared" si="3"/>
        <v>1301796.3799999999</v>
      </c>
    </row>
    <row r="36" spans="1:14" x14ac:dyDescent="0.2">
      <c r="A36" s="16" t="s">
        <v>14</v>
      </c>
      <c r="B36" s="17">
        <v>50807.4</v>
      </c>
      <c r="C36" s="18">
        <v>2009</v>
      </c>
      <c r="D36" s="18">
        <v>2022</v>
      </c>
      <c r="E36" s="18">
        <v>2023</v>
      </c>
      <c r="F36" s="17">
        <v>50807.4</v>
      </c>
      <c r="G36" s="19"/>
      <c r="H36" s="29"/>
      <c r="I36" s="17">
        <f t="shared" si="0"/>
        <v>50807.4</v>
      </c>
      <c r="J36" s="20"/>
      <c r="K36" s="32"/>
      <c r="L36" s="31">
        <f t="shared" si="3"/>
        <v>50807.4</v>
      </c>
    </row>
    <row r="37" spans="1:14" x14ac:dyDescent="0.2">
      <c r="A37" s="16" t="s">
        <v>15</v>
      </c>
      <c r="B37" s="17">
        <v>540364.26</v>
      </c>
      <c r="C37" s="18">
        <v>2011</v>
      </c>
      <c r="D37" s="18">
        <v>2022</v>
      </c>
      <c r="E37" s="18">
        <v>2023</v>
      </c>
      <c r="F37" s="17">
        <v>540364.26</v>
      </c>
      <c r="G37" s="19"/>
      <c r="H37" s="29"/>
      <c r="I37" s="17">
        <f t="shared" si="0"/>
        <v>540364.26</v>
      </c>
      <c r="J37" s="20"/>
      <c r="K37" s="32"/>
      <c r="L37" s="31">
        <f t="shared" si="3"/>
        <v>540364.26</v>
      </c>
    </row>
    <row r="38" spans="1:14" x14ac:dyDescent="0.2">
      <c r="A38" s="16" t="s">
        <v>15</v>
      </c>
      <c r="B38" s="17">
        <v>186602.54</v>
      </c>
      <c r="C38" s="18">
        <v>2012</v>
      </c>
      <c r="D38" s="18">
        <v>2022</v>
      </c>
      <c r="E38" s="18">
        <v>2023</v>
      </c>
      <c r="F38" s="17">
        <v>186602.54</v>
      </c>
      <c r="G38" s="19"/>
      <c r="H38" s="29"/>
      <c r="I38" s="17">
        <f t="shared" si="0"/>
        <v>186602.54</v>
      </c>
      <c r="J38" s="20"/>
      <c r="K38" s="32"/>
      <c r="L38" s="31">
        <f t="shared" si="3"/>
        <v>186602.54</v>
      </c>
    </row>
    <row r="39" spans="1:14" x14ac:dyDescent="0.2">
      <c r="A39" s="16" t="s">
        <v>15</v>
      </c>
      <c r="B39" s="17">
        <v>676285.81</v>
      </c>
      <c r="C39" s="18">
        <v>2013</v>
      </c>
      <c r="D39" s="18">
        <v>2022</v>
      </c>
      <c r="E39" s="18">
        <v>2023</v>
      </c>
      <c r="F39" s="17">
        <v>605761.41</v>
      </c>
      <c r="G39" s="19"/>
      <c r="H39" s="29"/>
      <c r="I39" s="17">
        <f t="shared" si="0"/>
        <v>605761.41</v>
      </c>
      <c r="J39" s="20"/>
      <c r="K39" s="32"/>
      <c r="L39" s="31">
        <f t="shared" si="3"/>
        <v>605761.41</v>
      </c>
    </row>
    <row r="40" spans="1:14" ht="13.5" thickBot="1" x14ac:dyDescent="0.25">
      <c r="A40" s="21" t="s">
        <v>16</v>
      </c>
      <c r="B40" s="14">
        <v>600000</v>
      </c>
      <c r="C40" s="18">
        <v>2011</v>
      </c>
      <c r="D40" s="33">
        <v>2022</v>
      </c>
      <c r="E40" s="18">
        <v>2023</v>
      </c>
      <c r="F40" s="14">
        <v>600000</v>
      </c>
      <c r="G40" s="23"/>
      <c r="H40" s="30"/>
      <c r="I40" s="14">
        <f t="shared" si="0"/>
        <v>600000</v>
      </c>
      <c r="J40" s="20"/>
      <c r="K40" s="32"/>
      <c r="L40" s="31">
        <f t="shared" si="3"/>
        <v>600000</v>
      </c>
    </row>
    <row r="41" spans="1:14" ht="15.75" thickBot="1" x14ac:dyDescent="0.3">
      <c r="A41" s="6" t="s">
        <v>17</v>
      </c>
      <c r="B41" s="7">
        <v>68915090.770000011</v>
      </c>
      <c r="C41" s="8"/>
      <c r="D41" s="8"/>
      <c r="E41" s="9"/>
      <c r="F41" s="7">
        <v>61456158.990000002</v>
      </c>
      <c r="G41" s="7">
        <v>3478716.44</v>
      </c>
      <c r="H41" s="7">
        <v>0</v>
      </c>
      <c r="I41" s="7">
        <v>64934875.43</v>
      </c>
      <c r="J41" s="1"/>
      <c r="K41" s="7">
        <v>16597509.939999999</v>
      </c>
      <c r="L41" s="7">
        <v>48337365.490000002</v>
      </c>
      <c r="M41" s="5"/>
      <c r="N41" s="5"/>
    </row>
    <row r="42" spans="1:14" x14ac:dyDescent="0.2">
      <c r="A42" s="16" t="s">
        <v>18</v>
      </c>
      <c r="B42" s="17">
        <v>846150</v>
      </c>
      <c r="C42" s="18">
        <v>2007</v>
      </c>
      <c r="D42" s="18">
        <v>2011</v>
      </c>
      <c r="E42" s="18">
        <v>2022</v>
      </c>
      <c r="F42" s="17">
        <v>7834.72</v>
      </c>
      <c r="G42" s="20"/>
      <c r="H42" s="24">
        <v>7834.72</v>
      </c>
      <c r="I42" s="17">
        <f t="shared" ref="I42:I54" si="4">F42+G42-H42</f>
        <v>0</v>
      </c>
      <c r="J42" s="20"/>
      <c r="K42" s="24"/>
      <c r="L42" s="25"/>
      <c r="M42" s="26"/>
    </row>
    <row r="43" spans="1:14" x14ac:dyDescent="0.2">
      <c r="A43" s="16" t="s">
        <v>18</v>
      </c>
      <c r="B43" s="17">
        <v>1056242</v>
      </c>
      <c r="C43" s="18">
        <v>2008</v>
      </c>
      <c r="D43" s="18">
        <v>2012</v>
      </c>
      <c r="E43" s="18">
        <v>2023</v>
      </c>
      <c r="F43" s="17">
        <v>131436.91</v>
      </c>
      <c r="G43" s="20"/>
      <c r="H43" s="24">
        <v>88527.02</v>
      </c>
      <c r="I43" s="17">
        <f t="shared" si="4"/>
        <v>42909.89</v>
      </c>
      <c r="J43" s="20"/>
      <c r="K43" s="25"/>
      <c r="L43" s="25">
        <v>42909.89</v>
      </c>
      <c r="M43" s="26"/>
    </row>
    <row r="44" spans="1:14" x14ac:dyDescent="0.2">
      <c r="A44" s="16" t="s">
        <v>18</v>
      </c>
      <c r="B44" s="17">
        <v>90328.4</v>
      </c>
      <c r="C44" s="18">
        <v>2008</v>
      </c>
      <c r="D44" s="18">
        <v>2012</v>
      </c>
      <c r="E44" s="18">
        <v>2018</v>
      </c>
      <c r="F44" s="20"/>
      <c r="G44" s="20"/>
      <c r="H44" s="24"/>
      <c r="I44" s="17"/>
      <c r="J44" s="20"/>
      <c r="K44" s="25"/>
      <c r="L44" s="25"/>
      <c r="M44" s="26"/>
    </row>
    <row r="45" spans="1:14" x14ac:dyDescent="0.2">
      <c r="A45" s="16" t="s">
        <v>18</v>
      </c>
      <c r="B45" s="17">
        <v>634600</v>
      </c>
      <c r="C45" s="18">
        <v>2008</v>
      </c>
      <c r="D45" s="18">
        <v>2012</v>
      </c>
      <c r="E45" s="18">
        <v>2023</v>
      </c>
      <c r="F45" s="17">
        <v>94738.35</v>
      </c>
      <c r="G45" s="20"/>
      <c r="H45" s="24">
        <v>47369.34</v>
      </c>
      <c r="I45" s="17">
        <f t="shared" si="4"/>
        <v>47369.010000000009</v>
      </c>
      <c r="J45" s="20"/>
      <c r="K45" s="25"/>
      <c r="L45" s="25">
        <v>47369.010000000009</v>
      </c>
      <c r="M45" s="26"/>
    </row>
    <row r="46" spans="1:14" x14ac:dyDescent="0.2">
      <c r="A46" s="16" t="s">
        <v>18</v>
      </c>
      <c r="B46" s="17">
        <v>21774.6</v>
      </c>
      <c r="C46" s="18">
        <v>2009</v>
      </c>
      <c r="D46" s="18">
        <v>2013</v>
      </c>
      <c r="E46" s="18">
        <v>2024</v>
      </c>
      <c r="F46" s="17">
        <v>5443.65</v>
      </c>
      <c r="G46" s="20"/>
      <c r="H46" s="24">
        <v>1814.55</v>
      </c>
      <c r="I46" s="17">
        <f t="shared" si="4"/>
        <v>3629.0999999999995</v>
      </c>
      <c r="J46" s="20"/>
      <c r="K46" s="25">
        <v>1814.55</v>
      </c>
      <c r="L46" s="24">
        <v>1814.55</v>
      </c>
      <c r="M46" s="26"/>
    </row>
    <row r="47" spans="1:14" ht="22.5" x14ac:dyDescent="0.2">
      <c r="A47" s="16" t="s">
        <v>19</v>
      </c>
      <c r="B47" s="17">
        <v>231584.68</v>
      </c>
      <c r="C47" s="18">
        <v>2011</v>
      </c>
      <c r="D47" s="18">
        <v>2014</v>
      </c>
      <c r="E47" s="18">
        <v>2025</v>
      </c>
      <c r="F47" s="17">
        <v>80813.179999999993</v>
      </c>
      <c r="G47" s="20"/>
      <c r="H47" s="24">
        <v>19852.16</v>
      </c>
      <c r="I47" s="17">
        <f t="shared" si="4"/>
        <v>60961.01999999999</v>
      </c>
      <c r="J47" s="20"/>
      <c r="K47" s="25">
        <v>40876.589999999997</v>
      </c>
      <c r="L47" s="24">
        <v>20084.43</v>
      </c>
      <c r="M47" s="26"/>
    </row>
    <row r="48" spans="1:14" ht="22.5" x14ac:dyDescent="0.2">
      <c r="A48" s="16" t="s">
        <v>19</v>
      </c>
      <c r="B48" s="17">
        <v>79972.52</v>
      </c>
      <c r="C48" s="18">
        <v>2012</v>
      </c>
      <c r="D48" s="18">
        <v>2015</v>
      </c>
      <c r="E48" s="18">
        <v>2026</v>
      </c>
      <c r="F48" s="17">
        <v>34683.21</v>
      </c>
      <c r="G48" s="19"/>
      <c r="H48" s="25">
        <v>6776.22</v>
      </c>
      <c r="I48" s="17">
        <f t="shared" si="4"/>
        <v>27906.989999999998</v>
      </c>
      <c r="J48" s="20"/>
      <c r="K48" s="25">
        <v>21051.49</v>
      </c>
      <c r="L48" s="24">
        <v>6855.5</v>
      </c>
      <c r="M48" s="26"/>
    </row>
    <row r="49" spans="1:14" ht="22.5" x14ac:dyDescent="0.2">
      <c r="A49" s="16" t="s">
        <v>19</v>
      </c>
      <c r="B49" s="17">
        <v>289836.78000000003</v>
      </c>
      <c r="C49" s="18">
        <v>2013</v>
      </c>
      <c r="D49" s="18">
        <v>2016</v>
      </c>
      <c r="E49" s="18">
        <v>2027</v>
      </c>
      <c r="F49" s="17">
        <v>129474.18</v>
      </c>
      <c r="G49" s="20"/>
      <c r="H49" s="24">
        <v>20956.400000000001</v>
      </c>
      <c r="I49" s="17">
        <f t="shared" si="4"/>
        <v>108517.78</v>
      </c>
      <c r="J49" s="20"/>
      <c r="K49" s="25">
        <v>87316.19</v>
      </c>
      <c r="L49" s="24">
        <v>21201.59</v>
      </c>
      <c r="M49" s="26"/>
    </row>
    <row r="50" spans="1:14" x14ac:dyDescent="0.2">
      <c r="A50" s="16" t="s">
        <v>20</v>
      </c>
      <c r="B50" s="17">
        <v>1026497.38</v>
      </c>
      <c r="C50" s="18">
        <v>2009</v>
      </c>
      <c r="D50" s="18">
        <v>2010</v>
      </c>
      <c r="E50" s="18">
        <v>2019</v>
      </c>
      <c r="F50" s="20"/>
      <c r="G50" s="20"/>
      <c r="H50" s="24"/>
      <c r="I50" s="17"/>
      <c r="J50" s="20"/>
      <c r="K50" s="25"/>
      <c r="L50" s="24"/>
      <c r="M50" s="26"/>
    </row>
    <row r="51" spans="1:14" ht="22.5" x14ac:dyDescent="0.2">
      <c r="A51" s="16" t="s">
        <v>21</v>
      </c>
      <c r="B51" s="17">
        <v>1790783.91</v>
      </c>
      <c r="C51" s="18">
        <v>2016</v>
      </c>
      <c r="D51" s="18">
        <v>2017</v>
      </c>
      <c r="E51" s="18">
        <v>2026</v>
      </c>
      <c r="F51" s="17">
        <v>897383.3</v>
      </c>
      <c r="G51" s="29">
        <v>-31698.2</v>
      </c>
      <c r="H51" s="24">
        <v>172829.12</v>
      </c>
      <c r="I51" s="17">
        <f t="shared" si="4"/>
        <v>692855.9800000001</v>
      </c>
      <c r="J51" s="20"/>
      <c r="K51" s="25">
        <v>519873.05</v>
      </c>
      <c r="L51" s="24">
        <v>172982.93</v>
      </c>
      <c r="M51" s="26"/>
    </row>
    <row r="52" spans="1:14" x14ac:dyDescent="0.2">
      <c r="A52" s="16" t="s">
        <v>20</v>
      </c>
      <c r="B52" s="17">
        <v>1339858.6299999999</v>
      </c>
      <c r="C52" s="18">
        <v>2018</v>
      </c>
      <c r="D52" s="18">
        <v>2020</v>
      </c>
      <c r="E52" s="18">
        <v>2029</v>
      </c>
      <c r="F52" s="17">
        <v>741446.91</v>
      </c>
      <c r="G52" s="20"/>
      <c r="H52" s="24">
        <v>92680.86</v>
      </c>
      <c r="I52" s="17">
        <f t="shared" si="4"/>
        <v>648766.05000000005</v>
      </c>
      <c r="J52" s="20"/>
      <c r="K52" s="25">
        <v>556085.18999999994</v>
      </c>
      <c r="L52" s="24">
        <v>92680.86</v>
      </c>
      <c r="M52" s="26"/>
    </row>
    <row r="53" spans="1:14" x14ac:dyDescent="0.2">
      <c r="A53" s="16" t="s">
        <v>20</v>
      </c>
      <c r="B53" s="17">
        <v>2128068.37</v>
      </c>
      <c r="C53" s="18">
        <v>2019</v>
      </c>
      <c r="D53" s="18">
        <v>2021</v>
      </c>
      <c r="E53" s="18">
        <v>2030</v>
      </c>
      <c r="F53" s="17">
        <v>1915261.53</v>
      </c>
      <c r="G53" s="20"/>
      <c r="H53" s="24">
        <v>212806.84</v>
      </c>
      <c r="I53" s="17">
        <f t="shared" si="4"/>
        <v>1702454.69</v>
      </c>
      <c r="J53" s="20"/>
      <c r="K53" s="25">
        <v>1489647.85</v>
      </c>
      <c r="L53" s="24">
        <v>212806.84</v>
      </c>
      <c r="M53" s="26"/>
    </row>
    <row r="54" spans="1:14" ht="13.5" thickBot="1" x14ac:dyDescent="0.25">
      <c r="A54" s="21" t="s">
        <v>27</v>
      </c>
      <c r="B54" s="14">
        <v>3400000</v>
      </c>
      <c r="C54" s="22">
        <v>2011</v>
      </c>
      <c r="D54" s="22">
        <v>2014</v>
      </c>
      <c r="E54" s="22">
        <v>2025</v>
      </c>
      <c r="F54" s="14">
        <v>1186455.18</v>
      </c>
      <c r="G54" s="15"/>
      <c r="H54" s="24">
        <v>291458.65999999997</v>
      </c>
      <c r="I54" s="17">
        <f t="shared" si="4"/>
        <v>894996.52</v>
      </c>
      <c r="J54" s="20"/>
      <c r="K54" s="25">
        <v>600127.79</v>
      </c>
      <c r="L54" s="27">
        <v>294868.73</v>
      </c>
      <c r="M54" s="26"/>
    </row>
    <row r="55" spans="1:14" ht="15.75" thickBot="1" x14ac:dyDescent="0.3">
      <c r="A55" s="6" t="s">
        <v>22</v>
      </c>
      <c r="B55" s="7">
        <v>12935697.27</v>
      </c>
      <c r="C55" s="8"/>
      <c r="D55" s="8"/>
      <c r="E55" s="9"/>
      <c r="F55" s="7">
        <v>5224971.12</v>
      </c>
      <c r="G55" s="7">
        <v>-31698.2</v>
      </c>
      <c r="H55" s="7">
        <v>962905.8899999999</v>
      </c>
      <c r="I55" s="7">
        <v>4230367.03</v>
      </c>
      <c r="J55" s="1"/>
      <c r="K55" s="7">
        <v>3316792.7</v>
      </c>
      <c r="L55" s="7">
        <v>913574.33</v>
      </c>
      <c r="M55" s="5"/>
      <c r="N55" s="5"/>
    </row>
    <row r="56" spans="1:14" ht="24" customHeight="1" thickBot="1" x14ac:dyDescent="0.3">
      <c r="A56" s="47" t="s">
        <v>23</v>
      </c>
      <c r="B56" s="48"/>
      <c r="C56" s="49"/>
      <c r="D56" s="49"/>
      <c r="E56" s="50"/>
      <c r="F56" s="48">
        <v>66681130.109999999</v>
      </c>
      <c r="G56" s="48">
        <v>3447018.2399999998</v>
      </c>
      <c r="H56" s="48">
        <v>962905.8899999999</v>
      </c>
      <c r="I56" s="48">
        <v>69165242.459999993</v>
      </c>
      <c r="J56" s="1"/>
      <c r="K56" s="51">
        <v>19914302.640000001</v>
      </c>
      <c r="L56" s="48">
        <v>49250939.82</v>
      </c>
      <c r="M56" s="5"/>
    </row>
    <row r="57" spans="1:14" ht="24" customHeight="1" thickBot="1" x14ac:dyDescent="0.3">
      <c r="A57" s="52" t="s">
        <v>30</v>
      </c>
      <c r="B57" s="53"/>
      <c r="C57" s="53"/>
      <c r="D57" s="53"/>
      <c r="E57" s="53"/>
      <c r="F57" s="54">
        <f>+F56+F10</f>
        <v>111757037.94</v>
      </c>
      <c r="G57" s="54">
        <f>+G56+G10</f>
        <v>3447018.2399999998</v>
      </c>
      <c r="H57" s="54">
        <f>+H56+H10</f>
        <v>46038813.719999999</v>
      </c>
      <c r="I57" s="54">
        <f>+I56+I10</f>
        <v>69165242.459999993</v>
      </c>
      <c r="J57" s="1"/>
      <c r="K57" s="54">
        <f>+K56+K10</f>
        <v>19914302.640000001</v>
      </c>
      <c r="L57" s="54">
        <f>+L56+L10</f>
        <v>49250939.82</v>
      </c>
      <c r="M57" s="5"/>
      <c r="N57" s="5"/>
    </row>
    <row r="58" spans="1:14" x14ac:dyDescent="0.2">
      <c r="F58" s="5"/>
    </row>
    <row r="59" spans="1:14" x14ac:dyDescent="0.2">
      <c r="B59" s="5"/>
      <c r="C59" s="5"/>
      <c r="D59" s="5"/>
      <c r="E59" s="5"/>
      <c r="F59" s="5"/>
      <c r="I59" s="5"/>
      <c r="J59" s="5"/>
      <c r="K59" s="5"/>
    </row>
    <row r="61" spans="1:14" x14ac:dyDescent="0.2">
      <c r="F61" s="5"/>
      <c r="I61" s="5"/>
      <c r="J61" s="5"/>
      <c r="K61" s="5"/>
      <c r="L61" s="5"/>
    </row>
  </sheetData>
  <mergeCells count="6">
    <mergeCell ref="C8:E8"/>
    <mergeCell ref="F8:I8"/>
    <mergeCell ref="K8:L8"/>
    <mergeCell ref="C12:E12"/>
    <mergeCell ref="F12:I12"/>
    <mergeCell ref="K12:L12"/>
  </mergeCells>
  <printOptions horizontalCentered="1"/>
  <pageMargins left="0.23622047244094491" right="0.23622047244094491" top="0.74803149606299213" bottom="0.74803149606299213" header="0.31496062992125978" footer="0.31496062992125978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Cruz</dc:creator>
  <cp:lastModifiedBy>Jorge Tarrazon Pitarch</cp:lastModifiedBy>
  <cp:lastPrinted>2025-12-12T13:01:39Z</cp:lastPrinted>
  <dcterms:created xsi:type="dcterms:W3CDTF">2016-04-15T12:22:58Z</dcterms:created>
  <dcterms:modified xsi:type="dcterms:W3CDTF">2025-12-12T13:17:24Z</dcterms:modified>
</cp:coreProperties>
</file>