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ab\web\documents\Estex\"/>
    </mc:Choice>
  </mc:AlternateContent>
  <bookViews>
    <workbookView xWindow="0" yWindow="0" windowWidth="23040" windowHeight="8640"/>
  </bookViews>
  <sheets>
    <sheet name="gtos" sheetId="1" r:id="rId1"/>
  </sheets>
  <externalReferences>
    <externalReference r:id="rId2"/>
  </externalReferences>
  <definedNames>
    <definedName name="_xlnm.Print_Area" localSheetId="0">gtos!$A$1:$M$45</definedName>
    <definedName name="borrar">#REF!</definedName>
    <definedName name="ingresos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1_C6660009_2">#REF!</definedName>
    <definedName name="RUN_SIT003_C6660009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L44" i="1" s="1"/>
  <c r="J44" i="1"/>
  <c r="I44" i="1"/>
  <c r="H44" i="1"/>
  <c r="H45" i="1" s="1"/>
  <c r="G44" i="1"/>
  <c r="E44" i="1"/>
  <c r="D44" i="1"/>
  <c r="D45" i="1" s="1"/>
  <c r="C44" i="1"/>
  <c r="M43" i="1"/>
  <c r="M44" i="1" s="1"/>
  <c r="K42" i="1"/>
  <c r="L42" i="1" s="1"/>
  <c r="J42" i="1"/>
  <c r="I42" i="1"/>
  <c r="H42" i="1"/>
  <c r="G42" i="1"/>
  <c r="G45" i="1" s="1"/>
  <c r="E42" i="1"/>
  <c r="D42" i="1"/>
  <c r="C42" i="1"/>
  <c r="C45" i="1" s="1"/>
  <c r="M41" i="1"/>
  <c r="M40" i="1"/>
  <c r="M39" i="1"/>
  <c r="M38" i="1"/>
  <c r="M37" i="1"/>
  <c r="M42" i="1" s="1"/>
  <c r="L36" i="1"/>
  <c r="K36" i="1"/>
  <c r="J36" i="1"/>
  <c r="I36" i="1"/>
  <c r="I45" i="1" s="1"/>
  <c r="J45" i="1" s="1"/>
  <c r="H36" i="1"/>
  <c r="G36" i="1"/>
  <c r="E36" i="1"/>
  <c r="E45" i="1" s="1"/>
  <c r="D36" i="1"/>
  <c r="C36" i="1"/>
  <c r="M35" i="1"/>
  <c r="M34" i="1"/>
  <c r="M33" i="1"/>
  <c r="M32" i="1"/>
  <c r="M31" i="1"/>
  <c r="M30" i="1"/>
  <c r="M29" i="1"/>
  <c r="M36" i="1" s="1"/>
  <c r="L28" i="1"/>
  <c r="K28" i="1"/>
  <c r="J28" i="1"/>
  <c r="I28" i="1"/>
  <c r="H28" i="1"/>
  <c r="G28" i="1"/>
  <c r="E28" i="1"/>
  <c r="D28" i="1"/>
  <c r="C28" i="1"/>
  <c r="M27" i="1"/>
  <c r="M26" i="1"/>
  <c r="M25" i="1"/>
  <c r="M28" i="1" s="1"/>
  <c r="M24" i="1"/>
  <c r="K23" i="1"/>
  <c r="L23" i="1" s="1"/>
  <c r="I23" i="1"/>
  <c r="J23" i="1" s="1"/>
  <c r="H23" i="1"/>
  <c r="G23" i="1"/>
  <c r="E23" i="1"/>
  <c r="D23" i="1"/>
  <c r="C23" i="1"/>
  <c r="M22" i="1"/>
  <c r="M21" i="1"/>
  <c r="M20" i="1"/>
  <c r="M19" i="1"/>
  <c r="M23" i="1" s="1"/>
  <c r="L18" i="1"/>
  <c r="K18" i="1"/>
  <c r="J18" i="1"/>
  <c r="I18" i="1"/>
  <c r="H18" i="1"/>
  <c r="G18" i="1"/>
  <c r="E18" i="1"/>
  <c r="D18" i="1"/>
  <c r="C18" i="1"/>
  <c r="M17" i="1"/>
  <c r="M16" i="1"/>
  <c r="M15" i="1"/>
  <c r="M14" i="1"/>
  <c r="M18" i="1" s="1"/>
  <c r="K13" i="1"/>
  <c r="L13" i="1" s="1"/>
  <c r="I13" i="1"/>
  <c r="J13" i="1" s="1"/>
  <c r="H13" i="1"/>
  <c r="G13" i="1"/>
  <c r="E13" i="1"/>
  <c r="D13" i="1"/>
  <c r="C13" i="1"/>
  <c r="M12" i="1"/>
  <c r="M11" i="1"/>
  <c r="M13" i="1" s="1"/>
  <c r="M10" i="1"/>
  <c r="M9" i="1"/>
  <c r="F28" i="1" l="1"/>
  <c r="F18" i="1"/>
  <c r="F44" i="1"/>
  <c r="F42" i="1"/>
  <c r="F36" i="1"/>
  <c r="M45" i="1"/>
  <c r="F13" i="1"/>
  <c r="F45" i="1" s="1"/>
  <c r="F23" i="1"/>
  <c r="K45" i="1"/>
  <c r="L45" i="1" s="1"/>
</calcChain>
</file>

<file path=xl/sharedStrings.xml><?xml version="1.0" encoding="utf-8"?>
<sst xmlns="http://schemas.openxmlformats.org/spreadsheetml/2006/main" count="58" uniqueCount="58">
  <si>
    <t>ESTAT D'EXECUCIÓ DEL PRESSUPOST DE DESPESES PER CAPÍTOL I ARTICLE</t>
  </si>
  <si>
    <t xml:space="preserve"> a 30/09/2019</t>
  </si>
  <si>
    <t>CAP</t>
  </si>
  <si>
    <t>ARTICLE</t>
  </si>
  <si>
    <t>PRESSUPOST INICIAL</t>
  </si>
  <si>
    <t>MODIFICACIONS</t>
  </si>
  <si>
    <t>PRESSUPOST
 FINAL
a</t>
  </si>
  <si>
    <t xml:space="preserve">SALDO                        </t>
  </si>
  <si>
    <t>DESPESES COMPROMESES</t>
  </si>
  <si>
    <t>OBLIGACIONS RECONEGUDES
b</t>
  </si>
  <si>
    <t>% 
execució
b/a</t>
  </si>
  <si>
    <t>PAGAMENTS REALITZATS
c</t>
  </si>
  <si>
    <t>% 
complim.
c/b</t>
  </si>
  <si>
    <t>OBLIGACIONS PDTS. PAGAMENT A 30-09-19</t>
  </si>
  <si>
    <t>1</t>
  </si>
  <si>
    <t>11  SOUS I SALARIS</t>
  </si>
  <si>
    <t>12  QUOTES SOCIALS A CARREC DE L'EMPLEADOR</t>
  </si>
  <si>
    <t>13  ALTRES DESPESES SOCIALS</t>
  </si>
  <si>
    <t>14  PRESTACIONS SOCIALS A CARREC DE L'EMPLEADOR</t>
  </si>
  <si>
    <t>Total Cap. 1 DESPESES DE PERSONAL</t>
  </si>
  <si>
    <t>2</t>
  </si>
  <si>
    <t>20 COMPRA BENS CORRENTS I DESPESES FUNCIONAMENT</t>
  </si>
  <si>
    <t>21  TRIBUTS</t>
  </si>
  <si>
    <t>22  TREBALLS, SUBMNISTRAMENTS I SERVEIS EXTERIORS</t>
  </si>
  <si>
    <t>23  INDEMNITZACIONS PER RAÓ DEL SERVEI</t>
  </si>
  <si>
    <t>Total Cap. 2 BENS CORRENTS I DESPESES FUNCION.</t>
  </si>
  <si>
    <t>3</t>
  </si>
  <si>
    <t>31  DESPESES FINANCERES D'EMPRÉSTITS</t>
  </si>
  <si>
    <t>32  PRÉSTECS I BESTRETES</t>
  </si>
  <si>
    <t>34  INTERESSOS DE DEMORA I ALTRES DESPESES FINANCERES</t>
  </si>
  <si>
    <t>35  COMISSIONS PER SERVEIS BANCARIS</t>
  </si>
  <si>
    <t>Total Cap. 3 DESPESES FINANCERES</t>
  </si>
  <si>
    <t>4</t>
  </si>
  <si>
    <t>42 TRANSF. CORRENTS A ORGANISMES AUTONOMS</t>
  </si>
  <si>
    <t>43  TRANSF. CORR. A EMPRESES I FUNDAC. PARTIC. UV</t>
  </si>
  <si>
    <t>47  TRANSF. CORR. A FAMÍLIES I INSTIT. SENSE FI DE LUCRE</t>
  </si>
  <si>
    <t>48 TRANSF. CORR.A L'EXTERIOR</t>
  </si>
  <si>
    <t>Total Cap. 4 TRANSFERENCIES CORRENTS</t>
  </si>
  <si>
    <t>6</t>
  </si>
  <si>
    <t>63  INVERSIONS EN INSTAL·LACIONS</t>
  </si>
  <si>
    <t>64  INVERSIONS EN MOBILIARI I EFECTES</t>
  </si>
  <si>
    <t>65  INVERSIONS EN EQUIP. PROC. INFORMAC.</t>
  </si>
  <si>
    <t>66  INVERSIONS EN BENS DESTINATS A L'US PUBLIC</t>
  </si>
  <si>
    <t>67  INVERSIONS EN O. IMMOB. MATERIAL I IMMATERIAL</t>
  </si>
  <si>
    <t>68  INVERS. EN ESTUDIS PROJECTES EN CURS I INVESTIGACI</t>
  </si>
  <si>
    <t>69  FORMACIÓ EN CAPITAL HUMÀ</t>
  </si>
  <si>
    <t>Total Cap. 6 INVERSIONS REALS</t>
  </si>
  <si>
    <t>7</t>
  </si>
  <si>
    <t>72 TRANSF. CAP. A  ORGANISMES AUTÒNOMS</t>
  </si>
  <si>
    <t>73  TRANSF. CAP. A  FUNDACIONS I EMPRES. PARTIC. UV</t>
  </si>
  <si>
    <t>76 TRANSF.CAPITAL A EMPRESES PRIVADES</t>
  </si>
  <si>
    <t>77  TRANSF. CAP. A FAMÍLIES I INSTIT. NO LUCR.</t>
  </si>
  <si>
    <t>78  TRANSF.CAP. A L'EXTERIOR</t>
  </si>
  <si>
    <t>Total Cap. 7 TRANSFERENCIES DE CAPITAL</t>
  </si>
  <si>
    <t>9</t>
  </si>
  <si>
    <t>92  AMORTITZACIÓ DE PRÉSTECS A LLARG TERMINI</t>
  </si>
  <si>
    <t>Total Cap. 9 PASSIUS FINANCERS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</si>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</sst>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5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2" fillId="0" borderId="0" xfId="2" applyFont="1" applyFill="1"/>
    <xf numFmtId="0" fontId="3" fillId="0" borderId="0" xfId="2" applyFont="1" applyFill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/>
    </xf>
    <xf numFmtId="9" fontId="4" fillId="2" borderId="2" xfId="1" applyFont="1" applyFill="1" applyBorder="1" applyAlignment="1">
      <alignment horizontal="center" vertical="center" wrapText="1"/>
    </xf>
    <xf numFmtId="9" fontId="4" fillId="2" borderId="3" xfId="1" applyFont="1" applyFill="1" applyBorder="1" applyAlignment="1">
      <alignment horizontal="center" vertical="center" wrapText="1"/>
    </xf>
    <xf numFmtId="164" fontId="4" fillId="2" borderId="4" xfId="2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164" fontId="2" fillId="0" borderId="5" xfId="2" applyNumberFormat="1" applyFont="1" applyBorder="1"/>
    <xf numFmtId="164" fontId="2" fillId="0" borderId="6" xfId="2" applyNumberFormat="1" applyFont="1" applyBorder="1"/>
    <xf numFmtId="164" fontId="2" fillId="0" borderId="6" xfId="2" applyNumberFormat="1" applyFont="1" applyBorder="1" applyAlignment="1">
      <alignment vertical="center"/>
    </xf>
    <xf numFmtId="164" fontId="2" fillId="0" borderId="7" xfId="2" applyNumberFormat="1" applyFont="1" applyBorder="1"/>
    <xf numFmtId="164" fontId="2" fillId="0" borderId="5" xfId="2" applyNumberFormat="1" applyFont="1" applyBorder="1" applyAlignment="1">
      <alignment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vertical="center"/>
    </xf>
    <xf numFmtId="164" fontId="2" fillId="0" borderId="9" xfId="2" applyNumberFormat="1" applyFont="1" applyBorder="1"/>
    <xf numFmtId="164" fontId="2" fillId="0" borderId="10" xfId="2" applyNumberFormat="1" applyFont="1" applyBorder="1"/>
    <xf numFmtId="164" fontId="2" fillId="0" borderId="10" xfId="2" applyNumberFormat="1" applyFont="1" applyBorder="1" applyAlignment="1">
      <alignment vertical="center"/>
    </xf>
    <xf numFmtId="164" fontId="2" fillId="0" borderId="0" xfId="2" applyNumberFormat="1" applyFont="1" applyBorder="1"/>
    <xf numFmtId="164" fontId="2" fillId="0" borderId="9" xfId="2" applyNumberFormat="1" applyFont="1" applyBorder="1" applyAlignment="1">
      <alignment vertical="center"/>
    </xf>
    <xf numFmtId="164" fontId="2" fillId="0" borderId="11" xfId="2" applyNumberFormat="1" applyFont="1" applyBorder="1"/>
    <xf numFmtId="0" fontId="4" fillId="2" borderId="1" xfId="2" applyFont="1" applyFill="1" applyBorder="1" applyAlignment="1">
      <alignment horizontal="left" vertical="center"/>
    </xf>
    <xf numFmtId="0" fontId="4" fillId="2" borderId="12" xfId="2" applyFont="1" applyFill="1" applyBorder="1" applyAlignment="1">
      <alignment vertical="center"/>
    </xf>
    <xf numFmtId="164" fontId="6" fillId="2" borderId="2" xfId="2" applyNumberFormat="1" applyFont="1" applyFill="1" applyBorder="1" applyAlignment="1">
      <alignment vertical="center"/>
    </xf>
    <xf numFmtId="9" fontId="6" fillId="2" borderId="2" xfId="1" applyFont="1" applyFill="1" applyBorder="1" applyAlignment="1">
      <alignment horizontal="center" vertical="center"/>
    </xf>
    <xf numFmtId="164" fontId="6" fillId="2" borderId="4" xfId="2" applyNumberFormat="1" applyFont="1" applyFill="1" applyBorder="1" applyAlignment="1">
      <alignment vertical="center"/>
    </xf>
    <xf numFmtId="9" fontId="6" fillId="2" borderId="1" xfId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3" xfId="2" applyFont="1" applyBorder="1" applyAlignment="1">
      <alignment vertical="center"/>
    </xf>
    <xf numFmtId="164" fontId="2" fillId="0" borderId="14" xfId="2" applyNumberFormat="1" applyFont="1" applyBorder="1"/>
    <xf numFmtId="9" fontId="6" fillId="0" borderId="9" xfId="1" applyFont="1" applyFill="1" applyBorder="1" applyAlignment="1">
      <alignment horizontal="center" vertical="center"/>
    </xf>
    <xf numFmtId="164" fontId="6" fillId="0" borderId="10" xfId="2" applyNumberFormat="1" applyFont="1" applyFill="1" applyBorder="1" applyAlignment="1">
      <alignment vertical="center"/>
    </xf>
    <xf numFmtId="164" fontId="2" fillId="0" borderId="14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/>
    </xf>
    <xf numFmtId="164" fontId="2" fillId="0" borderId="9" xfId="2" applyNumberFormat="1" applyFont="1" applyFill="1" applyBorder="1" applyAlignment="1">
      <alignment vertical="center"/>
    </xf>
    <xf numFmtId="0" fontId="2" fillId="0" borderId="15" xfId="2" applyFont="1" applyBorder="1"/>
    <xf numFmtId="0" fontId="5" fillId="0" borderId="10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164" fontId="2" fillId="0" borderId="17" xfId="2" applyNumberFormat="1" applyFont="1" applyBorder="1" applyAlignment="1">
      <alignment vertical="center"/>
    </xf>
    <xf numFmtId="0" fontId="4" fillId="2" borderId="13" xfId="2" applyFont="1" applyFill="1" applyBorder="1" applyAlignment="1">
      <alignment horizontal="left" vertical="center"/>
    </xf>
    <xf numFmtId="0" fontId="4" fillId="2" borderId="13" xfId="2" applyFont="1" applyFill="1" applyBorder="1" applyAlignment="1">
      <alignment vertical="center"/>
    </xf>
    <xf numFmtId="164" fontId="6" fillId="2" borderId="3" xfId="2" applyNumberFormat="1" applyFont="1" applyFill="1" applyBorder="1" applyAlignment="1">
      <alignment vertical="center"/>
    </xf>
    <xf numFmtId="164" fontId="6" fillId="2" borderId="18" xfId="2" applyNumberFormat="1" applyFont="1" applyFill="1" applyBorder="1" applyAlignment="1">
      <alignment vertical="center"/>
    </xf>
    <xf numFmtId="0" fontId="4" fillId="0" borderId="13" xfId="2" applyFont="1" applyBorder="1" applyAlignment="1">
      <alignment horizontal="center" vertical="center"/>
    </xf>
    <xf numFmtId="164" fontId="2" fillId="0" borderId="19" xfId="2" applyNumberFormat="1" applyFont="1" applyBorder="1" applyAlignment="1">
      <alignment vertical="center"/>
    </xf>
    <xf numFmtId="0" fontId="5" fillId="0" borderId="9" xfId="2" applyFont="1" applyFill="1" applyBorder="1" applyAlignment="1">
      <alignment vertical="center"/>
    </xf>
    <xf numFmtId="164" fontId="2" fillId="0" borderId="9" xfId="2" applyNumberFormat="1" applyFont="1" applyFill="1" applyBorder="1"/>
    <xf numFmtId="0" fontId="5" fillId="0" borderId="9" xfId="2" applyFont="1" applyBorder="1" applyAlignment="1">
      <alignment horizontal="center" vertical="center"/>
    </xf>
    <xf numFmtId="164" fontId="6" fillId="2" borderId="20" xfId="2" applyNumberFormat="1" applyFont="1" applyFill="1" applyBorder="1" applyAlignment="1">
      <alignment vertical="center"/>
    </xf>
    <xf numFmtId="164" fontId="2" fillId="0" borderId="10" xfId="2" applyNumberFormat="1" applyFont="1" applyFill="1" applyBorder="1"/>
    <xf numFmtId="0" fontId="2" fillId="0" borderId="0" xfId="2" applyFont="1" applyFill="1" applyBorder="1"/>
    <xf numFmtId="164" fontId="2" fillId="0" borderId="6" xfId="2" applyNumberFormat="1" applyFont="1" applyFill="1" applyBorder="1"/>
    <xf numFmtId="0" fontId="2" fillId="0" borderId="9" xfId="2" applyFont="1" applyFill="1" applyBorder="1"/>
    <xf numFmtId="0" fontId="2" fillId="0" borderId="9" xfId="2" applyFont="1" applyBorder="1"/>
    <xf numFmtId="0" fontId="4" fillId="2" borderId="2" xfId="2" applyFont="1" applyFill="1" applyBorder="1" applyAlignment="1">
      <alignment vertical="center"/>
    </xf>
    <xf numFmtId="0" fontId="4" fillId="2" borderId="12" xfId="2" applyFont="1" applyFill="1" applyBorder="1" applyAlignment="1">
      <alignment horizontal="left" vertical="center"/>
    </xf>
    <xf numFmtId="0" fontId="5" fillId="0" borderId="5" xfId="2" applyFont="1" applyBorder="1" applyAlignment="1">
      <alignment horizontal="center" vertical="center"/>
    </xf>
    <xf numFmtId="0" fontId="4" fillId="2" borderId="21" xfId="2" applyFont="1" applyFill="1" applyBorder="1" applyAlignment="1">
      <alignment horizontal="left" vertical="center"/>
    </xf>
    <xf numFmtId="164" fontId="6" fillId="2" borderId="19" xfId="2" applyNumberFormat="1" applyFont="1" applyFill="1" applyBorder="1" applyAlignment="1">
      <alignment vertical="center"/>
    </xf>
    <xf numFmtId="0" fontId="4" fillId="0" borderId="22" xfId="2" applyFont="1" applyBorder="1" applyAlignment="1">
      <alignment horizontal="center" vertical="center"/>
    </xf>
    <xf numFmtId="9" fontId="6" fillId="2" borderId="23" xfId="1" applyFont="1" applyFill="1" applyBorder="1" applyAlignment="1">
      <alignment horizontal="center" vertical="center"/>
    </xf>
    <xf numFmtId="164" fontId="6" fillId="2" borderId="24" xfId="2" applyNumberFormat="1" applyFont="1" applyFill="1" applyBorder="1" applyAlignment="1">
      <alignment vertical="center"/>
    </xf>
    <xf numFmtId="164" fontId="6" fillId="2" borderId="25" xfId="2" applyNumberFormat="1" applyFont="1" applyFill="1" applyBorder="1" applyAlignment="1">
      <alignment vertical="center"/>
    </xf>
    <xf numFmtId="9" fontId="6" fillId="2" borderId="22" xfId="1" applyFont="1" applyFill="1" applyBorder="1" applyAlignment="1">
      <alignment horizontal="center" vertical="center"/>
    </xf>
    <xf numFmtId="164" fontId="6" fillId="2" borderId="22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left" vertical="center"/>
    </xf>
    <xf numFmtId="0" fontId="4" fillId="2" borderId="22" xfId="2" applyFont="1" applyFill="1" applyBorder="1" applyAlignment="1">
      <alignment vertical="center"/>
    </xf>
    <xf numFmtId="164" fontId="6" fillId="2" borderId="27" xfId="2" applyNumberFormat="1" applyFont="1" applyFill="1" applyBorder="1" applyAlignment="1">
      <alignment vertical="center"/>
    </xf>
    <xf numFmtId="164" fontId="6" fillId="2" borderId="28" xfId="2" applyNumberFormat="1" applyFont="1" applyFill="1" applyBorder="1" applyAlignment="1">
      <alignment vertical="center"/>
    </xf>
    <xf numFmtId="9" fontId="6" fillId="2" borderId="20" xfId="1" applyFont="1" applyFill="1" applyBorder="1" applyAlignment="1">
      <alignment horizontal="center" vertical="center"/>
    </xf>
    <xf numFmtId="9" fontId="6" fillId="2" borderId="12" xfId="1" applyFont="1" applyFill="1" applyBorder="1" applyAlignment="1">
      <alignment horizontal="center" vertical="center"/>
    </xf>
    <xf numFmtId="0" fontId="2" fillId="0" borderId="0" xfId="2" applyFont="1" applyAlignment="1">
      <alignment horizontal="left" indent="1"/>
    </xf>
    <xf numFmtId="164" fontId="2" fillId="0" borderId="0" xfId="2" applyNumberFormat="1" applyFont="1"/>
    <xf numFmtId="0" fontId="2" fillId="0" borderId="0" xfId="2" applyFont="1" applyAlignment="1">
      <alignment horizontal="left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2657475</xdr:colOff>
      <xdr:row>2</xdr:row>
      <xdr:rowOff>127000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175260"/>
          <a:ext cx="2657475" cy="30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Portal%20Transpar_Estat_execuci&#243;_%20pressupost_ing%20y%20gtos_c_a_30_09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os"/>
      <sheetName val="PROGRAMAS UV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M69"/>
  <sheetViews>
    <sheetView tabSelected="1" zoomScale="90" zoomScaleNormal="90" zoomScaleSheetLayoutView="100" workbookViewId="0">
      <pane ySplit="8" topLeftCell="A9" activePane="bottomLeft" state="frozen"/>
      <selection pane="bottomLeft" sqref="A1:M45"/>
    </sheetView>
  </sheetViews>
  <sheetFormatPr baseColWidth="10" defaultColWidth="11.44140625" defaultRowHeight="13.8" x14ac:dyDescent="0.3"/>
  <cols>
    <col min="1" max="1" width="4.109375" style="1" customWidth="1"/>
    <col min="2" max="2" width="45.33203125" style="1" customWidth="1"/>
    <col min="3" max="3" width="13.88671875" style="1" customWidth="1"/>
    <col min="4" max="4" width="14.5546875" style="1" customWidth="1"/>
    <col min="5" max="5" width="14.33203125" style="1" customWidth="1"/>
    <col min="6" max="6" width="6.6640625" style="1" customWidth="1"/>
    <col min="7" max="7" width="14.33203125" style="1" customWidth="1"/>
    <col min="8" max="8" width="14.44140625" style="1" customWidth="1"/>
    <col min="9" max="9" width="16" style="1" customWidth="1"/>
    <col min="10" max="10" width="7.6640625" style="1" customWidth="1"/>
    <col min="11" max="11" width="15" style="1" customWidth="1"/>
    <col min="12" max="12" width="7.88671875" style="1" customWidth="1"/>
    <col min="13" max="13" width="14.33203125" style="1" customWidth="1"/>
    <col min="14" max="16384" width="11.44140625" style="1"/>
  </cols>
  <sheetData>
    <row r="5" spans="1:13" ht="18" x14ac:dyDescent="0.3">
      <c r="E5" s="2" t="s">
        <v>0</v>
      </c>
    </row>
    <row r="6" spans="1:13" ht="18" x14ac:dyDescent="0.3">
      <c r="E6" s="3" t="s">
        <v>1</v>
      </c>
    </row>
    <row r="7" spans="1:13" s="4" customFormat="1" ht="18" x14ac:dyDescent="0.3">
      <c r="E7" s="5"/>
    </row>
    <row r="8" spans="1:13" ht="48.75" customHeight="1" x14ac:dyDescent="0.3">
      <c r="A8" s="6" t="s">
        <v>2</v>
      </c>
      <c r="B8" s="7" t="s">
        <v>3</v>
      </c>
      <c r="C8" s="8" t="s">
        <v>4</v>
      </c>
      <c r="D8" s="9" t="s">
        <v>5</v>
      </c>
      <c r="E8" s="8" t="s">
        <v>6</v>
      </c>
      <c r="F8" s="10"/>
      <c r="G8" s="11" t="s">
        <v>7</v>
      </c>
      <c r="H8" s="8" t="s">
        <v>8</v>
      </c>
      <c r="I8" s="12" t="s">
        <v>9</v>
      </c>
      <c r="J8" s="13" t="s">
        <v>10</v>
      </c>
      <c r="K8" s="13" t="s">
        <v>11</v>
      </c>
      <c r="L8" s="13" t="s">
        <v>12</v>
      </c>
      <c r="M8" s="8" t="s">
        <v>13</v>
      </c>
    </row>
    <row r="9" spans="1:13" x14ac:dyDescent="0.3">
      <c r="A9" s="14" t="s">
        <v>14</v>
      </c>
      <c r="B9" s="15" t="s">
        <v>15</v>
      </c>
      <c r="C9" s="16">
        <v>213257701</v>
      </c>
      <c r="D9" s="17">
        <v>8731011.9000000004</v>
      </c>
      <c r="E9" s="17">
        <v>221988712.90000001</v>
      </c>
      <c r="F9" s="18"/>
      <c r="G9" s="17">
        <v>15360248.640000034</v>
      </c>
      <c r="H9" s="17">
        <v>206469090.63000003</v>
      </c>
      <c r="I9" s="19">
        <v>159096652.94000149</v>
      </c>
      <c r="J9" s="20"/>
      <c r="K9" s="16">
        <v>159096652.94000149</v>
      </c>
      <c r="L9" s="20"/>
      <c r="M9" s="17">
        <f>I9-K9</f>
        <v>0</v>
      </c>
    </row>
    <row r="10" spans="1:13" x14ac:dyDescent="0.3">
      <c r="A10" s="21"/>
      <c r="B10" s="22" t="s">
        <v>16</v>
      </c>
      <c r="C10" s="23">
        <v>29270445</v>
      </c>
      <c r="D10" s="24">
        <v>1889505.3099999998</v>
      </c>
      <c r="E10" s="24">
        <v>31159950.309999999</v>
      </c>
      <c r="F10" s="25"/>
      <c r="G10" s="24">
        <v>3159955.8099999977</v>
      </c>
      <c r="H10" s="24">
        <v>27956804.250000011</v>
      </c>
      <c r="I10" s="26">
        <v>22878417.079999935</v>
      </c>
      <c r="J10" s="27"/>
      <c r="K10" s="23">
        <v>14823620.519999996</v>
      </c>
      <c r="L10" s="27"/>
      <c r="M10" s="24">
        <f t="shared" ref="M10:M12" si="0">I10-K10</f>
        <v>8054796.5599999391</v>
      </c>
    </row>
    <row r="11" spans="1:13" x14ac:dyDescent="0.3">
      <c r="A11" s="21"/>
      <c r="B11" s="22" t="s">
        <v>17</v>
      </c>
      <c r="C11" s="23">
        <v>0</v>
      </c>
      <c r="D11" s="24">
        <v>115726.95</v>
      </c>
      <c r="E11" s="24">
        <v>115726.95</v>
      </c>
      <c r="F11" s="25"/>
      <c r="G11" s="24">
        <v>115726.95</v>
      </c>
      <c r="H11" s="24">
        <v>0</v>
      </c>
      <c r="I11" s="26">
        <v>0</v>
      </c>
      <c r="J11" s="27"/>
      <c r="K11" s="23">
        <v>0</v>
      </c>
      <c r="L11" s="27"/>
      <c r="M11" s="24">
        <f t="shared" si="0"/>
        <v>0</v>
      </c>
    </row>
    <row r="12" spans="1:13" x14ac:dyDescent="0.3">
      <c r="A12" s="21"/>
      <c r="B12" s="22" t="s">
        <v>18</v>
      </c>
      <c r="C12" s="23">
        <v>953527</v>
      </c>
      <c r="D12" s="24">
        <v>0</v>
      </c>
      <c r="E12" s="24">
        <v>953527</v>
      </c>
      <c r="F12" s="25"/>
      <c r="G12" s="28">
        <v>0.38000000000465661</v>
      </c>
      <c r="H12" s="24">
        <v>953526.62</v>
      </c>
      <c r="I12" s="26">
        <v>651735.75</v>
      </c>
      <c r="J12" s="27"/>
      <c r="K12" s="23">
        <v>651735.75</v>
      </c>
      <c r="L12" s="27"/>
      <c r="M12" s="24">
        <f t="shared" si="0"/>
        <v>0</v>
      </c>
    </row>
    <row r="13" spans="1:13" x14ac:dyDescent="0.3">
      <c r="A13" s="29" t="s">
        <v>19</v>
      </c>
      <c r="B13" s="30"/>
      <c r="C13" s="31">
        <f>SUM(C9:C12)</f>
        <v>243481673</v>
      </c>
      <c r="D13" s="31">
        <f t="shared" ref="D13:E13" si="1">SUM(D9:D12)</f>
        <v>10736244.16</v>
      </c>
      <c r="E13" s="31">
        <f t="shared" si="1"/>
        <v>254217917.16</v>
      </c>
      <c r="F13" s="32">
        <f>+E13/$E$45</f>
        <v>0.46552847141414566</v>
      </c>
      <c r="G13" s="31">
        <f t="shared" ref="G13:H13" si="2">SUM(G9:G12)</f>
        <v>18635931.780000031</v>
      </c>
      <c r="H13" s="31">
        <f t="shared" si="2"/>
        <v>235379421.50000003</v>
      </c>
      <c r="I13" s="33">
        <f>SUM(I9:I12)</f>
        <v>182626805.77000141</v>
      </c>
      <c r="J13" s="34">
        <f>+I13/E13</f>
        <v>0.71838683838739625</v>
      </c>
      <c r="K13" s="35">
        <f>SUM(K9:K12)</f>
        <v>174572009.21000147</v>
      </c>
      <c r="L13" s="34">
        <f>+K13/I13</f>
        <v>0.95589477390222721</v>
      </c>
      <c r="M13" s="31">
        <f>SUM(M9:M12)</f>
        <v>8054796.5599999391</v>
      </c>
    </row>
    <row r="14" spans="1:13" x14ac:dyDescent="0.3">
      <c r="A14" s="36" t="s">
        <v>20</v>
      </c>
      <c r="B14" s="37" t="s">
        <v>21</v>
      </c>
      <c r="C14" s="17">
        <v>0</v>
      </c>
      <c r="D14" s="24">
        <v>0</v>
      </c>
      <c r="E14" s="38">
        <v>0</v>
      </c>
      <c r="F14" s="39"/>
      <c r="G14" s="40">
        <v>0</v>
      </c>
      <c r="H14" s="41">
        <v>0</v>
      </c>
      <c r="I14" s="42">
        <v>0</v>
      </c>
      <c r="J14" s="39"/>
      <c r="K14" s="43">
        <v>0</v>
      </c>
      <c r="L14" s="39"/>
      <c r="M14" s="25">
        <f>I14-K14</f>
        <v>0</v>
      </c>
    </row>
    <row r="15" spans="1:13" x14ac:dyDescent="0.3">
      <c r="A15" s="44"/>
      <c r="B15" s="45" t="s">
        <v>22</v>
      </c>
      <c r="C15" s="26">
        <v>0</v>
      </c>
      <c r="D15" s="24">
        <v>0</v>
      </c>
      <c r="E15" s="38">
        <v>0</v>
      </c>
      <c r="F15" s="27"/>
      <c r="G15" s="24">
        <v>-214445.92999999991</v>
      </c>
      <c r="H15" s="38">
        <v>214445.92999999991</v>
      </c>
      <c r="I15" s="26">
        <v>214445.92999999991</v>
      </c>
      <c r="J15" s="27"/>
      <c r="K15" s="23">
        <v>214445.92999999991</v>
      </c>
      <c r="L15" s="27"/>
      <c r="M15" s="25">
        <f>I15-K15</f>
        <v>0</v>
      </c>
    </row>
    <row r="16" spans="1:13" x14ac:dyDescent="0.3">
      <c r="A16" s="21"/>
      <c r="B16" s="22" t="s">
        <v>23</v>
      </c>
      <c r="C16" s="23">
        <v>58439925</v>
      </c>
      <c r="D16" s="24">
        <v>16895991.919999983</v>
      </c>
      <c r="E16" s="24">
        <v>75335916.920000061</v>
      </c>
      <c r="F16" s="25"/>
      <c r="G16" s="24">
        <v>18256197.129999764</v>
      </c>
      <c r="H16" s="24">
        <v>51370960.279999949</v>
      </c>
      <c r="I16" s="26">
        <v>37624655.799999975</v>
      </c>
      <c r="J16" s="27"/>
      <c r="K16" s="23">
        <v>32978091.289999947</v>
      </c>
      <c r="L16" s="27"/>
      <c r="M16" s="25">
        <f t="shared" ref="M16:M17" si="3">I16-K16</f>
        <v>4646564.5100000277</v>
      </c>
    </row>
    <row r="17" spans="1:13" x14ac:dyDescent="0.3">
      <c r="A17" s="21"/>
      <c r="B17" s="46" t="s">
        <v>24</v>
      </c>
      <c r="C17" s="23">
        <v>1142182</v>
      </c>
      <c r="D17" s="28">
        <v>771975.15</v>
      </c>
      <c r="E17" s="24">
        <v>1914157.1500000001</v>
      </c>
      <c r="F17" s="25"/>
      <c r="G17" s="28">
        <v>-2479131.0299999965</v>
      </c>
      <c r="H17" s="24">
        <v>3285469.149999998</v>
      </c>
      <c r="I17" s="26">
        <v>2755131.1200000015</v>
      </c>
      <c r="J17" s="27"/>
      <c r="K17" s="23">
        <v>2619632.080000001</v>
      </c>
      <c r="L17" s="27"/>
      <c r="M17" s="47">
        <f t="shared" si="3"/>
        <v>135499.0400000005</v>
      </c>
    </row>
    <row r="18" spans="1:13" x14ac:dyDescent="0.3">
      <c r="A18" s="48" t="s">
        <v>25</v>
      </c>
      <c r="B18" s="49"/>
      <c r="C18" s="31">
        <f>SUM(C14:C17)</f>
        <v>59582107</v>
      </c>
      <c r="D18" s="31">
        <f>SUM(D14:D17)</f>
        <v>17667967.069999982</v>
      </c>
      <c r="E18" s="31">
        <f>SUM(E14:E17)</f>
        <v>77250074.070000067</v>
      </c>
      <c r="F18" s="32">
        <f>+E18/$E$45</f>
        <v>0.14146173999137435</v>
      </c>
      <c r="G18" s="50">
        <f>SUM(G14:G17)</f>
        <v>15562620.169999767</v>
      </c>
      <c r="H18" s="31">
        <f>SUM(H14:H17)</f>
        <v>54870875.359999947</v>
      </c>
      <c r="I18" s="33">
        <f>SUM(I14:I17)</f>
        <v>40594232.849999979</v>
      </c>
      <c r="J18" s="34">
        <f>+I18/E18</f>
        <v>0.52549118351932655</v>
      </c>
      <c r="K18" s="35">
        <f>SUM(K14:K17)</f>
        <v>35812169.299999945</v>
      </c>
      <c r="L18" s="34">
        <f>+K18/I18</f>
        <v>0.88219845001948261</v>
      </c>
      <c r="M18" s="51">
        <f>SUM(M14:M17)</f>
        <v>4782063.5500000287</v>
      </c>
    </row>
    <row r="19" spans="1:13" x14ac:dyDescent="0.3">
      <c r="A19" s="52" t="s">
        <v>26</v>
      </c>
      <c r="B19" s="15" t="s">
        <v>27</v>
      </c>
      <c r="C19" s="24">
        <v>2975010</v>
      </c>
      <c r="D19" s="24">
        <v>0</v>
      </c>
      <c r="E19" s="24">
        <v>2975010</v>
      </c>
      <c r="F19" s="25"/>
      <c r="G19" s="38">
        <v>2975010</v>
      </c>
      <c r="H19" s="24">
        <v>0</v>
      </c>
      <c r="I19" s="26">
        <v>0</v>
      </c>
      <c r="J19" s="27"/>
      <c r="K19" s="23">
        <v>0</v>
      </c>
      <c r="L19" s="27"/>
      <c r="M19" s="53">
        <f>I19-K19</f>
        <v>0</v>
      </c>
    </row>
    <row r="20" spans="1:13" x14ac:dyDescent="0.3">
      <c r="A20" s="21"/>
      <c r="B20" s="54" t="s">
        <v>28</v>
      </c>
      <c r="C20" s="24">
        <v>104507</v>
      </c>
      <c r="D20" s="24">
        <v>0</v>
      </c>
      <c r="E20" s="24">
        <v>104507</v>
      </c>
      <c r="F20" s="25"/>
      <c r="G20" s="38">
        <v>78890.539999999994</v>
      </c>
      <c r="H20" s="24">
        <v>25616.46</v>
      </c>
      <c r="I20" s="26">
        <v>25616.46</v>
      </c>
      <c r="J20" s="27"/>
      <c r="K20" s="23">
        <v>25616.46</v>
      </c>
      <c r="L20" s="27"/>
      <c r="M20" s="25">
        <f>I20-K20</f>
        <v>0</v>
      </c>
    </row>
    <row r="21" spans="1:13" x14ac:dyDescent="0.3">
      <c r="A21" s="21"/>
      <c r="B21" s="22" t="s">
        <v>29</v>
      </c>
      <c r="C21" s="24">
        <v>217795</v>
      </c>
      <c r="D21" s="24">
        <v>1010694.7</v>
      </c>
      <c r="E21" s="24">
        <v>1228489.7</v>
      </c>
      <c r="F21" s="25"/>
      <c r="G21" s="38">
        <v>346680.57999999996</v>
      </c>
      <c r="H21" s="24">
        <v>881809.12</v>
      </c>
      <c r="I21" s="26">
        <v>866959.45</v>
      </c>
      <c r="J21" s="27"/>
      <c r="K21" s="55">
        <v>862213.11</v>
      </c>
      <c r="L21" s="27"/>
      <c r="M21" s="25">
        <f t="shared" ref="M21:M22" si="4">I21-K21</f>
        <v>4746.3399999999674</v>
      </c>
    </row>
    <row r="22" spans="1:13" x14ac:dyDescent="0.3">
      <c r="A22" s="56"/>
      <c r="B22" s="22" t="s">
        <v>30</v>
      </c>
      <c r="C22" s="24">
        <v>0</v>
      </c>
      <c r="D22" s="24">
        <v>0</v>
      </c>
      <c r="E22" s="24">
        <v>0</v>
      </c>
      <c r="F22" s="25"/>
      <c r="G22" s="38">
        <v>-40483.129999999997</v>
      </c>
      <c r="H22" s="24">
        <v>40483.129999999997</v>
      </c>
      <c r="I22" s="26">
        <v>40483.129999999997</v>
      </c>
      <c r="J22" s="27"/>
      <c r="K22" s="23">
        <v>40483.129999999997</v>
      </c>
      <c r="L22" s="27"/>
      <c r="M22" s="25">
        <f t="shared" si="4"/>
        <v>0</v>
      </c>
    </row>
    <row r="23" spans="1:13" s="4" customFormat="1" x14ac:dyDescent="0.3">
      <c r="A23" s="48" t="s">
        <v>31</v>
      </c>
      <c r="B23" s="30"/>
      <c r="C23" s="31">
        <f>SUM(C19:C22)</f>
        <v>3297312</v>
      </c>
      <c r="D23" s="31">
        <f>SUM(D19:D22)</f>
        <v>1010694.7</v>
      </c>
      <c r="E23" s="31">
        <f>SUM(E19:E22)</f>
        <v>4308006.7</v>
      </c>
      <c r="F23" s="32">
        <f>+E23/$E$45</f>
        <v>7.8889001857043537E-3</v>
      </c>
      <c r="G23" s="50">
        <f>SUM(G19:G22)</f>
        <v>3360097.99</v>
      </c>
      <c r="H23" s="31">
        <f>SUM(H19:H22)</f>
        <v>947908.71</v>
      </c>
      <c r="I23" s="33">
        <f>SUM(I19:I22)</f>
        <v>933059.03999999992</v>
      </c>
      <c r="J23" s="34">
        <f>+I23/E23</f>
        <v>0.21658718404500157</v>
      </c>
      <c r="K23" s="35">
        <f>SUM(K19:K22)</f>
        <v>928312.7</v>
      </c>
      <c r="L23" s="34">
        <f>+K23/I23</f>
        <v>0.99491314075902426</v>
      </c>
      <c r="M23" s="57">
        <f>SUM(M19:M22)</f>
        <v>4746.3399999999674</v>
      </c>
    </row>
    <row r="24" spans="1:13" x14ac:dyDescent="0.3">
      <c r="A24" s="52" t="s">
        <v>32</v>
      </c>
      <c r="B24" s="22" t="s">
        <v>33</v>
      </c>
      <c r="C24" s="58">
        <v>0</v>
      </c>
      <c r="D24" s="58">
        <v>18033.36</v>
      </c>
      <c r="E24" s="58">
        <v>18033.36</v>
      </c>
      <c r="F24" s="59"/>
      <c r="G24" s="60">
        <v>-14704.36</v>
      </c>
      <c r="H24" s="24">
        <v>32737.72</v>
      </c>
      <c r="I24" s="26">
        <v>32737.72</v>
      </c>
      <c r="J24" s="61"/>
      <c r="K24" s="55">
        <v>32737.72</v>
      </c>
      <c r="L24" s="61"/>
      <c r="M24" s="25">
        <f>I24-K24</f>
        <v>0</v>
      </c>
    </row>
    <row r="25" spans="1:13" x14ac:dyDescent="0.3">
      <c r="A25" s="62"/>
      <c r="B25" s="22" t="s">
        <v>34</v>
      </c>
      <c r="C25" s="24">
        <v>166700</v>
      </c>
      <c r="D25" s="24">
        <v>95317.28</v>
      </c>
      <c r="E25" s="24">
        <v>262017.28</v>
      </c>
      <c r="F25" s="27"/>
      <c r="G25" s="24">
        <v>226987.85</v>
      </c>
      <c r="H25" s="24">
        <v>35029.43</v>
      </c>
      <c r="I25" s="26">
        <v>29610.77</v>
      </c>
      <c r="J25" s="27"/>
      <c r="K25" s="23">
        <v>29610.77</v>
      </c>
      <c r="L25" s="27"/>
      <c r="M25" s="25">
        <f>I25-K25</f>
        <v>0</v>
      </c>
    </row>
    <row r="26" spans="1:13" x14ac:dyDescent="0.3">
      <c r="A26" s="21"/>
      <c r="B26" s="22" t="s">
        <v>35</v>
      </c>
      <c r="C26" s="24">
        <v>3825283</v>
      </c>
      <c r="D26" s="24">
        <v>17928492.759999998</v>
      </c>
      <c r="E26" s="24">
        <v>21753775.760000002</v>
      </c>
      <c r="F26" s="27"/>
      <c r="G26" s="24">
        <v>5486003.2200000025</v>
      </c>
      <c r="H26" s="24">
        <v>12926245.24</v>
      </c>
      <c r="I26" s="26">
        <v>8012676.4200000009</v>
      </c>
      <c r="J26" s="27"/>
      <c r="K26" s="23">
        <v>7974692.1900000004</v>
      </c>
      <c r="L26" s="27"/>
      <c r="M26" s="25">
        <f t="shared" ref="M26:M27" si="5">I26-K26</f>
        <v>37984.230000000447</v>
      </c>
    </row>
    <row r="27" spans="1:13" x14ac:dyDescent="0.3">
      <c r="A27" s="56"/>
      <c r="B27" s="22" t="s">
        <v>36</v>
      </c>
      <c r="C27" s="24">
        <v>0</v>
      </c>
      <c r="D27" s="24">
        <v>0</v>
      </c>
      <c r="E27" s="24">
        <v>0</v>
      </c>
      <c r="F27" s="27"/>
      <c r="G27" s="28">
        <v>-139165.03</v>
      </c>
      <c r="H27" s="24">
        <v>139165.03</v>
      </c>
      <c r="I27" s="26">
        <v>139165.03</v>
      </c>
      <c r="J27" s="27"/>
      <c r="K27" s="23">
        <v>139165.03</v>
      </c>
      <c r="L27" s="27"/>
      <c r="M27" s="25">
        <f t="shared" si="5"/>
        <v>0</v>
      </c>
    </row>
    <row r="28" spans="1:13" x14ac:dyDescent="0.3">
      <c r="A28" s="29" t="s">
        <v>37</v>
      </c>
      <c r="B28" s="63"/>
      <c r="C28" s="31">
        <f>SUM(C24:C27)</f>
        <v>3991983</v>
      </c>
      <c r="D28" s="31">
        <f>SUM(D24:D27)</f>
        <v>18041843.399999999</v>
      </c>
      <c r="E28" s="31">
        <f>SUM(E24:E27)</f>
        <v>22033826.400000002</v>
      </c>
      <c r="F28" s="32">
        <f>+E28/$E$45</f>
        <v>4.0348743463824582E-2</v>
      </c>
      <c r="G28" s="50">
        <f>SUM(G24:G27)</f>
        <v>5559121.6800000025</v>
      </c>
      <c r="H28" s="31">
        <f>SUM(H24:H27)</f>
        <v>13133177.42</v>
      </c>
      <c r="I28" s="33">
        <f>SUM(I24:I27)</f>
        <v>8214189.9400000013</v>
      </c>
      <c r="J28" s="34">
        <f>+I28/E28</f>
        <v>0.37279906770981913</v>
      </c>
      <c r="K28" s="35">
        <f>SUM(K24:K27)</f>
        <v>8176205.7100000009</v>
      </c>
      <c r="L28" s="34">
        <f>+K28/I28</f>
        <v>0.99537577895356044</v>
      </c>
      <c r="M28" s="31">
        <f>SUM(M24:M27)</f>
        <v>37984.230000000447</v>
      </c>
    </row>
    <row r="29" spans="1:13" x14ac:dyDescent="0.3">
      <c r="A29" s="36" t="s">
        <v>38</v>
      </c>
      <c r="B29" s="22" t="s">
        <v>39</v>
      </c>
      <c r="C29" s="23">
        <v>772875</v>
      </c>
      <c r="D29" s="24">
        <v>5544533.8500000006</v>
      </c>
      <c r="E29" s="24">
        <v>6317408.8500000006</v>
      </c>
      <c r="F29" s="25"/>
      <c r="G29" s="26">
        <v>-3990995.6199999996</v>
      </c>
      <c r="H29" s="24">
        <v>8281753.9499999993</v>
      </c>
      <c r="I29" s="26">
        <v>3964858.0999999996</v>
      </c>
      <c r="J29" s="27"/>
      <c r="K29" s="23">
        <v>3211211.5700000003</v>
      </c>
      <c r="L29" s="27"/>
      <c r="M29" s="25">
        <f t="shared" ref="M29:M35" si="6">I29-K29</f>
        <v>753646.52999999933</v>
      </c>
    </row>
    <row r="30" spans="1:13" x14ac:dyDescent="0.3">
      <c r="A30" s="21"/>
      <c r="B30" s="22" t="s">
        <v>40</v>
      </c>
      <c r="C30" s="23">
        <v>1432199</v>
      </c>
      <c r="D30" s="58">
        <v>13080529.760000004</v>
      </c>
      <c r="E30" s="24">
        <v>14512728.760000004</v>
      </c>
      <c r="F30" s="25"/>
      <c r="G30" s="26">
        <v>13589368.930000002</v>
      </c>
      <c r="H30" s="24">
        <v>813758.03999999957</v>
      </c>
      <c r="I30" s="26">
        <v>675353.67000000016</v>
      </c>
      <c r="J30" s="27"/>
      <c r="K30" s="23">
        <v>622653.05999999994</v>
      </c>
      <c r="L30" s="27"/>
      <c r="M30" s="25">
        <f t="shared" si="6"/>
        <v>52700.610000000219</v>
      </c>
    </row>
    <row r="31" spans="1:13" x14ac:dyDescent="0.3">
      <c r="A31" s="21"/>
      <c r="B31" s="22" t="s">
        <v>41</v>
      </c>
      <c r="C31" s="23">
        <v>3053275</v>
      </c>
      <c r="D31" s="24">
        <v>1030371.1299999999</v>
      </c>
      <c r="E31" s="24">
        <v>4083646.1300000013</v>
      </c>
      <c r="F31" s="25"/>
      <c r="G31" s="26">
        <v>655106.63</v>
      </c>
      <c r="H31" s="24">
        <v>2720340.6800000006</v>
      </c>
      <c r="I31" s="26">
        <v>1688587.7799999996</v>
      </c>
      <c r="J31" s="27"/>
      <c r="K31" s="23">
        <v>1615996.3299999996</v>
      </c>
      <c r="L31" s="27"/>
      <c r="M31" s="25">
        <f t="shared" si="6"/>
        <v>72591.449999999953</v>
      </c>
    </row>
    <row r="32" spans="1:13" x14ac:dyDescent="0.3">
      <c r="A32" s="21"/>
      <c r="B32" s="22" t="s">
        <v>42</v>
      </c>
      <c r="C32" s="23">
        <v>17075482</v>
      </c>
      <c r="D32" s="24">
        <v>10723117.33</v>
      </c>
      <c r="E32" s="24">
        <v>27798599.330000006</v>
      </c>
      <c r="F32" s="25"/>
      <c r="G32" s="26">
        <v>5373925.2000000011</v>
      </c>
      <c r="H32" s="24">
        <v>21698986.799999997</v>
      </c>
      <c r="I32" s="26">
        <v>8646071.9699999988</v>
      </c>
      <c r="J32" s="27"/>
      <c r="K32" s="23">
        <v>6986816.2000000002</v>
      </c>
      <c r="L32" s="27"/>
      <c r="M32" s="25">
        <f t="shared" si="6"/>
        <v>1659255.7699999986</v>
      </c>
    </row>
    <row r="33" spans="1:13" x14ac:dyDescent="0.3">
      <c r="A33" s="21"/>
      <c r="B33" s="22" t="s">
        <v>43</v>
      </c>
      <c r="C33" s="23">
        <v>609030</v>
      </c>
      <c r="D33" s="24">
        <v>55390.150000000052</v>
      </c>
      <c r="E33" s="24">
        <v>664420.15</v>
      </c>
      <c r="F33" s="25"/>
      <c r="G33" s="26">
        <v>269420.69000000012</v>
      </c>
      <c r="H33" s="24">
        <v>394999.46000000014</v>
      </c>
      <c r="I33" s="26">
        <v>379330.97000000009</v>
      </c>
      <c r="J33" s="27"/>
      <c r="K33" s="23">
        <v>247460.46</v>
      </c>
      <c r="L33" s="27"/>
      <c r="M33" s="25">
        <f>I33-K33</f>
        <v>131870.5100000001</v>
      </c>
    </row>
    <row r="34" spans="1:13" x14ac:dyDescent="0.3">
      <c r="A34" s="21"/>
      <c r="B34" s="22" t="s">
        <v>44</v>
      </c>
      <c r="C34" s="23">
        <v>31983049</v>
      </c>
      <c r="D34" s="24">
        <v>87001970.380000114</v>
      </c>
      <c r="E34" s="24">
        <v>118985019.38000019</v>
      </c>
      <c r="F34" s="25"/>
      <c r="G34" s="26">
        <v>63655332.459999867</v>
      </c>
      <c r="H34" s="24">
        <v>49906149.750000179</v>
      </c>
      <c r="I34" s="26">
        <v>31031707.550000019</v>
      </c>
      <c r="J34" s="27"/>
      <c r="K34" s="23">
        <v>28903745.590000037</v>
      </c>
      <c r="L34" s="27"/>
      <c r="M34" s="25">
        <f t="shared" si="6"/>
        <v>2127961.9599999823</v>
      </c>
    </row>
    <row r="35" spans="1:13" x14ac:dyDescent="0.3">
      <c r="A35" s="21"/>
      <c r="B35" s="22" t="s">
        <v>45</v>
      </c>
      <c r="C35" s="23">
        <v>4264758</v>
      </c>
      <c r="D35" s="24">
        <v>5518487.7500000009</v>
      </c>
      <c r="E35" s="24">
        <v>9783245.7499999963</v>
      </c>
      <c r="F35" s="25"/>
      <c r="G35" s="26">
        <v>5862480.959999986</v>
      </c>
      <c r="H35" s="24">
        <v>3920451.57</v>
      </c>
      <c r="I35" s="26">
        <v>2853735.3000000003</v>
      </c>
      <c r="J35" s="27"/>
      <c r="K35" s="23">
        <v>2085483.7200000002</v>
      </c>
      <c r="L35" s="27"/>
      <c r="M35" s="25">
        <f t="shared" si="6"/>
        <v>768251.58000000007</v>
      </c>
    </row>
    <row r="36" spans="1:13" s="4" customFormat="1" x14ac:dyDescent="0.3">
      <c r="A36" s="64" t="s">
        <v>46</v>
      </c>
      <c r="B36" s="30"/>
      <c r="C36" s="31">
        <f>SUM(C29:C35)</f>
        <v>59190668</v>
      </c>
      <c r="D36" s="31">
        <f t="shared" ref="D36:E36" si="7">SUM(D29:D35)</f>
        <v>122954400.35000011</v>
      </c>
      <c r="E36" s="31">
        <f t="shared" si="7"/>
        <v>182145068.3500002</v>
      </c>
      <c r="F36" s="32">
        <f>+E36/$E$45</f>
        <v>0.333547360437357</v>
      </c>
      <c r="G36" s="50">
        <f t="shared" ref="G36" si="8">SUM(G29:G35)</f>
        <v>85414639.249999851</v>
      </c>
      <c r="H36" s="31">
        <f>SUM(H29:H35)</f>
        <v>87736440.250000164</v>
      </c>
      <c r="I36" s="33">
        <f>SUM(I29:I35)</f>
        <v>49239645.340000018</v>
      </c>
      <c r="J36" s="34">
        <f>+I36/E36</f>
        <v>0.27033202592882588</v>
      </c>
      <c r="K36" s="35">
        <f>SUM(K29:K35)</f>
        <v>43673366.930000037</v>
      </c>
      <c r="L36" s="34">
        <f>+K36/I36</f>
        <v>0.8869553512913263</v>
      </c>
      <c r="M36" s="31">
        <f>SUM(M29:M35)</f>
        <v>5566278.4099999806</v>
      </c>
    </row>
    <row r="37" spans="1:13" x14ac:dyDescent="0.3">
      <c r="A37" s="65" t="s">
        <v>47</v>
      </c>
      <c r="B37" s="22" t="s">
        <v>48</v>
      </c>
      <c r="C37" s="24">
        <v>0</v>
      </c>
      <c r="D37" s="26">
        <v>0</v>
      </c>
      <c r="E37" s="24">
        <v>0</v>
      </c>
      <c r="F37" s="25"/>
      <c r="G37" s="38">
        <v>0</v>
      </c>
      <c r="H37" s="17">
        <v>0</v>
      </c>
      <c r="I37" s="26">
        <v>0</v>
      </c>
      <c r="J37" s="27"/>
      <c r="K37" s="23">
        <v>0</v>
      </c>
      <c r="L37" s="27"/>
      <c r="M37" s="25">
        <f t="shared" ref="M37:M41" si="9">I37-K37</f>
        <v>0</v>
      </c>
    </row>
    <row r="38" spans="1:13" x14ac:dyDescent="0.3">
      <c r="A38" s="56"/>
      <c r="B38" s="22" t="s">
        <v>49</v>
      </c>
      <c r="C38" s="24">
        <v>1477500</v>
      </c>
      <c r="D38" s="26">
        <v>2571105.7799999998</v>
      </c>
      <c r="E38" s="24">
        <v>4048605.78</v>
      </c>
      <c r="F38" s="25"/>
      <c r="G38" s="38">
        <v>4048605.78</v>
      </c>
      <c r="H38" s="24">
        <v>0</v>
      </c>
      <c r="I38" s="26">
        <v>0</v>
      </c>
      <c r="J38" s="27"/>
      <c r="K38" s="23">
        <v>0</v>
      </c>
      <c r="L38" s="27"/>
      <c r="M38" s="25">
        <f t="shared" si="9"/>
        <v>0</v>
      </c>
    </row>
    <row r="39" spans="1:13" x14ac:dyDescent="0.3">
      <c r="A39" s="56"/>
      <c r="B39" s="22" t="s">
        <v>50</v>
      </c>
      <c r="C39" s="24">
        <v>0</v>
      </c>
      <c r="D39" s="26">
        <v>75000</v>
      </c>
      <c r="E39" s="24">
        <v>75000</v>
      </c>
      <c r="F39" s="25"/>
      <c r="G39" s="38">
        <v>61178.8</v>
      </c>
      <c r="H39" s="24">
        <v>13821.2</v>
      </c>
      <c r="I39" s="26">
        <v>13821.2</v>
      </c>
      <c r="J39" s="27"/>
      <c r="K39" s="23">
        <v>13821.2</v>
      </c>
      <c r="L39" s="27"/>
      <c r="M39" s="25">
        <f t="shared" si="9"/>
        <v>0</v>
      </c>
    </row>
    <row r="40" spans="1:13" x14ac:dyDescent="0.3">
      <c r="A40" s="56"/>
      <c r="B40" s="22" t="s">
        <v>51</v>
      </c>
      <c r="C40" s="24">
        <v>0</v>
      </c>
      <c r="D40" s="26">
        <v>374780.08999999997</v>
      </c>
      <c r="E40" s="24">
        <v>374780.08999999997</v>
      </c>
      <c r="F40" s="25"/>
      <c r="G40" s="38">
        <v>-66940.560000000012</v>
      </c>
      <c r="H40" s="24">
        <v>247746.00999999998</v>
      </c>
      <c r="I40" s="26">
        <v>247746.00999999998</v>
      </c>
      <c r="J40" s="27"/>
      <c r="K40" s="23">
        <v>234190.61</v>
      </c>
      <c r="L40" s="27"/>
      <c r="M40" s="25">
        <f t="shared" si="9"/>
        <v>13555.399999999994</v>
      </c>
    </row>
    <row r="41" spans="1:13" x14ac:dyDescent="0.3">
      <c r="A41" s="56"/>
      <c r="B41" s="22" t="s">
        <v>52</v>
      </c>
      <c r="C41" s="24">
        <v>0</v>
      </c>
      <c r="D41" s="26">
        <v>498165.8</v>
      </c>
      <c r="E41" s="24">
        <v>498165.8</v>
      </c>
      <c r="F41" s="25"/>
      <c r="G41" s="38">
        <v>344056.92</v>
      </c>
      <c r="H41" s="28">
        <v>154108.88</v>
      </c>
      <c r="I41" s="26">
        <v>139660.88</v>
      </c>
      <c r="J41" s="27"/>
      <c r="K41" s="23">
        <v>139660.88</v>
      </c>
      <c r="L41" s="27"/>
      <c r="M41" s="25">
        <f t="shared" si="9"/>
        <v>0</v>
      </c>
    </row>
    <row r="42" spans="1:13" x14ac:dyDescent="0.3">
      <c r="A42" s="66" t="s">
        <v>53</v>
      </c>
      <c r="B42" s="49"/>
      <c r="C42" s="31">
        <f>SUM(C37:C41)</f>
        <v>1477500</v>
      </c>
      <c r="D42" s="31">
        <f>SUM(D37:D41)</f>
        <v>3519051.6699999995</v>
      </c>
      <c r="E42" s="31">
        <f>SUM(E37:E41)</f>
        <v>4996551.67</v>
      </c>
      <c r="F42" s="32">
        <f>+E42/$E$45</f>
        <v>9.149776252052811E-3</v>
      </c>
      <c r="G42" s="50">
        <f>SUM(G37:G41)</f>
        <v>4386900.9399999995</v>
      </c>
      <c r="H42" s="31">
        <f>SUM(H37:H41)</f>
        <v>415676.08999999997</v>
      </c>
      <c r="I42" s="33">
        <f>SUM(I37:I41)</f>
        <v>401228.08999999997</v>
      </c>
      <c r="J42" s="34">
        <f>+I42/E42</f>
        <v>8.0300998868685761E-2</v>
      </c>
      <c r="K42" s="35">
        <f>SUM(K37:K41)</f>
        <v>387672.69</v>
      </c>
      <c r="L42" s="34">
        <f>K42/I42</f>
        <v>0.96621522685512884</v>
      </c>
      <c r="M42" s="67">
        <f>SUM(M37:M41)</f>
        <v>13555.399999999994</v>
      </c>
    </row>
    <row r="43" spans="1:13" x14ac:dyDescent="0.3">
      <c r="A43" s="68" t="s">
        <v>54</v>
      </c>
      <c r="B43" s="37" t="s">
        <v>55</v>
      </c>
      <c r="C43" s="24">
        <v>1133130</v>
      </c>
      <c r="D43" s="25">
        <v>-2.2204460492503131E-16</v>
      </c>
      <c r="E43" s="24">
        <v>1133130</v>
      </c>
      <c r="F43" s="47"/>
      <c r="G43" s="38">
        <v>802886.42</v>
      </c>
      <c r="H43" s="24">
        <v>330243.57999999996</v>
      </c>
      <c r="I43" s="26">
        <v>330243.57999999996</v>
      </c>
      <c r="J43" s="27"/>
      <c r="K43" s="23">
        <v>330243.57999999996</v>
      </c>
      <c r="L43" s="27"/>
      <c r="M43" s="53">
        <f>I43-K43</f>
        <v>0</v>
      </c>
    </row>
    <row r="44" spans="1:13" x14ac:dyDescent="0.3">
      <c r="A44" s="48" t="s">
        <v>56</v>
      </c>
      <c r="B44" s="49"/>
      <c r="C44" s="51">
        <f>SUM(C43)</f>
        <v>1133130</v>
      </c>
      <c r="D44" s="67">
        <f t="shared" ref="D44:E44" si="10">SUM(D43)</f>
        <v>-2.2204460492503131E-16</v>
      </c>
      <c r="E44" s="67">
        <f t="shared" si="10"/>
        <v>1133130</v>
      </c>
      <c r="F44" s="69">
        <f>+E44/$E$45</f>
        <v>2.0750082555412866E-3</v>
      </c>
      <c r="G44" s="70">
        <f t="shared" ref="G44:I44" si="11">SUM(G43)</f>
        <v>802886.42</v>
      </c>
      <c r="H44" s="67">
        <f t="shared" si="11"/>
        <v>330243.57999999996</v>
      </c>
      <c r="I44" s="71">
        <f t="shared" si="11"/>
        <v>330243.57999999996</v>
      </c>
      <c r="J44" s="72">
        <f>+I44/E44</f>
        <v>0.29144368254304442</v>
      </c>
      <c r="K44" s="73">
        <f>SUM(K43)</f>
        <v>330243.57999999996</v>
      </c>
      <c r="L44" s="72">
        <f>I44/K44</f>
        <v>1</v>
      </c>
      <c r="M44" s="67">
        <f>SUM(M43)</f>
        <v>0</v>
      </c>
    </row>
    <row r="45" spans="1:13" x14ac:dyDescent="0.3">
      <c r="A45" s="74" t="s">
        <v>57</v>
      </c>
      <c r="B45" s="75"/>
      <c r="C45" s="51">
        <f>SUM(C44,C42,C36,C28,C23,C18,C13)</f>
        <v>372154373</v>
      </c>
      <c r="D45" s="51">
        <f>SUM(D44,D42,D36,D28,D23,D18,D13)</f>
        <v>173930201.35000008</v>
      </c>
      <c r="E45" s="51">
        <f>SUM(E44,E42,E36,E28,E23,E18,E13)</f>
        <v>546084574.35000026</v>
      </c>
      <c r="F45" s="69">
        <f>SUM(F8:F44)</f>
        <v>1</v>
      </c>
      <c r="G45" s="76">
        <f>SUM(G44,G42,G36,G28,G23,G18,G13)</f>
        <v>133722198.22999965</v>
      </c>
      <c r="H45" s="51">
        <f>SUM(H44,H42,H36,H28,H23,H18,H13)</f>
        <v>392813742.91000015</v>
      </c>
      <c r="I45" s="77">
        <f>SUM(I44,I42,I36,I28,I23,I18,I13)</f>
        <v>282339404.61000144</v>
      </c>
      <c r="J45" s="78">
        <f>+I45/E45</f>
        <v>0.51702505046231639</v>
      </c>
      <c r="K45" s="77">
        <f>SUM(K44,K42,K36,K28,K23,K18,K13)</f>
        <v>263879980.12000147</v>
      </c>
      <c r="L45" s="79">
        <f>+K45/I45</f>
        <v>0.93461973713694624</v>
      </c>
      <c r="M45" s="51">
        <f>SUM(M44,M42,M36,M28,M23,M18,M13)</f>
        <v>18459424.48999995</v>
      </c>
    </row>
    <row r="47" spans="1:13" x14ac:dyDescent="0.3">
      <c r="A47" s="80"/>
      <c r="B47" s="81"/>
      <c r="C47" s="81"/>
      <c r="D47" s="81"/>
      <c r="E47" s="81"/>
      <c r="F47" s="81"/>
      <c r="G47" s="81"/>
      <c r="H47" s="81"/>
      <c r="I47" s="81"/>
    </row>
    <row r="48" spans="1:13" x14ac:dyDescent="0.3">
      <c r="A48" s="82"/>
      <c r="B48" s="81"/>
      <c r="C48" s="81"/>
      <c r="D48" s="81"/>
      <c r="E48" s="81"/>
      <c r="F48" s="81"/>
      <c r="G48" s="81"/>
      <c r="H48" s="81"/>
      <c r="I48" s="81"/>
    </row>
    <row r="49" spans="1:9" x14ac:dyDescent="0.3">
      <c r="A49" s="80"/>
      <c r="B49" s="81"/>
      <c r="C49" s="81"/>
      <c r="D49" s="81"/>
      <c r="E49" s="81"/>
      <c r="F49" s="81"/>
      <c r="G49" s="81"/>
      <c r="H49" s="81"/>
      <c r="I49" s="81"/>
    </row>
    <row r="50" spans="1:9" x14ac:dyDescent="0.3">
      <c r="A50" s="80"/>
      <c r="B50" s="81"/>
      <c r="C50" s="81"/>
      <c r="D50" s="81"/>
      <c r="E50" s="81"/>
      <c r="F50" s="81"/>
      <c r="G50" s="81"/>
      <c r="H50" s="81"/>
      <c r="I50" s="81"/>
    </row>
    <row r="51" spans="1:9" x14ac:dyDescent="0.3">
      <c r="A51" s="80"/>
      <c r="B51" s="81"/>
      <c r="C51" s="81"/>
      <c r="D51" s="81"/>
      <c r="E51" s="81"/>
      <c r="F51" s="81"/>
      <c r="G51" s="81"/>
      <c r="H51" s="81"/>
      <c r="I51" s="81"/>
    </row>
    <row r="52" spans="1:9" x14ac:dyDescent="0.3">
      <c r="A52" s="80"/>
      <c r="B52" s="81"/>
      <c r="C52" s="81"/>
      <c r="D52" s="81"/>
      <c r="E52" s="81"/>
      <c r="F52" s="81"/>
      <c r="G52" s="81"/>
      <c r="H52" s="81"/>
      <c r="I52" s="81"/>
    </row>
    <row r="53" spans="1:9" x14ac:dyDescent="0.3">
      <c r="A53" s="82"/>
      <c r="B53" s="81"/>
      <c r="C53" s="81"/>
      <c r="D53" s="81"/>
      <c r="E53" s="81"/>
      <c r="F53" s="81"/>
      <c r="G53" s="81"/>
      <c r="H53" s="81"/>
      <c r="I53" s="81"/>
    </row>
    <row r="54" spans="1:9" x14ac:dyDescent="0.3">
      <c r="A54" s="80"/>
      <c r="B54" s="81"/>
      <c r="C54" s="81"/>
      <c r="D54" s="81"/>
      <c r="E54" s="81"/>
      <c r="F54" s="81"/>
      <c r="G54" s="81"/>
      <c r="H54" s="81"/>
      <c r="I54" s="81"/>
    </row>
    <row r="55" spans="1:9" x14ac:dyDescent="0.3">
      <c r="A55" s="80"/>
      <c r="B55" s="81"/>
      <c r="C55" s="81"/>
      <c r="D55" s="81"/>
      <c r="E55" s="81"/>
      <c r="F55" s="81"/>
      <c r="G55" s="81"/>
      <c r="H55" s="81"/>
      <c r="I55" s="81"/>
    </row>
    <row r="56" spans="1:9" x14ac:dyDescent="0.3">
      <c r="A56" s="80"/>
      <c r="B56" s="81"/>
      <c r="C56" s="81"/>
      <c r="D56" s="81"/>
      <c r="E56" s="81"/>
      <c r="F56" s="81"/>
      <c r="G56" s="81"/>
      <c r="H56" s="81"/>
      <c r="I56" s="81"/>
    </row>
    <row r="57" spans="1:9" x14ac:dyDescent="0.3">
      <c r="A57" s="80"/>
      <c r="B57" s="81"/>
      <c r="C57" s="81"/>
      <c r="D57" s="81"/>
      <c r="E57" s="81"/>
      <c r="F57" s="81"/>
      <c r="G57" s="81"/>
      <c r="H57" s="81"/>
      <c r="I57" s="81"/>
    </row>
    <row r="58" spans="1:9" x14ac:dyDescent="0.3">
      <c r="A58" s="80"/>
      <c r="B58" s="81"/>
      <c r="C58" s="81"/>
      <c r="D58" s="81"/>
      <c r="E58" s="81"/>
      <c r="F58" s="81"/>
      <c r="G58" s="81"/>
      <c r="H58" s="81"/>
      <c r="I58" s="81"/>
    </row>
    <row r="59" spans="1:9" x14ac:dyDescent="0.3">
      <c r="A59" s="80"/>
      <c r="B59" s="81"/>
      <c r="C59" s="81"/>
      <c r="D59" s="81"/>
      <c r="E59" s="81"/>
      <c r="F59" s="81"/>
      <c r="G59" s="81"/>
      <c r="H59" s="81"/>
      <c r="I59" s="81"/>
    </row>
    <row r="60" spans="1:9" x14ac:dyDescent="0.3">
      <c r="A60" s="80"/>
      <c r="B60" s="81"/>
      <c r="C60" s="81"/>
      <c r="D60" s="81"/>
      <c r="E60" s="81"/>
      <c r="F60" s="81"/>
      <c r="G60" s="81"/>
      <c r="H60" s="81"/>
      <c r="I60" s="81"/>
    </row>
    <row r="61" spans="1:9" x14ac:dyDescent="0.3">
      <c r="A61" s="82"/>
      <c r="B61" s="81"/>
      <c r="C61" s="81"/>
      <c r="D61" s="81"/>
      <c r="E61" s="81"/>
      <c r="F61" s="81"/>
      <c r="G61" s="81"/>
      <c r="H61" s="81"/>
      <c r="I61" s="81"/>
    </row>
    <row r="62" spans="1:9" x14ac:dyDescent="0.3">
      <c r="A62" s="80"/>
      <c r="B62" s="81"/>
      <c r="C62" s="81"/>
      <c r="D62" s="81"/>
      <c r="E62" s="81"/>
      <c r="F62" s="81"/>
      <c r="G62" s="81"/>
      <c r="H62" s="81"/>
      <c r="I62" s="81"/>
    </row>
    <row r="63" spans="1:9" x14ac:dyDescent="0.3">
      <c r="A63" s="80"/>
      <c r="B63" s="81"/>
      <c r="C63" s="81"/>
      <c r="D63" s="81"/>
      <c r="E63" s="81"/>
      <c r="F63" s="81"/>
      <c r="G63" s="81"/>
      <c r="H63" s="81"/>
      <c r="I63" s="81"/>
    </row>
    <row r="64" spans="1:9" x14ac:dyDescent="0.3">
      <c r="A64" s="80"/>
      <c r="B64" s="81"/>
      <c r="C64" s="81"/>
      <c r="D64" s="81"/>
      <c r="E64" s="81"/>
      <c r="F64" s="81"/>
      <c r="G64" s="81"/>
      <c r="H64" s="81"/>
      <c r="I64" s="81"/>
    </row>
    <row r="65" spans="1:9" x14ac:dyDescent="0.3">
      <c r="A65" s="80"/>
      <c r="B65" s="81"/>
      <c r="C65" s="81"/>
      <c r="D65" s="81"/>
      <c r="E65" s="81"/>
      <c r="F65" s="81"/>
      <c r="G65" s="81"/>
      <c r="H65" s="81"/>
      <c r="I65" s="81"/>
    </row>
    <row r="66" spans="1:9" x14ac:dyDescent="0.3">
      <c r="A66" s="80"/>
      <c r="B66" s="81"/>
      <c r="C66" s="81"/>
      <c r="D66" s="81"/>
      <c r="E66" s="81"/>
      <c r="F66" s="81"/>
      <c r="G66" s="81"/>
      <c r="H66" s="81"/>
      <c r="I66" s="81"/>
    </row>
    <row r="67" spans="1:9" x14ac:dyDescent="0.3">
      <c r="A67" s="82"/>
      <c r="B67" s="81"/>
      <c r="C67" s="81"/>
      <c r="D67" s="81"/>
      <c r="E67" s="81"/>
      <c r="F67" s="81"/>
      <c r="G67" s="81"/>
      <c r="H67" s="81"/>
      <c r="I67" s="81"/>
    </row>
    <row r="68" spans="1:9" x14ac:dyDescent="0.3">
      <c r="A68" s="80"/>
      <c r="B68" s="81"/>
      <c r="C68" s="81"/>
      <c r="D68" s="81"/>
      <c r="E68" s="81"/>
      <c r="F68" s="81"/>
      <c r="G68" s="81"/>
      <c r="H68" s="81"/>
      <c r="I68" s="81"/>
    </row>
    <row r="69" spans="1:9" x14ac:dyDescent="0.3">
      <c r="A69" s="82"/>
      <c r="B69" s="81"/>
      <c r="C69" s="81"/>
      <c r="D69" s="81"/>
      <c r="E69" s="81"/>
      <c r="F69" s="81"/>
      <c r="G69" s="81"/>
      <c r="H69" s="81"/>
      <c r="I69" s="81"/>
    </row>
  </sheetData>
  <pageMargins left="0.41" right="0.15748031496062992" top="0.36" bottom="0.56000000000000005" header="0.2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gtos</vt:lpstr>
      <vt:lpstr>gtos!Área_de_impresión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Ferrer</dc:creator>
  <cp:lastModifiedBy>Raquel Ferrer</cp:lastModifiedBy>
  <dcterms:created xsi:type="dcterms:W3CDTF">2019-10-14T14:01:33Z</dcterms:created>
  <dcterms:modified xsi:type="dcterms:W3CDTF">2019-10-14T14:02:54Z</dcterms:modified>
</cp:coreProperties>
</file>