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8_{986CE247-3CA3-4D12-A075-509328D4AFF1}" xr6:coauthVersionLast="45" xr6:coauthVersionMax="45" xr10:uidLastSave="{00000000-0000-0000-0000-000000000000}"/>
  <bookViews>
    <workbookView xWindow="-120" yWindow="-120" windowWidth="20730" windowHeight="11160" xr2:uid="{91A97BEA-EC0C-499D-9BE9-9048C90CB128}"/>
  </bookViews>
  <sheets>
    <sheet name="GASTOS" sheetId="1" r:id="rId1"/>
  </sheets>
  <externalReferences>
    <externalReference r:id="rId2"/>
  </externalReference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1" l="1"/>
  <c r="K45" i="1"/>
  <c r="K46" i="1" s="1"/>
  <c r="I45" i="1"/>
  <c r="I46" i="1" s="1"/>
  <c r="J46" i="1" s="1"/>
  <c r="H45" i="1"/>
  <c r="H46" i="1" s="1"/>
  <c r="G45" i="1"/>
  <c r="G46" i="1" s="1"/>
  <c r="E45" i="1"/>
  <c r="E46" i="1" s="1"/>
  <c r="D45" i="1"/>
  <c r="D46" i="1" s="1"/>
  <c r="C45" i="1"/>
  <c r="C46" i="1" s="1"/>
  <c r="M44" i="1"/>
  <c r="K43" i="1"/>
  <c r="L43" i="1" s="1"/>
  <c r="I43" i="1"/>
  <c r="J43" i="1" s="1"/>
  <c r="H43" i="1"/>
  <c r="G43" i="1"/>
  <c r="E43" i="1"/>
  <c r="F43" i="1" s="1"/>
  <c r="D43" i="1"/>
  <c r="C43" i="1"/>
  <c r="M42" i="1"/>
  <c r="M41" i="1"/>
  <c r="M40" i="1"/>
  <c r="M39" i="1"/>
  <c r="M38" i="1"/>
  <c r="M37" i="1"/>
  <c r="M43" i="1" s="1"/>
  <c r="L36" i="1"/>
  <c r="K36" i="1"/>
  <c r="J36" i="1"/>
  <c r="I36" i="1"/>
  <c r="H36" i="1"/>
  <c r="G36" i="1"/>
  <c r="E36" i="1"/>
  <c r="D36" i="1"/>
  <c r="C36" i="1"/>
  <c r="M35" i="1"/>
  <c r="M34" i="1"/>
  <c r="M33" i="1"/>
  <c r="M32" i="1"/>
  <c r="M31" i="1"/>
  <c r="M30" i="1"/>
  <c r="M29" i="1"/>
  <c r="M36" i="1" s="1"/>
  <c r="L28" i="1"/>
  <c r="K28" i="1"/>
  <c r="J28" i="1"/>
  <c r="I28" i="1"/>
  <c r="H28" i="1"/>
  <c r="G28" i="1"/>
  <c r="E28" i="1"/>
  <c r="D28" i="1"/>
  <c r="C28" i="1"/>
  <c r="M27" i="1"/>
  <c r="M26" i="1"/>
  <c r="M25" i="1"/>
  <c r="M24" i="1"/>
  <c r="M28" i="1" s="1"/>
  <c r="K23" i="1"/>
  <c r="L23" i="1" s="1"/>
  <c r="I23" i="1"/>
  <c r="J23" i="1" s="1"/>
  <c r="H23" i="1"/>
  <c r="G23" i="1"/>
  <c r="E23" i="1"/>
  <c r="F23" i="1" s="1"/>
  <c r="D23" i="1"/>
  <c r="C23" i="1"/>
  <c r="M22" i="1"/>
  <c r="M21" i="1"/>
  <c r="M20" i="1"/>
  <c r="M19" i="1"/>
  <c r="M23" i="1" s="1"/>
  <c r="L18" i="1"/>
  <c r="K18" i="1"/>
  <c r="J18" i="1"/>
  <c r="I18" i="1"/>
  <c r="H18" i="1"/>
  <c r="G18" i="1"/>
  <c r="E18" i="1"/>
  <c r="D18" i="1"/>
  <c r="C18" i="1"/>
  <c r="M17" i="1"/>
  <c r="M16" i="1"/>
  <c r="M15" i="1"/>
  <c r="M14" i="1"/>
  <c r="M18" i="1" s="1"/>
  <c r="K13" i="1"/>
  <c r="L13" i="1" s="1"/>
  <c r="I13" i="1"/>
  <c r="J13" i="1" s="1"/>
  <c r="H13" i="1"/>
  <c r="G13" i="1"/>
  <c r="E13" i="1"/>
  <c r="F13" i="1" s="1"/>
  <c r="D13" i="1"/>
  <c r="C13" i="1"/>
  <c r="M12" i="1"/>
  <c r="M11" i="1"/>
  <c r="M13" i="1" s="1"/>
  <c r="M10" i="1"/>
  <c r="M9" i="1"/>
  <c r="M46" i="1" l="1"/>
  <c r="F18" i="1"/>
  <c r="F46" i="1" s="1"/>
  <c r="F28" i="1"/>
  <c r="F36" i="1"/>
  <c r="L46" i="1"/>
  <c r="F45" i="1"/>
  <c r="J45" i="1"/>
  <c r="L45" i="1"/>
</calcChain>
</file>

<file path=xl/sharedStrings.xml><?xml version="1.0" encoding="utf-8"?>
<sst xmlns="http://schemas.openxmlformats.org/spreadsheetml/2006/main" count="59" uniqueCount="59">
  <si>
    <t xml:space="preserve">     ESTAT D'EXECUCIÓ DEL PRESSUPOST DE DESPESES DE 2019</t>
  </si>
  <si>
    <t xml:space="preserve">        a 31/12/2019</t>
  </si>
  <si>
    <t>CAP</t>
  </si>
  <si>
    <t>ARTICLE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</si>
  <si>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</si>
  <si>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</si>
  <si>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</si>
  <si>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</si>
  <si>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</si>
  <si>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</si>
  <si>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</si>
  <si>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</si>
  <si>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</si>
  <si>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OBLIGACIONS PDTS. PAGAMENT A  31-12-19</t>
  </si>
  <si>
    <t>1</t>
  </si>
  <si>
    <t>11  SOUS I SALARIS</t>
  </si>
  <si>
    <t>12  QUOTES SOCIALS A CÀRREC DE L'EMPLEADOR</t>
  </si>
  <si>
    <t>13  ALTRES DESPESES SOCIALS</t>
  </si>
  <si>
    <t>14  PRESTACIONS SOCIALS A CÀRREC DE L'EMPLEADOR</t>
  </si>
  <si>
    <t>Total Cap. 1 DESPESES DE PERSONAL</t>
  </si>
  <si>
    <t>2</t>
  </si>
  <si>
    <t>20 COMPRA BÉNS CORRENTS I DESPESES FUNCIONAMENT</t>
  </si>
  <si>
    <t>21  TRIBUTS</t>
  </si>
  <si>
    <t>22  TREBALLS, SUBMNISTRAMENTS I SERVEIS EXTERIORS</t>
  </si>
  <si>
    <t>23  INDEMNITZACIONS PER RAÓ DEL SERVEI</t>
  </si>
  <si>
    <t>Total Cap. 2 BENS CORRENTS I DESPESES FUNCION.</t>
  </si>
  <si>
    <t>3</t>
  </si>
  <si>
    <t>31  DESPESES FINANCERES D'EMPRÉSTITS</t>
  </si>
  <si>
    <t>32  PRÉSTECS I BESTRETES</t>
  </si>
  <si>
    <t>34  INTERESSOS DE DEMORA I ALTRES DESPESES FINANCERES</t>
  </si>
  <si>
    <t>35  COMISSIONS PER SERVEIS BANCARIS</t>
  </si>
  <si>
    <t>Total Cap. 3 DESPESES FINANCERES</t>
  </si>
  <si>
    <t>4</t>
  </si>
  <si>
    <t>42 TRANSF. CORRENTS A ORGANISMES AUTÒNOMS</t>
  </si>
  <si>
    <t>43  TRANSF. CORR. A EMPRESES I FUNDAC. PARTIC. UV</t>
  </si>
  <si>
    <t>47  TRANSF. CORR. A FAMÍLIES I INSTIT. SENSE FI DE LUCRE</t>
  </si>
  <si>
    <t>48 TRANSF. CORR.A L'EXTERIOR</t>
  </si>
  <si>
    <t>Total Cap. 4 TRANSFERENCIES CORRENTS</t>
  </si>
  <si>
    <t>6</t>
  </si>
  <si>
    <t>63  INVERSIONS EN INSTAL·LACIONS</t>
  </si>
  <si>
    <t>64  INVERSIONS EN MOBILIARI I EFECTES</t>
  </si>
  <si>
    <t>65  INVERSIONS EN EQUIP. PROC. INFORMAC.</t>
  </si>
  <si>
    <t>66  INVERSIONS EN BÉNS DESTINATS A L'ÚS PÚBLIC</t>
  </si>
  <si>
    <t>67  INVERSIONS EN ALTRE IMMOB. MATERIAL I IMMATERIAL</t>
  </si>
  <si>
    <t>68  INVERS. EN ESTUDIS PROJECTES EN CURS I INVESTIGACI</t>
  </si>
  <si>
    <t>69  FORMACIÓ DE CAPITAL HUMÀ</t>
  </si>
  <si>
    <t>Total Cap. 6 INVERSIONS REALS</t>
  </si>
  <si>
    <t>7</t>
  </si>
  <si>
    <t>72 TRANSF. CAP. A  ORGANISMES AUTÒNOMS</t>
  </si>
  <si>
    <t>73  TRANSF. CAP. A  FUNDACIONS I EMPRES. PARTIC. UV</t>
  </si>
  <si>
    <t>75 TRANSF. CAPITAL A EMPRESES PÚBLIQ.I ALTRES ÉNS PÚBL.</t>
  </si>
  <si>
    <t>76 TRANSF. CAPITAL A EMPRESES PRIVADES</t>
  </si>
  <si>
    <t>77  TRANSF. CAP. A FAMÍLIES I INSTIT. NO LUCR.</t>
  </si>
  <si>
    <t>78  TRANSF.CAP. A L'EXTERIOR</t>
  </si>
  <si>
    <t>Total Cap. 7 TRANSFERENCIES DE CAPITAL</t>
  </si>
  <si>
    <t>9</t>
  </si>
  <si>
    <t>92  AMORTITZACIÓ DE PRÉSTECS A LLARG TERMINI</t>
  </si>
  <si>
    <t>Total Cap. 9 PASSIUS FINANCERS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</si>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</sst>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/>
    <xf numFmtId="164" fontId="4" fillId="0" borderId="0" xfId="2" applyNumberFormat="1" applyFont="1" applyAlignment="1">
      <alignment horizontal="right"/>
    </xf>
    <xf numFmtId="0" fontId="5" fillId="0" borderId="0" xfId="2" applyFont="1"/>
    <xf numFmtId="0" fontId="6" fillId="0" borderId="0" xfId="2" applyFont="1"/>
    <xf numFmtId="0" fontId="4" fillId="0" borderId="0" xfId="2" applyFont="1"/>
    <xf numFmtId="0" fontId="3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65" fontId="8" fillId="2" borderId="2" xfId="2" applyNumberFormat="1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 wrapText="1"/>
    </xf>
    <xf numFmtId="9" fontId="8" fillId="2" borderId="3" xfId="1" applyFont="1" applyFill="1" applyBorder="1" applyAlignment="1">
      <alignment horizontal="center" vertical="center" wrapText="1"/>
    </xf>
    <xf numFmtId="165" fontId="8" fillId="2" borderId="4" xfId="2" applyNumberFormat="1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165" fontId="2" fillId="0" borderId="5" xfId="2" applyNumberFormat="1" applyFont="1" applyBorder="1"/>
    <xf numFmtId="165" fontId="2" fillId="0" borderId="6" xfId="2" applyNumberFormat="1" applyFont="1" applyBorder="1"/>
    <xf numFmtId="165" fontId="2" fillId="0" borderId="7" xfId="2" applyNumberFormat="1" applyFont="1" applyBorder="1" applyAlignment="1">
      <alignment vertical="center"/>
    </xf>
    <xf numFmtId="165" fontId="2" fillId="0" borderId="7" xfId="2" applyNumberFormat="1" applyFont="1" applyBorder="1"/>
    <xf numFmtId="165" fontId="2" fillId="0" borderId="8" xfId="2" applyNumberFormat="1" applyFont="1" applyBorder="1"/>
    <xf numFmtId="165" fontId="2" fillId="0" borderId="5" xfId="2" applyNumberFormat="1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165" fontId="2" fillId="0" borderId="10" xfId="2" applyNumberFormat="1" applyFont="1" applyBorder="1"/>
    <xf numFmtId="165" fontId="2" fillId="0" borderId="11" xfId="2" applyNumberFormat="1" applyFont="1" applyBorder="1"/>
    <xf numFmtId="165" fontId="2" fillId="0" borderId="12" xfId="2" applyNumberFormat="1" applyFont="1" applyBorder="1" applyAlignment="1">
      <alignment vertical="center"/>
    </xf>
    <xf numFmtId="165" fontId="2" fillId="0" borderId="12" xfId="2" applyNumberFormat="1" applyFont="1" applyBorder="1"/>
    <xf numFmtId="165" fontId="2" fillId="0" borderId="0" xfId="2" applyNumberFormat="1" applyFont="1"/>
    <xf numFmtId="165" fontId="2" fillId="0" borderId="10" xfId="2" applyNumberFormat="1" applyFont="1" applyBorder="1" applyAlignment="1">
      <alignment vertical="center"/>
    </xf>
    <xf numFmtId="165" fontId="2" fillId="0" borderId="13" xfId="2" applyNumberFormat="1" applyFont="1" applyBorder="1"/>
    <xf numFmtId="165" fontId="2" fillId="0" borderId="14" xfId="2" applyNumberFormat="1" applyFont="1" applyBorder="1"/>
    <xf numFmtId="0" fontId="8" fillId="2" borderId="1" xfId="2" applyFont="1" applyFill="1" applyBorder="1" applyAlignment="1">
      <alignment horizontal="left" vertical="center"/>
    </xf>
    <xf numFmtId="0" fontId="8" fillId="2" borderId="15" xfId="2" applyFont="1" applyFill="1" applyBorder="1" applyAlignment="1">
      <alignment vertical="center"/>
    </xf>
    <xf numFmtId="165" fontId="10" fillId="2" borderId="2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9" fontId="10" fillId="2" borderId="3" xfId="1" applyFont="1" applyFill="1" applyBorder="1" applyAlignment="1">
      <alignment horizontal="center" vertical="center"/>
    </xf>
    <xf numFmtId="165" fontId="10" fillId="2" borderId="3" xfId="2" applyNumberFormat="1" applyFont="1" applyFill="1" applyBorder="1" applyAlignment="1">
      <alignment vertical="center"/>
    </xf>
    <xf numFmtId="165" fontId="10" fillId="2" borderId="4" xfId="2" applyNumberFormat="1" applyFont="1" applyFill="1" applyBorder="1" applyAlignment="1">
      <alignment vertical="center"/>
    </xf>
    <xf numFmtId="9" fontId="10" fillId="2" borderId="1" xfId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6" xfId="2" applyFont="1" applyBorder="1" applyAlignment="1">
      <alignment vertical="center"/>
    </xf>
    <xf numFmtId="9" fontId="10" fillId="0" borderId="12" xfId="1" applyFont="1" applyFill="1" applyBorder="1" applyAlignment="1">
      <alignment horizontal="center" vertical="center"/>
    </xf>
    <xf numFmtId="165" fontId="2" fillId="0" borderId="0" xfId="2" applyNumberFormat="1" applyFont="1" applyAlignment="1">
      <alignment vertical="center"/>
    </xf>
    <xf numFmtId="9" fontId="10" fillId="0" borderId="10" xfId="1" applyFont="1" applyFill="1" applyBorder="1" applyAlignment="1">
      <alignment horizontal="center" vertical="center"/>
    </xf>
    <xf numFmtId="165" fontId="2" fillId="0" borderId="11" xfId="2" applyNumberFormat="1" applyFont="1" applyBorder="1" applyAlignment="1">
      <alignment vertical="center"/>
    </xf>
    <xf numFmtId="0" fontId="2" fillId="0" borderId="17" xfId="2" applyFont="1" applyBorder="1"/>
    <xf numFmtId="0" fontId="9" fillId="0" borderId="11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165" fontId="2" fillId="0" borderId="19" xfId="2" applyNumberFormat="1" applyFont="1" applyBorder="1"/>
    <xf numFmtId="165" fontId="2" fillId="0" borderId="20" xfId="2" applyNumberFormat="1" applyFont="1" applyBorder="1" applyAlignment="1">
      <alignment vertical="center"/>
    </xf>
    <xf numFmtId="0" fontId="8" fillId="2" borderId="16" xfId="2" applyFont="1" applyFill="1" applyBorder="1" applyAlignment="1">
      <alignment horizontal="left" vertical="center"/>
    </xf>
    <xf numFmtId="0" fontId="8" fillId="2" borderId="16" xfId="2" applyFont="1" applyFill="1" applyBorder="1" applyAlignment="1">
      <alignment vertical="center"/>
    </xf>
    <xf numFmtId="165" fontId="10" fillId="2" borderId="21" xfId="2" applyNumberFormat="1" applyFont="1" applyFill="1" applyBorder="1" applyAlignment="1">
      <alignment vertical="center"/>
    </xf>
    <xf numFmtId="165" fontId="2" fillId="0" borderId="22" xfId="2" applyNumberFormat="1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165" fontId="10" fillId="2" borderId="23" xfId="2" applyNumberFormat="1" applyFont="1" applyFill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2" fillId="0" borderId="12" xfId="2" applyFont="1" applyBorder="1"/>
    <xf numFmtId="0" fontId="2" fillId="0" borderId="10" xfId="2" applyFont="1" applyBorder="1"/>
    <xf numFmtId="0" fontId="8" fillId="2" borderId="2" xfId="2" applyFont="1" applyFill="1" applyBorder="1" applyAlignment="1">
      <alignment vertical="center"/>
    </xf>
    <xf numFmtId="0" fontId="8" fillId="2" borderId="15" xfId="2" applyFont="1" applyFill="1" applyBorder="1" applyAlignment="1">
      <alignment horizontal="left" vertical="center"/>
    </xf>
    <xf numFmtId="0" fontId="8" fillId="2" borderId="13" xfId="2" applyFont="1" applyFill="1" applyBorder="1" applyAlignment="1">
      <alignment horizontal="left" vertical="center"/>
    </xf>
    <xf numFmtId="165" fontId="10" fillId="2" borderId="22" xfId="2" applyNumberFormat="1" applyFont="1" applyFill="1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165" fontId="10" fillId="2" borderId="24" xfId="2" applyNumberFormat="1" applyFont="1" applyFill="1" applyBorder="1" applyAlignment="1">
      <alignment vertical="center"/>
    </xf>
    <xf numFmtId="165" fontId="10" fillId="2" borderId="25" xfId="2" applyNumberFormat="1" applyFont="1" applyFill="1" applyBorder="1" applyAlignment="1">
      <alignment vertical="center"/>
    </xf>
    <xf numFmtId="165" fontId="10" fillId="2" borderId="26" xfId="2" applyNumberFormat="1" applyFont="1" applyFill="1" applyBorder="1" applyAlignment="1">
      <alignment vertical="center"/>
    </xf>
    <xf numFmtId="9" fontId="10" fillId="2" borderId="24" xfId="1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left" vertical="center"/>
    </xf>
    <xf numFmtId="0" fontId="8" fillId="2" borderId="24" xfId="2" applyFont="1" applyFill="1" applyBorder="1" applyAlignment="1">
      <alignment vertical="center"/>
    </xf>
    <xf numFmtId="165" fontId="10" fillId="2" borderId="15" xfId="2" applyNumberFormat="1" applyFont="1" applyFill="1" applyBorder="1" applyAlignment="1">
      <alignment vertical="center"/>
    </xf>
    <xf numFmtId="165" fontId="10" fillId="2" borderId="28" xfId="2" applyNumberFormat="1" applyFont="1" applyFill="1" applyBorder="1" applyAlignment="1">
      <alignment vertical="center"/>
    </xf>
    <xf numFmtId="165" fontId="10" fillId="2" borderId="29" xfId="2" applyNumberFormat="1" applyFont="1" applyFill="1" applyBorder="1" applyAlignment="1">
      <alignment vertical="center"/>
    </xf>
    <xf numFmtId="9" fontId="10" fillId="2" borderId="23" xfId="1" applyFont="1" applyFill="1" applyBorder="1" applyAlignment="1">
      <alignment horizontal="center" vertical="center"/>
    </xf>
    <xf numFmtId="9" fontId="10" fillId="2" borderId="15" xfId="1" applyFont="1" applyFill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indent="1"/>
    </xf>
  </cellXfs>
  <cellStyles count="3">
    <cellStyle name="Normal" xfId="0" builtinId="0"/>
    <cellStyle name="Normal 2 2" xfId="2" xr:uid="{15560410-F43A-4C5D-B508-3E399E13CFE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F1609C-A5BD-454D-A08C-1D7CFC23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2705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Microsoft\Windows\INetCache\Content.Outlook\5HXM7BQX\ejecucion%20GASTOS%20INGRESOS%204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INGRESOS"/>
      <sheetName val="GASTOS POR PROGRAM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9871-017D-4ED4-A422-30462507F3F3}">
  <sheetPr>
    <pageSetUpPr fitToPage="1"/>
  </sheetPr>
  <dimension ref="A1:M79"/>
  <sheetViews>
    <sheetView tabSelected="1" zoomScale="90" zoomScaleNormal="90" zoomScaleSheetLayoutView="100" workbookViewId="0">
      <selection activeCell="D16" sqref="D16"/>
    </sheetView>
  </sheetViews>
  <sheetFormatPr baseColWidth="10" defaultRowHeight="12.75" x14ac:dyDescent="0.2"/>
  <cols>
    <col min="1" max="1" width="3.5703125" style="1" customWidth="1"/>
    <col min="2" max="2" width="46.7109375" style="1" bestFit="1" customWidth="1"/>
    <col min="3" max="3" width="13.85546875" style="1" customWidth="1"/>
    <col min="4" max="5" width="13.28515625" style="1" customWidth="1"/>
    <col min="6" max="6" width="5.28515625" style="1" customWidth="1"/>
    <col min="7" max="7" width="13.7109375" style="1" customWidth="1"/>
    <col min="8" max="8" width="14" style="1" customWidth="1"/>
    <col min="9" max="9" width="13.7109375" style="1" bestFit="1" customWidth="1"/>
    <col min="10" max="10" width="8.140625" style="1" customWidth="1"/>
    <col min="11" max="11" width="13.7109375" style="1" bestFit="1" customWidth="1"/>
    <col min="12" max="12" width="8.140625" style="1" customWidth="1"/>
    <col min="13" max="13" width="14.140625" style="1" bestFit="1" customWidth="1"/>
    <col min="14" max="19" width="11.42578125" style="1" customWidth="1"/>
    <col min="20" max="16384" width="11.42578125" style="1"/>
  </cols>
  <sheetData>
    <row r="1" spans="1:13" x14ac:dyDescent="0.2">
      <c r="F1" s="2"/>
      <c r="J1" s="3"/>
    </row>
    <row r="2" spans="1:13" x14ac:dyDescent="0.2">
      <c r="F2" s="2"/>
      <c r="J2" s="3"/>
    </row>
    <row r="3" spans="1:13" x14ac:dyDescent="0.2">
      <c r="F3" s="2"/>
      <c r="J3" s="3"/>
    </row>
    <row r="4" spans="1:13" ht="6" customHeight="1" x14ac:dyDescent="0.2">
      <c r="F4" s="2"/>
      <c r="J4" s="3"/>
    </row>
    <row r="5" spans="1:13" ht="23.25" x14ac:dyDescent="0.35">
      <c r="C5" s="4" t="s">
        <v>0</v>
      </c>
      <c r="D5" s="4"/>
      <c r="E5" s="4"/>
      <c r="F5" s="5"/>
      <c r="G5" s="6"/>
      <c r="H5" s="6"/>
      <c r="I5" s="7"/>
      <c r="J5" s="3"/>
    </row>
    <row r="6" spans="1:13" ht="23.25" x14ac:dyDescent="0.35">
      <c r="C6" s="8"/>
      <c r="D6" s="8"/>
      <c r="E6" s="9" t="s">
        <v>1</v>
      </c>
      <c r="F6" s="9"/>
      <c r="G6" s="10"/>
      <c r="H6" s="6"/>
      <c r="I6" s="7"/>
      <c r="J6" s="3"/>
    </row>
    <row r="7" spans="1:13" ht="14.25" customHeight="1" x14ac:dyDescent="0.35">
      <c r="C7" s="8"/>
      <c r="D7" s="8"/>
      <c r="E7" s="8"/>
      <c r="F7" s="5"/>
      <c r="G7" s="8"/>
      <c r="J7" s="3"/>
    </row>
    <row r="8" spans="1:13" ht="36" x14ac:dyDescent="0.2">
      <c r="A8" s="11" t="s">
        <v>2</v>
      </c>
      <c r="B8" s="12" t="s">
        <v>3</v>
      </c>
      <c r="C8" s="13" t="s">
        <v>4</v>
      </c>
      <c r="D8" s="14" t="s">
        <v>5</v>
      </c>
      <c r="E8" s="15" t="s">
        <v>6</v>
      </c>
      <c r="F8" s="16"/>
      <c r="G8" s="16" t="s">
        <v>7</v>
      </c>
      <c r="H8" s="13" t="s">
        <v>8</v>
      </c>
      <c r="I8" s="17" t="s">
        <v>9</v>
      </c>
      <c r="J8" s="15" t="s">
        <v>10</v>
      </c>
      <c r="K8" s="15" t="s">
        <v>11</v>
      </c>
      <c r="L8" s="15" t="s">
        <v>12</v>
      </c>
      <c r="M8" s="13" t="s">
        <v>13</v>
      </c>
    </row>
    <row r="9" spans="1:13" x14ac:dyDescent="0.2">
      <c r="A9" s="18" t="s">
        <v>14</v>
      </c>
      <c r="B9" s="19" t="s">
        <v>15</v>
      </c>
      <c r="C9" s="20">
        <v>213257701</v>
      </c>
      <c r="D9" s="21">
        <v>12311906.889999999</v>
      </c>
      <c r="E9" s="20">
        <v>225569607.89000005</v>
      </c>
      <c r="F9" s="22"/>
      <c r="G9" s="23">
        <v>5988812.9299999941</v>
      </c>
      <c r="H9" s="21">
        <v>219580794.96000004</v>
      </c>
      <c r="I9" s="24">
        <v>219580794.96000004</v>
      </c>
      <c r="J9" s="25"/>
      <c r="K9" s="20">
        <v>219580794.96000004</v>
      </c>
      <c r="L9" s="25"/>
      <c r="M9" s="21">
        <f>I9-K9</f>
        <v>0</v>
      </c>
    </row>
    <row r="10" spans="1:13" x14ac:dyDescent="0.2">
      <c r="A10" s="26"/>
      <c r="B10" s="27" t="s">
        <v>16</v>
      </c>
      <c r="C10" s="28">
        <v>29270445</v>
      </c>
      <c r="D10" s="29">
        <v>3682013.9899999998</v>
      </c>
      <c r="E10" s="28">
        <v>32952458.989999998</v>
      </c>
      <c r="F10" s="30"/>
      <c r="G10" s="31">
        <v>2001072.2599999893</v>
      </c>
      <c r="H10" s="29">
        <v>30951386.729999997</v>
      </c>
      <c r="I10" s="32">
        <v>30951386.729999997</v>
      </c>
      <c r="J10" s="33"/>
      <c r="K10" s="28">
        <v>23120574.340000004</v>
      </c>
      <c r="L10" s="33"/>
      <c r="M10" s="29">
        <f t="shared" ref="M10:M12" si="0">I10-K10</f>
        <v>7830812.3899999931</v>
      </c>
    </row>
    <row r="11" spans="1:13" x14ac:dyDescent="0.2">
      <c r="A11" s="26"/>
      <c r="B11" s="27" t="s">
        <v>17</v>
      </c>
      <c r="C11" s="28">
        <v>0</v>
      </c>
      <c r="D11" s="29">
        <v>115726.95</v>
      </c>
      <c r="E11" s="28">
        <v>115726.95</v>
      </c>
      <c r="F11" s="30"/>
      <c r="G11" s="31">
        <v>115726.95</v>
      </c>
      <c r="H11" s="29">
        <v>0</v>
      </c>
      <c r="I11" s="32">
        <v>0</v>
      </c>
      <c r="J11" s="33"/>
      <c r="K11" s="28">
        <v>0</v>
      </c>
      <c r="L11" s="33"/>
      <c r="M11" s="29">
        <f t="shared" si="0"/>
        <v>0</v>
      </c>
    </row>
    <row r="12" spans="1:13" x14ac:dyDescent="0.2">
      <c r="A12" s="26"/>
      <c r="B12" s="27" t="s">
        <v>18</v>
      </c>
      <c r="C12" s="28">
        <v>953527</v>
      </c>
      <c r="D12" s="29">
        <v>10885.33</v>
      </c>
      <c r="E12" s="34">
        <v>964412.33</v>
      </c>
      <c r="F12" s="30"/>
      <c r="G12" s="35">
        <v>0.38000000000465661</v>
      </c>
      <c r="H12" s="29">
        <v>964411.95</v>
      </c>
      <c r="I12" s="32">
        <v>964411.95</v>
      </c>
      <c r="J12" s="33"/>
      <c r="K12" s="28">
        <v>964411.95</v>
      </c>
      <c r="L12" s="33"/>
      <c r="M12" s="29">
        <f t="shared" si="0"/>
        <v>0</v>
      </c>
    </row>
    <row r="13" spans="1:13" x14ac:dyDescent="0.2">
      <c r="A13" s="36" t="s">
        <v>19</v>
      </c>
      <c r="B13" s="37"/>
      <c r="C13" s="38">
        <f>SUM(C9:C12)</f>
        <v>243481673</v>
      </c>
      <c r="D13" s="38">
        <f t="shared" ref="D13:E13" si="1">SUM(D9:D12)</f>
        <v>16120533.159999998</v>
      </c>
      <c r="E13" s="39">
        <f t="shared" si="1"/>
        <v>259602206.16000006</v>
      </c>
      <c r="F13" s="40">
        <f>+E13/$E$46</f>
        <v>0.4439051396600685</v>
      </c>
      <c r="G13" s="41">
        <f>SUM(G9:G12)</f>
        <v>8105612.5199999837</v>
      </c>
      <c r="H13" s="38">
        <f t="shared" ref="H13" si="2">SUM(H9:H12)</f>
        <v>251496593.64000002</v>
      </c>
      <c r="I13" s="42">
        <f>SUM(I9:I12)</f>
        <v>251496593.64000002</v>
      </c>
      <c r="J13" s="43">
        <f>+I13/E13</f>
        <v>0.96877679646911663</v>
      </c>
      <c r="K13" s="39">
        <f>SUM(K9:K12)</f>
        <v>243665781.25000003</v>
      </c>
      <c r="L13" s="43">
        <f>+K13/I13</f>
        <v>0.9688631473028646</v>
      </c>
      <c r="M13" s="38">
        <f>SUM(M9:M12)</f>
        <v>7830812.3899999931</v>
      </c>
    </row>
    <row r="14" spans="1:13" x14ac:dyDescent="0.2">
      <c r="A14" s="44" t="s">
        <v>20</v>
      </c>
      <c r="B14" s="45" t="s">
        <v>21</v>
      </c>
      <c r="C14" s="21">
        <v>0</v>
      </c>
      <c r="D14" s="29">
        <v>0</v>
      </c>
      <c r="E14" s="20">
        <v>0</v>
      </c>
      <c r="F14" s="46"/>
      <c r="G14" s="30">
        <v>0</v>
      </c>
      <c r="H14" s="30">
        <v>0</v>
      </c>
      <c r="I14" s="47">
        <v>0</v>
      </c>
      <c r="J14" s="48"/>
      <c r="K14" s="33">
        <v>0</v>
      </c>
      <c r="L14" s="48"/>
      <c r="M14" s="49">
        <f>I14-K14</f>
        <v>0</v>
      </c>
    </row>
    <row r="15" spans="1:13" x14ac:dyDescent="0.2">
      <c r="A15" s="50"/>
      <c r="B15" s="51" t="s">
        <v>22</v>
      </c>
      <c r="C15" s="32">
        <v>0</v>
      </c>
      <c r="D15" s="29">
        <v>0</v>
      </c>
      <c r="E15" s="28">
        <v>0</v>
      </c>
      <c r="F15" s="30"/>
      <c r="G15" s="31">
        <v>-230158.5799999999</v>
      </c>
      <c r="H15" s="31">
        <v>230158.5799999999</v>
      </c>
      <c r="I15" s="32">
        <v>230158.5799999999</v>
      </c>
      <c r="J15" s="33"/>
      <c r="K15" s="28">
        <v>230158.5799999999</v>
      </c>
      <c r="L15" s="33"/>
      <c r="M15" s="49">
        <f>I15-K15</f>
        <v>0</v>
      </c>
    </row>
    <row r="16" spans="1:13" x14ac:dyDescent="0.2">
      <c r="A16" s="26"/>
      <c r="B16" s="27" t="s">
        <v>23</v>
      </c>
      <c r="C16" s="28">
        <v>58439925</v>
      </c>
      <c r="D16" s="29">
        <v>20799489.730000012</v>
      </c>
      <c r="E16" s="28">
        <v>79239414.730000034</v>
      </c>
      <c r="F16" s="30"/>
      <c r="G16" s="31">
        <v>18070005.559999846</v>
      </c>
      <c r="H16" s="29">
        <v>60894879.470000125</v>
      </c>
      <c r="I16" s="32">
        <v>56188148.510000087</v>
      </c>
      <c r="J16" s="33"/>
      <c r="K16" s="28">
        <v>50710982.190000124</v>
      </c>
      <c r="L16" s="33"/>
      <c r="M16" s="49">
        <f t="shared" ref="M16:M17" si="3">I16-K16</f>
        <v>5477166.319999963</v>
      </c>
    </row>
    <row r="17" spans="1:13" x14ac:dyDescent="0.2">
      <c r="A17" s="26"/>
      <c r="B17" s="52" t="s">
        <v>24</v>
      </c>
      <c r="C17" s="28">
        <v>1142182</v>
      </c>
      <c r="D17" s="53">
        <v>1138673.6700000002</v>
      </c>
      <c r="E17" s="28">
        <v>2280855.669999999</v>
      </c>
      <c r="F17" s="30"/>
      <c r="G17" s="35">
        <v>-3559385.189999999</v>
      </c>
      <c r="H17" s="29">
        <v>4983046.8699999982</v>
      </c>
      <c r="I17" s="32">
        <v>4825376.1600000048</v>
      </c>
      <c r="J17" s="33"/>
      <c r="K17" s="28">
        <v>4661743.8600000013</v>
      </c>
      <c r="L17" s="33"/>
      <c r="M17" s="54">
        <f t="shared" si="3"/>
        <v>163632.30000000354</v>
      </c>
    </row>
    <row r="18" spans="1:13" x14ac:dyDescent="0.2">
      <c r="A18" s="55" t="s">
        <v>25</v>
      </c>
      <c r="B18" s="56"/>
      <c r="C18" s="38">
        <f>SUM(C14:C17)</f>
        <v>59582107</v>
      </c>
      <c r="D18" s="38">
        <f>SUM(D14:D17)</f>
        <v>21938163.400000013</v>
      </c>
      <c r="E18" s="39">
        <f>SUM(E14:E17)</f>
        <v>81520270.400000036</v>
      </c>
      <c r="F18" s="40">
        <f>+E18/$E$46</f>
        <v>0.13939506736986412</v>
      </c>
      <c r="G18" s="41">
        <f>SUM(G14:G17)</f>
        <v>14280461.789999848</v>
      </c>
      <c r="H18" s="38">
        <f>SUM(H14:H17)</f>
        <v>66108084.920000121</v>
      </c>
      <c r="I18" s="42">
        <f>SUM(I14:I17)</f>
        <v>61243683.250000089</v>
      </c>
      <c r="J18" s="43">
        <f>+I18/E18</f>
        <v>0.75126938305641422</v>
      </c>
      <c r="K18" s="39">
        <f>SUM(K14:K17)</f>
        <v>55602884.630000122</v>
      </c>
      <c r="L18" s="43">
        <f>+K18/I18</f>
        <v>0.90789582989360851</v>
      </c>
      <c r="M18" s="57">
        <f>SUM(M14:M17)</f>
        <v>5640798.6199999666</v>
      </c>
    </row>
    <row r="19" spans="1:13" x14ac:dyDescent="0.2">
      <c r="A19" s="44" t="s">
        <v>26</v>
      </c>
      <c r="B19" s="19" t="s">
        <v>27</v>
      </c>
      <c r="C19" s="29">
        <v>2975010</v>
      </c>
      <c r="D19" s="29">
        <v>0</v>
      </c>
      <c r="E19" s="28">
        <v>2975010</v>
      </c>
      <c r="F19" s="30"/>
      <c r="G19" s="31">
        <v>8.0000000074505806E-2</v>
      </c>
      <c r="H19" s="29">
        <v>2975009.92</v>
      </c>
      <c r="I19" s="32">
        <v>2975009.92</v>
      </c>
      <c r="J19" s="33"/>
      <c r="K19" s="28">
        <v>2975009.92</v>
      </c>
      <c r="L19" s="33"/>
      <c r="M19" s="58">
        <f>I19-K19</f>
        <v>0</v>
      </c>
    </row>
    <row r="20" spans="1:13" x14ac:dyDescent="0.2">
      <c r="A20" s="26"/>
      <c r="B20" s="27" t="s">
        <v>28</v>
      </c>
      <c r="C20" s="29">
        <v>104507</v>
      </c>
      <c r="D20" s="29">
        <v>0</v>
      </c>
      <c r="E20" s="28">
        <v>104507</v>
      </c>
      <c r="F20" s="30"/>
      <c r="G20" s="31">
        <v>22941.000000000004</v>
      </c>
      <c r="H20" s="29">
        <v>81566</v>
      </c>
      <c r="I20" s="32">
        <v>81566</v>
      </c>
      <c r="J20" s="33"/>
      <c r="K20" s="28">
        <v>81566</v>
      </c>
      <c r="L20" s="33"/>
      <c r="M20" s="49">
        <f>I20-K20</f>
        <v>0</v>
      </c>
    </row>
    <row r="21" spans="1:13" x14ac:dyDescent="0.2">
      <c r="A21" s="26"/>
      <c r="B21" s="27" t="s">
        <v>29</v>
      </c>
      <c r="C21" s="29">
        <v>217795</v>
      </c>
      <c r="D21" s="29">
        <v>1010694.7</v>
      </c>
      <c r="E21" s="28">
        <v>1228489.7</v>
      </c>
      <c r="F21" s="30"/>
      <c r="G21" s="31">
        <v>287119.84000000003</v>
      </c>
      <c r="H21" s="29">
        <v>941369.8600000001</v>
      </c>
      <c r="I21" s="32">
        <v>941369.8600000001</v>
      </c>
      <c r="J21" s="33"/>
      <c r="K21" s="28">
        <v>941369.8600000001</v>
      </c>
      <c r="L21" s="33"/>
      <c r="M21" s="49">
        <f t="shared" ref="M21:M22" si="4">I21-K21</f>
        <v>0</v>
      </c>
    </row>
    <row r="22" spans="1:13" x14ac:dyDescent="0.2">
      <c r="A22" s="59"/>
      <c r="B22" s="27" t="s">
        <v>30</v>
      </c>
      <c r="C22" s="29">
        <v>0</v>
      </c>
      <c r="D22" s="29">
        <v>0</v>
      </c>
      <c r="E22" s="28">
        <v>0</v>
      </c>
      <c r="F22" s="30"/>
      <c r="G22" s="31">
        <v>-80301.75</v>
      </c>
      <c r="H22" s="29">
        <v>80301.75</v>
      </c>
      <c r="I22" s="32">
        <v>80301.75</v>
      </c>
      <c r="J22" s="33"/>
      <c r="K22" s="28">
        <v>80301.75</v>
      </c>
      <c r="L22" s="33"/>
      <c r="M22" s="49">
        <f t="shared" si="4"/>
        <v>0</v>
      </c>
    </row>
    <row r="23" spans="1:13" x14ac:dyDescent="0.2">
      <c r="A23" s="55" t="s">
        <v>31</v>
      </c>
      <c r="B23" s="37"/>
      <c r="C23" s="38">
        <f>SUM(C19:C22)</f>
        <v>3297312</v>
      </c>
      <c r="D23" s="38">
        <f>SUM(D19:D22)</f>
        <v>1010694.7</v>
      </c>
      <c r="E23" s="39">
        <f>SUM(E19:E22)</f>
        <v>4308006.7</v>
      </c>
      <c r="F23" s="40">
        <f>+E23/$E$46</f>
        <v>7.3664486296444592E-3</v>
      </c>
      <c r="G23" s="41">
        <f>SUM(G19:G22)</f>
        <v>229759.1700000001</v>
      </c>
      <c r="H23" s="38">
        <f>SUM(H19:H22)</f>
        <v>4078247.5300000003</v>
      </c>
      <c r="I23" s="42">
        <f>SUM(I19:I22)</f>
        <v>4078247.5300000003</v>
      </c>
      <c r="J23" s="43">
        <f>+I23/E23</f>
        <v>0.94666694227750392</v>
      </c>
      <c r="K23" s="39">
        <f>SUM(K19:K22)</f>
        <v>4078247.5300000003</v>
      </c>
      <c r="L23" s="43">
        <f>+K23/I23</f>
        <v>1</v>
      </c>
      <c r="M23" s="60">
        <f>SUM(M19:M22)</f>
        <v>0</v>
      </c>
    </row>
    <row r="24" spans="1:13" x14ac:dyDescent="0.2">
      <c r="A24" s="61" t="s">
        <v>32</v>
      </c>
      <c r="B24" s="27" t="s">
        <v>33</v>
      </c>
      <c r="C24" s="29">
        <v>0</v>
      </c>
      <c r="D24" s="29">
        <v>18033.36</v>
      </c>
      <c r="E24" s="28">
        <v>18033.36</v>
      </c>
      <c r="F24" s="62"/>
      <c r="G24" s="23">
        <v>-164704.36000000002</v>
      </c>
      <c r="H24" s="29">
        <v>182737.72</v>
      </c>
      <c r="I24" s="32">
        <v>182737.72</v>
      </c>
      <c r="J24" s="63"/>
      <c r="K24" s="28">
        <v>182737.72</v>
      </c>
      <c r="L24" s="63"/>
      <c r="M24" s="49">
        <f>I24-K24</f>
        <v>0</v>
      </c>
    </row>
    <row r="25" spans="1:13" x14ac:dyDescent="0.2">
      <c r="A25" s="63"/>
      <c r="B25" s="27" t="s">
        <v>34</v>
      </c>
      <c r="C25" s="29">
        <v>166700</v>
      </c>
      <c r="D25" s="29">
        <v>123717.28</v>
      </c>
      <c r="E25" s="28">
        <v>290417.27999999997</v>
      </c>
      <c r="F25" s="30"/>
      <c r="G25" s="31">
        <v>159238.94999999998</v>
      </c>
      <c r="H25" s="29">
        <v>131178.33000000002</v>
      </c>
      <c r="I25" s="32">
        <v>131178.33000000002</v>
      </c>
      <c r="J25" s="33"/>
      <c r="K25" s="28">
        <v>58010.770000000004</v>
      </c>
      <c r="L25" s="33"/>
      <c r="M25" s="49">
        <f>I25-K25</f>
        <v>73167.560000000012</v>
      </c>
    </row>
    <row r="26" spans="1:13" x14ac:dyDescent="0.2">
      <c r="A26" s="26"/>
      <c r="B26" s="27" t="s">
        <v>35</v>
      </c>
      <c r="C26" s="29">
        <v>3825283</v>
      </c>
      <c r="D26" s="29">
        <v>23231339.659999993</v>
      </c>
      <c r="E26" s="28">
        <v>27056622.659999993</v>
      </c>
      <c r="F26" s="30"/>
      <c r="G26" s="31">
        <v>10780585.729999984</v>
      </c>
      <c r="H26" s="29">
        <v>14558084.829999998</v>
      </c>
      <c r="I26" s="32">
        <v>13140239.389999999</v>
      </c>
      <c r="J26" s="33"/>
      <c r="K26" s="28">
        <v>13026600.289999999</v>
      </c>
      <c r="L26" s="33"/>
      <c r="M26" s="49">
        <f t="shared" ref="M26:M27" si="5">I26-K26</f>
        <v>113639.09999999963</v>
      </c>
    </row>
    <row r="27" spans="1:13" x14ac:dyDescent="0.2">
      <c r="A27" s="59"/>
      <c r="B27" s="27" t="s">
        <v>36</v>
      </c>
      <c r="C27" s="29">
        <v>0</v>
      </c>
      <c r="D27" s="29">
        <v>0</v>
      </c>
      <c r="E27" s="28">
        <v>0</v>
      </c>
      <c r="F27" s="30"/>
      <c r="G27" s="35">
        <v>-139517.03</v>
      </c>
      <c r="H27" s="29">
        <v>139517.03</v>
      </c>
      <c r="I27" s="32">
        <v>139517.03</v>
      </c>
      <c r="J27" s="33"/>
      <c r="K27" s="28">
        <v>139517.03</v>
      </c>
      <c r="L27" s="33"/>
      <c r="M27" s="49">
        <f t="shared" si="5"/>
        <v>0</v>
      </c>
    </row>
    <row r="28" spans="1:13" x14ac:dyDescent="0.2">
      <c r="A28" s="36" t="s">
        <v>37</v>
      </c>
      <c r="B28" s="64"/>
      <c r="C28" s="38">
        <f>SUM(C24:C27)</f>
        <v>3991983</v>
      </c>
      <c r="D28" s="38">
        <f>SUM(D24:D27)</f>
        <v>23373090.299999993</v>
      </c>
      <c r="E28" s="39">
        <f>SUM(E24:E27)</f>
        <v>27365073.299999993</v>
      </c>
      <c r="F28" s="40">
        <f>+E28/$E$46</f>
        <v>4.6792732868986747E-2</v>
      </c>
      <c r="G28" s="41">
        <f>SUM(G24:G27)</f>
        <v>10635603.289999984</v>
      </c>
      <c r="H28" s="38">
        <f>SUM(H24:H27)</f>
        <v>15011517.909999998</v>
      </c>
      <c r="I28" s="42">
        <f>SUM(I24:I27)</f>
        <v>13593672.469999999</v>
      </c>
      <c r="J28" s="43">
        <f>+I28/E28</f>
        <v>0.49675264235451555</v>
      </c>
      <c r="K28" s="39">
        <f>SUM(K24:K27)</f>
        <v>13406865.809999999</v>
      </c>
      <c r="L28" s="43">
        <f>+K28/I28</f>
        <v>0.98625782249702831</v>
      </c>
      <c r="M28" s="38">
        <f>SUM(M24:M27)</f>
        <v>186806.65999999963</v>
      </c>
    </row>
    <row r="29" spans="1:13" x14ac:dyDescent="0.2">
      <c r="A29" s="44" t="s">
        <v>38</v>
      </c>
      <c r="B29" s="27" t="s">
        <v>39</v>
      </c>
      <c r="C29" s="28">
        <v>772875</v>
      </c>
      <c r="D29" s="29">
        <v>5544533.8500000006</v>
      </c>
      <c r="E29" s="28">
        <v>6317408.8500000006</v>
      </c>
      <c r="F29" s="30"/>
      <c r="G29" s="32">
        <v>-3665783.58</v>
      </c>
      <c r="H29" s="29">
        <v>9981192.4300000016</v>
      </c>
      <c r="I29" s="32">
        <v>6131399.7200000007</v>
      </c>
      <c r="J29" s="33"/>
      <c r="K29" s="28">
        <v>5662887.4600000009</v>
      </c>
      <c r="L29" s="33"/>
      <c r="M29" s="49">
        <f t="shared" ref="M29:M35" si="6">I29-K29</f>
        <v>468512.25999999978</v>
      </c>
    </row>
    <row r="30" spans="1:13" x14ac:dyDescent="0.2">
      <c r="A30" s="26"/>
      <c r="B30" s="27" t="s">
        <v>40</v>
      </c>
      <c r="C30" s="28">
        <v>1432199</v>
      </c>
      <c r="D30" s="29">
        <v>13080529.760000013</v>
      </c>
      <c r="E30" s="28">
        <v>14512728.760000009</v>
      </c>
      <c r="F30" s="30"/>
      <c r="G30" s="32">
        <v>11224640.599999992</v>
      </c>
      <c r="H30" s="29">
        <v>1411739.5099999988</v>
      </c>
      <c r="I30" s="32">
        <v>1231302.1899999992</v>
      </c>
      <c r="J30" s="33"/>
      <c r="K30" s="28">
        <v>1040813.9499999994</v>
      </c>
      <c r="L30" s="33"/>
      <c r="M30" s="49">
        <f t="shared" si="6"/>
        <v>190488.23999999987</v>
      </c>
    </row>
    <row r="31" spans="1:13" x14ac:dyDescent="0.2">
      <c r="A31" s="26"/>
      <c r="B31" s="27" t="s">
        <v>41</v>
      </c>
      <c r="C31" s="28">
        <v>3053275</v>
      </c>
      <c r="D31" s="29">
        <v>1030371.1299999999</v>
      </c>
      <c r="E31" s="28">
        <v>4083646.1300000004</v>
      </c>
      <c r="F31" s="30"/>
      <c r="G31" s="32">
        <v>548225.57999999763</v>
      </c>
      <c r="H31" s="29">
        <v>3298464.0100000012</v>
      </c>
      <c r="I31" s="32">
        <v>2871624.1800000011</v>
      </c>
      <c r="J31" s="33"/>
      <c r="K31" s="28">
        <v>2766575.560000001</v>
      </c>
      <c r="L31" s="33"/>
      <c r="M31" s="49">
        <f t="shared" si="6"/>
        <v>105048.62000000011</v>
      </c>
    </row>
    <row r="32" spans="1:13" x14ac:dyDescent="0.2">
      <c r="A32" s="26"/>
      <c r="B32" s="27" t="s">
        <v>42</v>
      </c>
      <c r="C32" s="28">
        <v>17075482</v>
      </c>
      <c r="D32" s="29">
        <v>14482539.309999997</v>
      </c>
      <c r="E32" s="28">
        <v>31558021.310000006</v>
      </c>
      <c r="F32" s="30"/>
      <c r="G32" s="32">
        <v>8944000.9800000004</v>
      </c>
      <c r="H32" s="29">
        <v>22614020.330000002</v>
      </c>
      <c r="I32" s="32">
        <v>17014565.299999997</v>
      </c>
      <c r="J32" s="33"/>
      <c r="K32" s="28">
        <v>15932121.68</v>
      </c>
      <c r="L32" s="33"/>
      <c r="M32" s="49">
        <f t="shared" si="6"/>
        <v>1082443.6199999973</v>
      </c>
    </row>
    <row r="33" spans="1:13" x14ac:dyDescent="0.2">
      <c r="A33" s="26"/>
      <c r="B33" s="27" t="s">
        <v>43</v>
      </c>
      <c r="C33" s="28">
        <v>609030</v>
      </c>
      <c r="D33" s="29">
        <v>55390.150000000023</v>
      </c>
      <c r="E33" s="28">
        <v>664420.15</v>
      </c>
      <c r="F33" s="30"/>
      <c r="G33" s="32">
        <v>-31570.06999999996</v>
      </c>
      <c r="H33" s="29">
        <v>695990.22</v>
      </c>
      <c r="I33" s="32">
        <v>650709.85999999987</v>
      </c>
      <c r="J33" s="33"/>
      <c r="K33" s="28">
        <v>570945.61</v>
      </c>
      <c r="L33" s="33"/>
      <c r="M33" s="49">
        <f>I33-K33</f>
        <v>79764.249999999884</v>
      </c>
    </row>
    <row r="34" spans="1:13" x14ac:dyDescent="0.2">
      <c r="A34" s="26"/>
      <c r="B34" s="27" t="s">
        <v>44</v>
      </c>
      <c r="C34" s="28">
        <v>31983049</v>
      </c>
      <c r="D34" s="29">
        <v>105580065.20000021</v>
      </c>
      <c r="E34" s="28">
        <v>137563114.20000008</v>
      </c>
      <c r="F34" s="30"/>
      <c r="G34" s="32">
        <v>67921383.319999725</v>
      </c>
      <c r="H34" s="29">
        <v>67670865.100000232</v>
      </c>
      <c r="I34" s="32">
        <v>65187240.840000167</v>
      </c>
      <c r="J34" s="33"/>
      <c r="K34" s="28">
        <v>60574696.380000249</v>
      </c>
      <c r="L34" s="33"/>
      <c r="M34" s="49">
        <f t="shared" si="6"/>
        <v>4612544.4599999189</v>
      </c>
    </row>
    <row r="35" spans="1:13" x14ac:dyDescent="0.2">
      <c r="A35" s="26"/>
      <c r="B35" s="27" t="s">
        <v>45</v>
      </c>
      <c r="C35" s="28">
        <v>4264758</v>
      </c>
      <c r="D35" s="29">
        <v>6042381.1700000018</v>
      </c>
      <c r="E35" s="28">
        <v>10307139.170000002</v>
      </c>
      <c r="F35" s="30"/>
      <c r="G35" s="32">
        <v>5597431.7799999882</v>
      </c>
      <c r="H35" s="29">
        <v>4709707.3899999987</v>
      </c>
      <c r="I35" s="32">
        <v>4697135.7199999988</v>
      </c>
      <c r="J35" s="33"/>
      <c r="K35" s="28">
        <v>3628683.4600000009</v>
      </c>
      <c r="L35" s="33"/>
      <c r="M35" s="49">
        <f t="shared" si="6"/>
        <v>1068452.2599999979</v>
      </c>
    </row>
    <row r="36" spans="1:13" x14ac:dyDescent="0.2">
      <c r="A36" s="65" t="s">
        <v>46</v>
      </c>
      <c r="B36" s="37"/>
      <c r="C36" s="38">
        <f>SUM(C29:C35)</f>
        <v>59190668</v>
      </c>
      <c r="D36" s="38">
        <f t="shared" ref="D36:E36" si="7">SUM(D29:D35)</f>
        <v>145815810.57000023</v>
      </c>
      <c r="E36" s="39">
        <f t="shared" si="7"/>
        <v>205006478.57000011</v>
      </c>
      <c r="F36" s="40">
        <f>+E36/$E$46</f>
        <v>0.35054952285246294</v>
      </c>
      <c r="G36" s="41">
        <f>SUM(G29:G35)</f>
        <v>90538328.609999701</v>
      </c>
      <c r="H36" s="38">
        <f>SUM(H29:H35)</f>
        <v>110381978.99000023</v>
      </c>
      <c r="I36" s="42">
        <f>SUM(I29:I35)</f>
        <v>97783977.810000166</v>
      </c>
      <c r="J36" s="43">
        <f>+I36/E36</f>
        <v>0.47697993981498255</v>
      </c>
      <c r="K36" s="39">
        <f>SUM(K29:K35)</f>
        <v>90176724.100000262</v>
      </c>
      <c r="L36" s="43">
        <f>+K36/I36</f>
        <v>0.92220347463486063</v>
      </c>
      <c r="M36" s="38">
        <f>SUM(M29:M35)</f>
        <v>7607253.7099999133</v>
      </c>
    </row>
    <row r="37" spans="1:13" x14ac:dyDescent="0.2">
      <c r="A37" s="18" t="s">
        <v>47</v>
      </c>
      <c r="B37" s="27" t="s">
        <v>48</v>
      </c>
      <c r="C37" s="29">
        <v>0</v>
      </c>
      <c r="D37" s="32">
        <v>91242.92</v>
      </c>
      <c r="E37" s="28">
        <v>91242.92</v>
      </c>
      <c r="F37" s="30"/>
      <c r="G37" s="31">
        <v>0</v>
      </c>
      <c r="H37" s="21">
        <v>91242.92</v>
      </c>
      <c r="I37" s="32">
        <v>91242.92</v>
      </c>
      <c r="J37" s="33"/>
      <c r="K37" s="28">
        <v>87862.92</v>
      </c>
      <c r="L37" s="33"/>
      <c r="M37" s="49">
        <f t="shared" ref="M37:M42" si="8">I37-K37</f>
        <v>3380</v>
      </c>
    </row>
    <row r="38" spans="1:13" x14ac:dyDescent="0.2">
      <c r="A38" s="59"/>
      <c r="B38" s="27" t="s">
        <v>49</v>
      </c>
      <c r="C38" s="29">
        <v>1477500</v>
      </c>
      <c r="D38" s="32">
        <v>2571105.7800000003</v>
      </c>
      <c r="E38" s="28">
        <v>4048605.7800000003</v>
      </c>
      <c r="F38" s="30"/>
      <c r="G38" s="31">
        <v>1429777.9100000004</v>
      </c>
      <c r="H38" s="29">
        <v>2618827.87</v>
      </c>
      <c r="I38" s="32">
        <v>2618827.87</v>
      </c>
      <c r="J38" s="33"/>
      <c r="K38" s="28">
        <v>2618827.87</v>
      </c>
      <c r="L38" s="33"/>
      <c r="M38" s="49">
        <f t="shared" si="8"/>
        <v>0</v>
      </c>
    </row>
    <row r="39" spans="1:13" x14ac:dyDescent="0.2">
      <c r="A39" s="59"/>
      <c r="B39" s="27" t="s">
        <v>50</v>
      </c>
      <c r="C39" s="29">
        <v>0</v>
      </c>
      <c r="D39" s="32">
        <v>0</v>
      </c>
      <c r="E39" s="28">
        <v>0</v>
      </c>
      <c r="F39" s="30"/>
      <c r="G39" s="31">
        <v>-3514</v>
      </c>
      <c r="H39" s="29">
        <v>3514</v>
      </c>
      <c r="I39" s="32">
        <v>3514</v>
      </c>
      <c r="J39" s="33"/>
      <c r="K39" s="28">
        <v>0</v>
      </c>
      <c r="L39" s="33"/>
      <c r="M39" s="49">
        <f t="shared" si="8"/>
        <v>3514</v>
      </c>
    </row>
    <row r="40" spans="1:13" x14ac:dyDescent="0.2">
      <c r="A40" s="59"/>
      <c r="B40" s="27" t="s">
        <v>51</v>
      </c>
      <c r="C40" s="29">
        <v>0</v>
      </c>
      <c r="D40" s="32">
        <v>89675.15</v>
      </c>
      <c r="E40" s="28">
        <v>89675.15</v>
      </c>
      <c r="F40" s="30"/>
      <c r="G40" s="31">
        <v>61178.8</v>
      </c>
      <c r="H40" s="29">
        <v>28496.35</v>
      </c>
      <c r="I40" s="32">
        <v>28496.35</v>
      </c>
      <c r="J40" s="33"/>
      <c r="K40" s="28">
        <v>28496.35</v>
      </c>
      <c r="L40" s="33"/>
      <c r="M40" s="49">
        <f t="shared" si="8"/>
        <v>0</v>
      </c>
    </row>
    <row r="41" spans="1:13" x14ac:dyDescent="0.2">
      <c r="A41" s="59"/>
      <c r="B41" s="27" t="s">
        <v>52</v>
      </c>
      <c r="C41" s="29">
        <v>0</v>
      </c>
      <c r="D41" s="32">
        <v>489753.08999999997</v>
      </c>
      <c r="E41" s="28">
        <v>489753.08999999997</v>
      </c>
      <c r="F41" s="30"/>
      <c r="G41" s="31">
        <v>-53762.190000000024</v>
      </c>
      <c r="H41" s="29">
        <v>372525.79</v>
      </c>
      <c r="I41" s="32">
        <v>372525.79</v>
      </c>
      <c r="J41" s="33"/>
      <c r="K41" s="28">
        <v>366594.56</v>
      </c>
      <c r="L41" s="33"/>
      <c r="M41" s="49">
        <f t="shared" si="8"/>
        <v>5931.2299999999814</v>
      </c>
    </row>
    <row r="42" spans="1:13" x14ac:dyDescent="0.2">
      <c r="A42" s="59"/>
      <c r="B42" s="27" t="s">
        <v>53</v>
      </c>
      <c r="C42" s="29">
        <v>0</v>
      </c>
      <c r="D42" s="32">
        <v>1160156.74</v>
      </c>
      <c r="E42" s="28">
        <v>1160156.74</v>
      </c>
      <c r="F42" s="30"/>
      <c r="G42" s="31">
        <v>988196.06</v>
      </c>
      <c r="H42" s="53">
        <v>171960.68</v>
      </c>
      <c r="I42" s="32">
        <v>155208.68</v>
      </c>
      <c r="J42" s="33"/>
      <c r="K42" s="28">
        <v>155208.68</v>
      </c>
      <c r="L42" s="33"/>
      <c r="M42" s="49">
        <f t="shared" si="8"/>
        <v>0</v>
      </c>
    </row>
    <row r="43" spans="1:13" x14ac:dyDescent="0.2">
      <c r="A43" s="66" t="s">
        <v>54</v>
      </c>
      <c r="B43" s="56"/>
      <c r="C43" s="38">
        <f>SUM(C37:C42)</f>
        <v>1477500</v>
      </c>
      <c r="D43" s="38">
        <f>SUM(D37:D42)</f>
        <v>4401933.68</v>
      </c>
      <c r="E43" s="39">
        <f>SUM(E37:E42)</f>
        <v>5879433.6800000006</v>
      </c>
      <c r="F43" s="40">
        <f>+E43/$E$46</f>
        <v>1.0053500189570616E-2</v>
      </c>
      <c r="G43" s="41">
        <f>SUM(G37:G42)</f>
        <v>2421876.5800000005</v>
      </c>
      <c r="H43" s="38">
        <f>SUM(H37:H42)</f>
        <v>3286567.6100000003</v>
      </c>
      <c r="I43" s="42">
        <f>SUM(I37:I42)</f>
        <v>3269815.6100000003</v>
      </c>
      <c r="J43" s="43">
        <f>+I43/E43</f>
        <v>0.55614465405450408</v>
      </c>
      <c r="K43" s="39">
        <f>SUM(K37:K42)</f>
        <v>3256990.3800000004</v>
      </c>
      <c r="L43" s="43">
        <f>K43/I43</f>
        <v>0.99607769014228908</v>
      </c>
      <c r="M43" s="67">
        <f>SUM(M37:M42)</f>
        <v>12825.229999999981</v>
      </c>
    </row>
    <row r="44" spans="1:13" x14ac:dyDescent="0.2">
      <c r="A44" s="68" t="s">
        <v>55</v>
      </c>
      <c r="B44" s="45" t="s">
        <v>56</v>
      </c>
      <c r="C44" s="29">
        <v>1133130</v>
      </c>
      <c r="D44" s="49">
        <v>-2.2204460492503131E-16</v>
      </c>
      <c r="E44" s="28">
        <v>1133130</v>
      </c>
      <c r="F44" s="30"/>
      <c r="G44" s="31">
        <v>137192.43</v>
      </c>
      <c r="H44" s="29">
        <v>995937.57000000007</v>
      </c>
      <c r="I44" s="32">
        <v>995937.57000000007</v>
      </c>
      <c r="J44" s="33"/>
      <c r="K44" s="28">
        <v>995937.57000000007</v>
      </c>
      <c r="L44" s="33"/>
      <c r="M44" s="58">
        <f>I44-K44</f>
        <v>0</v>
      </c>
    </row>
    <row r="45" spans="1:13" x14ac:dyDescent="0.2">
      <c r="A45" s="55" t="s">
        <v>57</v>
      </c>
      <c r="B45" s="56"/>
      <c r="C45" s="57">
        <f>SUM(C44)</f>
        <v>1133130</v>
      </c>
      <c r="D45" s="67">
        <f t="shared" ref="D45:E45" si="9">SUM(D44)</f>
        <v>-2.2204460492503131E-16</v>
      </c>
      <c r="E45" s="69">
        <f t="shared" si="9"/>
        <v>1133130</v>
      </c>
      <c r="F45" s="40">
        <f>+E45/$E$46</f>
        <v>1.9375884294026344E-3</v>
      </c>
      <c r="G45" s="70">
        <f t="shared" ref="G45:I45" si="10">SUM(G44)</f>
        <v>137192.43</v>
      </c>
      <c r="H45" s="67">
        <f t="shared" si="10"/>
        <v>995937.57000000007</v>
      </c>
      <c r="I45" s="71">
        <f t="shared" si="10"/>
        <v>995937.57000000007</v>
      </c>
      <c r="J45" s="72">
        <f>+I45/E45</f>
        <v>0.87892613380635942</v>
      </c>
      <c r="K45" s="69">
        <f>SUM(K44)</f>
        <v>995937.57000000007</v>
      </c>
      <c r="L45" s="72">
        <f>I45/K45</f>
        <v>1</v>
      </c>
      <c r="M45" s="67">
        <f>SUM(M44)</f>
        <v>0</v>
      </c>
    </row>
    <row r="46" spans="1:13" ht="18.75" customHeight="1" x14ac:dyDescent="0.2">
      <c r="A46" s="73" t="s">
        <v>58</v>
      </c>
      <c r="B46" s="74"/>
      <c r="C46" s="57">
        <f>SUM(C45,C43,C36,C28,C23,C18,C13)</f>
        <v>372154373</v>
      </c>
      <c r="D46" s="57">
        <f>SUM(D45,D43,D36,D28,D23,D18,D13)</f>
        <v>212660225.81000021</v>
      </c>
      <c r="E46" s="75">
        <f>SUM(E45,E43,E36,E28,E23,E18,E13)</f>
        <v>584814598.81000018</v>
      </c>
      <c r="F46" s="40">
        <f>SUM(F8:F45)</f>
        <v>1.0000000000000002</v>
      </c>
      <c r="G46" s="76">
        <f>SUM(G45,G43,G36,G28,G23,G18,G13)</f>
        <v>126348834.38999952</v>
      </c>
      <c r="H46" s="57">
        <f>SUM(H45,H43,H36,H28,H23,H18,H13)</f>
        <v>451358928.17000037</v>
      </c>
      <c r="I46" s="77">
        <f>SUM(I45,I43,I36,I28,I23,I18,I13)</f>
        <v>432461927.88000023</v>
      </c>
      <c r="J46" s="78">
        <f>+I46/E46</f>
        <v>0.7394855202999171</v>
      </c>
      <c r="K46" s="77">
        <f>SUM(K45,K43,K36,K28,K23,K18,K13)</f>
        <v>411183431.27000046</v>
      </c>
      <c r="L46" s="79">
        <f>+K46/I46</f>
        <v>0.95079683264996184</v>
      </c>
      <c r="M46" s="57">
        <f>SUM(M45,M43,M36,M28,M23,M18,M13)</f>
        <v>21278496.609999873</v>
      </c>
    </row>
    <row r="49" spans="1:9" x14ac:dyDescent="0.2">
      <c r="A49" s="80"/>
      <c r="B49" s="32"/>
    </row>
    <row r="50" spans="1:9" x14ac:dyDescent="0.2">
      <c r="A50" s="81"/>
      <c r="B50" s="32"/>
    </row>
    <row r="51" spans="1:9" x14ac:dyDescent="0.2">
      <c r="A51" s="81"/>
      <c r="B51" s="32"/>
    </row>
    <row r="52" spans="1:9" x14ac:dyDescent="0.2">
      <c r="A52" s="81"/>
      <c r="B52" s="32"/>
    </row>
    <row r="53" spans="1:9" x14ac:dyDescent="0.2">
      <c r="A53" s="80"/>
      <c r="B53" s="32"/>
      <c r="C53" s="32"/>
      <c r="D53" s="32"/>
      <c r="E53" s="32"/>
      <c r="F53" s="32"/>
      <c r="G53" s="32"/>
      <c r="H53" s="32"/>
      <c r="I53" s="32"/>
    </row>
    <row r="54" spans="1:9" x14ac:dyDescent="0.2">
      <c r="A54" s="81"/>
      <c r="B54" s="32"/>
      <c r="C54" s="32"/>
      <c r="D54" s="32"/>
      <c r="E54" s="32"/>
      <c r="F54" s="32"/>
      <c r="G54" s="32"/>
      <c r="H54" s="32"/>
      <c r="I54" s="32"/>
    </row>
    <row r="55" spans="1:9" x14ac:dyDescent="0.2">
      <c r="A55" s="81"/>
      <c r="B55" s="32"/>
      <c r="C55" s="32"/>
      <c r="D55" s="32"/>
      <c r="E55" s="32"/>
      <c r="F55" s="32"/>
      <c r="G55" s="32"/>
      <c r="H55" s="32"/>
      <c r="I55" s="32"/>
    </row>
    <row r="56" spans="1:9" x14ac:dyDescent="0.2">
      <c r="A56" s="81"/>
      <c r="B56" s="32"/>
      <c r="C56" s="32"/>
      <c r="D56" s="32"/>
      <c r="E56" s="32"/>
      <c r="F56" s="32"/>
      <c r="G56" s="32"/>
      <c r="H56" s="32"/>
      <c r="I56" s="32"/>
    </row>
    <row r="57" spans="1:9" x14ac:dyDescent="0.2">
      <c r="A57" s="81"/>
      <c r="B57" s="32"/>
      <c r="C57" s="32"/>
      <c r="D57" s="32"/>
      <c r="E57" s="32"/>
      <c r="F57" s="32"/>
      <c r="G57" s="32"/>
      <c r="H57" s="32"/>
      <c r="I57" s="32"/>
    </row>
    <row r="58" spans="1:9" x14ac:dyDescent="0.2">
      <c r="A58" s="80"/>
      <c r="B58" s="32"/>
      <c r="C58" s="32"/>
      <c r="D58" s="32"/>
      <c r="E58" s="32"/>
      <c r="F58" s="32"/>
      <c r="G58" s="32"/>
      <c r="H58" s="32"/>
      <c r="I58" s="32"/>
    </row>
    <row r="59" spans="1:9" x14ac:dyDescent="0.2">
      <c r="A59" s="81"/>
      <c r="B59" s="32"/>
      <c r="C59" s="32"/>
      <c r="D59" s="32"/>
      <c r="E59" s="32"/>
      <c r="F59" s="32"/>
      <c r="G59" s="32"/>
      <c r="H59" s="32"/>
      <c r="I59" s="32"/>
    </row>
    <row r="60" spans="1:9" x14ac:dyDescent="0.2">
      <c r="A60" s="81"/>
      <c r="B60" s="32"/>
      <c r="C60" s="32"/>
      <c r="D60" s="32"/>
      <c r="E60" s="32"/>
      <c r="F60" s="32"/>
      <c r="G60" s="32"/>
      <c r="H60" s="32"/>
      <c r="I60" s="32"/>
    </row>
    <row r="61" spans="1:9" x14ac:dyDescent="0.2">
      <c r="A61" s="81"/>
      <c r="B61" s="32"/>
      <c r="C61" s="32"/>
      <c r="D61" s="32"/>
      <c r="E61" s="32"/>
      <c r="F61" s="32"/>
      <c r="G61" s="32"/>
      <c r="H61" s="32"/>
      <c r="I61" s="32"/>
    </row>
    <row r="62" spans="1:9" x14ac:dyDescent="0.2">
      <c r="A62" s="81"/>
      <c r="B62" s="32"/>
      <c r="C62" s="32"/>
      <c r="D62" s="32"/>
      <c r="E62" s="32"/>
      <c r="F62" s="32"/>
      <c r="G62" s="32"/>
      <c r="H62" s="32"/>
      <c r="I62" s="32"/>
    </row>
    <row r="63" spans="1:9" x14ac:dyDescent="0.2">
      <c r="A63" s="80"/>
      <c r="B63" s="32"/>
      <c r="C63" s="32"/>
      <c r="D63" s="32"/>
      <c r="E63" s="32"/>
      <c r="F63" s="32"/>
      <c r="G63" s="32"/>
      <c r="H63" s="32"/>
      <c r="I63" s="32"/>
    </row>
    <row r="64" spans="1:9" x14ac:dyDescent="0.2">
      <c r="A64" s="81"/>
      <c r="B64" s="32"/>
      <c r="C64" s="32"/>
      <c r="D64" s="32"/>
      <c r="E64" s="32"/>
      <c r="F64" s="32"/>
      <c r="G64" s="32"/>
      <c r="H64" s="32"/>
      <c r="I64" s="32"/>
    </row>
    <row r="65" spans="1:9" x14ac:dyDescent="0.2">
      <c r="A65" s="81"/>
      <c r="B65" s="32"/>
      <c r="C65" s="32"/>
      <c r="D65" s="32"/>
      <c r="E65" s="32"/>
      <c r="F65" s="32"/>
      <c r="G65" s="32"/>
      <c r="H65" s="32"/>
      <c r="I65" s="32"/>
    </row>
    <row r="66" spans="1:9" x14ac:dyDescent="0.2">
      <c r="A66" s="81"/>
      <c r="B66" s="32"/>
      <c r="C66" s="32"/>
      <c r="D66" s="32"/>
      <c r="E66" s="32"/>
      <c r="F66" s="32"/>
      <c r="G66" s="32"/>
      <c r="H66" s="32"/>
      <c r="I66" s="32"/>
    </row>
    <row r="67" spans="1:9" x14ac:dyDescent="0.2">
      <c r="A67" s="81"/>
      <c r="B67" s="32"/>
      <c r="C67" s="32"/>
      <c r="D67" s="32"/>
      <c r="E67" s="32"/>
      <c r="F67" s="32"/>
      <c r="G67" s="32"/>
      <c r="H67" s="32"/>
      <c r="I67" s="32"/>
    </row>
    <row r="68" spans="1:9" x14ac:dyDescent="0.2">
      <c r="A68" s="81"/>
      <c r="B68" s="32"/>
      <c r="C68" s="32"/>
      <c r="D68" s="32"/>
      <c r="E68" s="32"/>
      <c r="F68" s="32"/>
      <c r="G68" s="32"/>
      <c r="H68" s="32"/>
      <c r="I68" s="32"/>
    </row>
    <row r="69" spans="1:9" x14ac:dyDescent="0.2">
      <c r="A69" s="81"/>
      <c r="B69" s="32"/>
      <c r="C69" s="32"/>
      <c r="D69" s="32"/>
      <c r="E69" s="32"/>
      <c r="F69" s="32"/>
      <c r="G69" s="32"/>
      <c r="H69" s="32"/>
      <c r="I69" s="32"/>
    </row>
    <row r="70" spans="1:9" x14ac:dyDescent="0.2">
      <c r="A70" s="81"/>
      <c r="B70" s="32"/>
      <c r="C70" s="32"/>
      <c r="D70" s="32"/>
      <c r="E70" s="32"/>
      <c r="F70" s="32"/>
      <c r="G70" s="32"/>
      <c r="H70" s="32"/>
      <c r="I70" s="32"/>
    </row>
    <row r="71" spans="1:9" x14ac:dyDescent="0.2">
      <c r="A71" s="80"/>
      <c r="B71" s="32"/>
      <c r="C71" s="32"/>
      <c r="D71" s="32"/>
      <c r="E71" s="32"/>
      <c r="F71" s="32"/>
      <c r="G71" s="32"/>
      <c r="H71" s="32"/>
      <c r="I71" s="32"/>
    </row>
    <row r="72" spans="1:9" x14ac:dyDescent="0.2">
      <c r="A72" s="81"/>
      <c r="B72" s="32"/>
      <c r="C72" s="32"/>
      <c r="D72" s="32"/>
      <c r="E72" s="32"/>
      <c r="F72" s="32"/>
      <c r="G72" s="32"/>
      <c r="H72" s="32"/>
      <c r="I72" s="32"/>
    </row>
    <row r="73" spans="1:9" x14ac:dyDescent="0.2">
      <c r="A73" s="81"/>
      <c r="B73" s="32"/>
      <c r="C73" s="32"/>
      <c r="D73" s="32"/>
      <c r="E73" s="32"/>
      <c r="F73" s="32"/>
      <c r="G73" s="32"/>
      <c r="H73" s="32"/>
      <c r="I73" s="32"/>
    </row>
    <row r="74" spans="1:9" x14ac:dyDescent="0.2">
      <c r="A74" s="81"/>
      <c r="B74" s="32"/>
      <c r="C74" s="32"/>
      <c r="D74" s="32"/>
      <c r="E74" s="32"/>
      <c r="F74" s="32"/>
      <c r="G74" s="32"/>
      <c r="H74" s="32"/>
      <c r="I74" s="32"/>
    </row>
    <row r="75" spans="1:9" x14ac:dyDescent="0.2">
      <c r="A75" s="81"/>
      <c r="B75" s="32"/>
      <c r="C75" s="32"/>
      <c r="D75" s="32"/>
      <c r="E75" s="32"/>
      <c r="F75" s="32"/>
      <c r="G75" s="32"/>
      <c r="H75" s="32"/>
      <c r="I75" s="32"/>
    </row>
    <row r="76" spans="1:9" x14ac:dyDescent="0.2">
      <c r="A76" s="81"/>
      <c r="B76" s="32"/>
      <c r="C76" s="32"/>
      <c r="D76" s="32"/>
      <c r="E76" s="32"/>
      <c r="F76" s="32"/>
      <c r="G76" s="32"/>
      <c r="H76" s="32"/>
      <c r="I76" s="32"/>
    </row>
    <row r="77" spans="1:9" x14ac:dyDescent="0.2">
      <c r="A77" s="80"/>
      <c r="B77" s="32"/>
      <c r="C77" s="32"/>
      <c r="D77" s="32"/>
      <c r="E77" s="32"/>
      <c r="F77" s="32"/>
      <c r="G77" s="32"/>
      <c r="H77" s="32"/>
      <c r="I77" s="32"/>
    </row>
    <row r="78" spans="1:9" x14ac:dyDescent="0.2">
      <c r="A78" s="81"/>
      <c r="B78" s="32"/>
      <c r="C78" s="32"/>
      <c r="D78" s="32"/>
      <c r="E78" s="32"/>
      <c r="F78" s="32"/>
      <c r="G78" s="32"/>
      <c r="H78" s="32"/>
      <c r="I78" s="32"/>
    </row>
    <row r="79" spans="1:9" x14ac:dyDescent="0.2">
      <c r="A79" s="80"/>
      <c r="B79" s="32"/>
      <c r="C79" s="32"/>
      <c r="D79" s="32"/>
      <c r="E79" s="32"/>
      <c r="F79" s="32"/>
      <c r="G79" s="32"/>
      <c r="H79" s="32"/>
      <c r="I79" s="32"/>
    </row>
  </sheetData>
  <printOptions horizontalCentered="1"/>
  <pageMargins left="0.2" right="0.2" top="0.31" bottom="0.37" header="0.2" footer="0.31496062992125984"/>
  <pageSetup paperSize="9" scale="81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2020-06-12T09:24:54Z</dcterms:created>
  <dcterms:modified xsi:type="dcterms:W3CDTF">2020-06-12T09:25:44Z</dcterms:modified>
</cp:coreProperties>
</file>