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ntab\web\documents\Estex\"/>
    </mc:Choice>
  </mc:AlternateContent>
  <xr:revisionPtr revIDLastSave="0" documentId="8_{42F94B64-DC44-4839-812E-261AD9CFBA12}" xr6:coauthVersionLast="45" xr6:coauthVersionMax="45" xr10:uidLastSave="{00000000-0000-0000-0000-000000000000}"/>
  <bookViews>
    <workbookView xWindow="-120" yWindow="-120" windowWidth="20730" windowHeight="11160" xr2:uid="{F8733CAD-A4A5-43C3-94F1-1C16B56E6DAD}"/>
  </bookViews>
  <sheets>
    <sheet name="INGRESOS" sheetId="1" r:id="rId1"/>
  </sheets>
  <externalReferences>
    <externalReference r:id="rId2"/>
  </externalReferences>
  <definedNames>
    <definedName name="_xlnm.Print_Area" localSheetId="0">INGRESOS!$A$1:$K$41</definedName>
    <definedName name="borrar">#REF!</definedName>
    <definedName name="ingresos">#REF!</definedName>
    <definedName name="RUN_Cuenta_C6660009" localSheetId="0">#REF!</definedName>
    <definedName name="RUN_Cuenta_C6660009">#REF!</definedName>
    <definedName name="RUN_FacturaAreaGesTramit1_C6660009" localSheetId="0">#REF!</definedName>
    <definedName name="RUN_FacturaAreaGesTramit1_C6660009">#REF!</definedName>
    <definedName name="RUN_FacturasDetPartida_C6660009" localSheetId="0">#REF!</definedName>
    <definedName name="RUN_FacturasDetPartida_C6660009">#REF!</definedName>
    <definedName name="RUN_OperacionsFactura_C6660009" localSheetId="0">#REF!</definedName>
    <definedName name="RUN_OperacionsFactura_C6660009">#REF!</definedName>
    <definedName name="RUN_SIT001_C6660009" localSheetId="0">#REF!</definedName>
    <definedName name="RUN_SIT001_C6660009">#REF!</definedName>
    <definedName name="RUN_SIT001_C6660009_2">#REF!</definedName>
    <definedName name="RUN_SIT003_C6660009" localSheetId="0">#REF!</definedName>
    <definedName name="RUN_SIT003_C6660009">#REF!</definedName>
    <definedName name="RUN_VINSIT001_C6660009" localSheetId="0">#REF!</definedName>
    <definedName name="RUN_VINSIT001_C6660009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4" i="1" l="1"/>
  <c r="D14" i="1"/>
  <c r="E14" i="1"/>
  <c r="G14" i="1"/>
  <c r="H14" i="1" s="1"/>
  <c r="I14" i="1"/>
  <c r="J14" i="1"/>
  <c r="K14" i="1"/>
  <c r="C21" i="1"/>
  <c r="D21" i="1"/>
  <c r="E21" i="1"/>
  <c r="G21" i="1"/>
  <c r="H21" i="1" s="1"/>
  <c r="I21" i="1"/>
  <c r="J21" i="1" s="1"/>
  <c r="K21" i="1"/>
  <c r="C25" i="1"/>
  <c r="D25" i="1"/>
  <c r="E25" i="1"/>
  <c r="G25" i="1"/>
  <c r="H25" i="1"/>
  <c r="I25" i="1"/>
  <c r="J25" i="1"/>
  <c r="K25" i="1"/>
  <c r="C27" i="1"/>
  <c r="D27" i="1"/>
  <c r="E27" i="1"/>
  <c r="G27" i="1"/>
  <c r="I27" i="1"/>
  <c r="K27" i="1"/>
  <c r="C34" i="1"/>
  <c r="D34" i="1"/>
  <c r="E34" i="1"/>
  <c r="G34" i="1"/>
  <c r="H34" i="1"/>
  <c r="I34" i="1"/>
  <c r="J34" i="1"/>
  <c r="K34" i="1"/>
  <c r="C36" i="1"/>
  <c r="C39" i="1" s="1"/>
  <c r="D36" i="1"/>
  <c r="E36" i="1"/>
  <c r="H36" i="1"/>
  <c r="K36" i="1"/>
  <c r="C38" i="1"/>
  <c r="D38" i="1"/>
  <c r="E38" i="1"/>
  <c r="G38" i="1"/>
  <c r="I38" i="1"/>
  <c r="K38" i="1"/>
  <c r="D39" i="1"/>
  <c r="G39" i="1"/>
  <c r="K39" i="1"/>
  <c r="I39" i="1" l="1"/>
  <c r="J39" i="1" s="1"/>
  <c r="E39" i="1"/>
  <c r="F27" i="1" s="1"/>
  <c r="F36" i="1" l="1"/>
  <c r="F25" i="1"/>
  <c r="F34" i="1"/>
  <c r="F14" i="1"/>
  <c r="F39" i="1" s="1"/>
  <c r="H39" i="1"/>
  <c r="F21" i="1"/>
  <c r="F38" i="1"/>
</calcChain>
</file>

<file path=xl/sharedStrings.xml><?xml version="1.0" encoding="utf-8"?>
<sst xmlns="http://schemas.openxmlformats.org/spreadsheetml/2006/main" count="54" uniqueCount="50">
  <si>
    <t>(*) Sense  considerar en el grau d'execució l'article 85-Romanent de tresoreria, que no pot tindre drets reconeguts en l'exercici.</t>
  </si>
  <si>
    <t>TOTAL GENERAL</t>
  </si>
  <si>
    <t>-</t>
  </si>
  <si>
    <t>TOTAL CAP. 9  PASSIUS FINANCERS</t>
  </si>
  <si>
    <t>91   PRÉSTECS D'ENS DEL SECTOR PÚBLIC</t>
  </si>
  <si>
    <t>9</t>
  </si>
  <si>
    <t>TOTAL CAP. 8  ACTIUS FINANCERS</t>
  </si>
  <si>
    <t>85   ROMANENTS DE TRESORERIA</t>
  </si>
  <si>
    <t>8</t>
  </si>
  <si>
    <t>TOTAL CAP. 7  TRANSFERÈNCIES DE CAPITAL</t>
  </si>
  <si>
    <t>79   TRANSF. CAP. DE L'EXTERIOR</t>
  </si>
  <si>
    <t>78   TRANSF. CAP. D'INSTITUCIONS SENSE FINALITAT LUCRE</t>
  </si>
  <si>
    <t>76   TRANSF. CAP. DE CORPORACIONS LOCALS</t>
  </si>
  <si>
    <t>75  TRANSF. CAP. D'ALTRES CC. AA.</t>
  </si>
  <si>
    <t>74   TRANSF. CAP. DE L'ADMINISTRACIÓ DE LA GV</t>
  </si>
  <si>
    <t>70   TRANSF. CAP. DE L'ADMINISTRACIÓ DE L'ESTAT</t>
  </si>
  <si>
    <t>7</t>
  </si>
  <si>
    <t>TOTAL CAP.6  ALIENACIO D'INVERSIONS</t>
  </si>
  <si>
    <t>66  ALIENACIÓ D'ALTRE IMMOBILITZAT MATERIAL</t>
  </si>
  <si>
    <t>6</t>
  </si>
  <si>
    <t>TOTAL CAP. 5  INGRESSOS PATRIMONIALS</t>
  </si>
  <si>
    <t>55   CONCESIONS I ALTRES PRODUCTES</t>
  </si>
  <si>
    <t>52   ALTRES RENDES</t>
  </si>
  <si>
    <t>50  INTERESSOS</t>
  </si>
  <si>
    <t>TOTAL CAP. 4  TRANSFERÈNCIES CORRENTS</t>
  </si>
  <si>
    <t>49  TRANSF. CORRENTS DE L'EXTERIOR</t>
  </si>
  <si>
    <t>48   TRANSF. CORRENTS D'INSTITUC. SENSE FINALITAT LUCRE</t>
  </si>
  <si>
    <t>45   TRANSF. CORR. D'ALTRES ENS PÚBLICS</t>
  </si>
  <si>
    <t>44   TRANSF. CORR. D'ENS TERRITORIALS</t>
  </si>
  <si>
    <t>41   TRANSF. CORR. D'ORGANISMES AUTÒNOMS</t>
  </si>
  <si>
    <t>40   TRANSF. CORRENTS DE L'ESTAT</t>
  </si>
  <si>
    <t>4</t>
  </si>
  <si>
    <t>TOTAL CAP. 3  TAXES I ALTRES INGRESSOS</t>
  </si>
  <si>
    <t>39   ALTRES INGRESSOS</t>
  </si>
  <si>
    <t>34   TAXES ACADÈMIQUES</t>
  </si>
  <si>
    <t>31   PRESTACIONS DE SERVEIS</t>
  </si>
  <si>
    <t>30   VENDA DE BÉNS</t>
  </si>
  <si>
    <t>3</t>
  </si>
  <si>
    <t>DRETS PDTS. 
COBRAMENT A 
31-12-19</t>
  </si>
  <si>
    <t>%
complim.
c / b</t>
  </si>
  <si>
    <t>RECAPTACIÓ 
NETA
c</t>
  </si>
  <si>
    <t>%
execució
b / a (*)</t>
  </si>
  <si>
    <t>DRETS RECONEGUTS NETS
b</t>
  </si>
  <si>
    <t>PRESSUPOST 
FINAL
a</t>
  </si>
  <si>
    <t>MODIFICACIONS</t>
  </si>
  <si>
    <t>PRESSUPOST 
INICIAL</t>
  </si>
  <si>
    <t>ARTICLE</t>
  </si>
  <si>
    <t>CAP</t>
  </si>
  <si>
    <t>a 31/12/2019</t>
  </si>
  <si>
    <t xml:space="preserve">                                                  ESTAT D'EXECUCIÓ DEL PRESSUPOST D'INGRESSOS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</si>
</sst>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9" x14ac:knownFonts="1">
    <font>
      <sz val="10"/>
      <name val="MS Sans Serif"/>
      <family val="2"/>
    </font>
    <font>
      <sz val="10"/>
      <name val="MS Sans Serif"/>
      <family val="2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5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5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/>
    <xf numFmtId="0" fontId="3" fillId="0" borderId="0" xfId="0" applyFont="1"/>
    <xf numFmtId="164" fontId="4" fillId="0" borderId="0" xfId="0" applyNumberFormat="1" applyFont="1"/>
    <xf numFmtId="164" fontId="4" fillId="0" borderId="0" xfId="0" applyNumberFormat="1" applyFont="1" applyAlignment="1">
      <alignment horizontal="center"/>
    </xf>
    <xf numFmtId="164" fontId="4" fillId="2" borderId="0" xfId="0" applyNumberFormat="1" applyFont="1" applyFill="1"/>
    <xf numFmtId="164" fontId="4" fillId="2" borderId="0" xfId="2" applyNumberFormat="1" applyFont="1" applyFill="1"/>
    <xf numFmtId="0" fontId="4" fillId="2" borderId="0" xfId="2" applyFont="1" applyFill="1"/>
    <xf numFmtId="0" fontId="4" fillId="2" borderId="0" xfId="2" applyFont="1" applyFill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/>
    </xf>
    <xf numFmtId="164" fontId="5" fillId="3" borderId="1" xfId="0" applyNumberFormat="1" applyFont="1" applyFill="1" applyBorder="1"/>
    <xf numFmtId="9" fontId="5" fillId="3" borderId="2" xfId="1" applyFont="1" applyFill="1" applyBorder="1" applyAlignment="1">
      <alignment horizontal="center"/>
    </xf>
    <xf numFmtId="164" fontId="5" fillId="3" borderId="3" xfId="0" applyNumberFormat="1" applyFont="1" applyFill="1" applyBorder="1"/>
    <xf numFmtId="9" fontId="5" fillId="2" borderId="2" xfId="1" applyFont="1" applyFill="1" applyBorder="1" applyAlignment="1">
      <alignment horizontal="center" vertical="center"/>
    </xf>
    <xf numFmtId="9" fontId="5" fillId="3" borderId="4" xfId="1" applyFont="1" applyFill="1" applyBorder="1" applyAlignment="1">
      <alignment horizontal="center"/>
    </xf>
    <xf numFmtId="164" fontId="5" fillId="3" borderId="5" xfId="0" applyNumberFormat="1" applyFont="1" applyFill="1" applyBorder="1"/>
    <xf numFmtId="164" fontId="5" fillId="3" borderId="6" xfId="0" applyNumberFormat="1" applyFont="1" applyFill="1" applyBorder="1"/>
    <xf numFmtId="164" fontId="5" fillId="3" borderId="7" xfId="0" applyNumberFormat="1" applyFont="1" applyFill="1" applyBorder="1"/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/>
    <xf numFmtId="164" fontId="4" fillId="3" borderId="2" xfId="0" applyNumberFormat="1" applyFont="1" applyFill="1" applyBorder="1"/>
    <xf numFmtId="164" fontId="4" fillId="3" borderId="5" xfId="0" applyNumberFormat="1" applyFont="1" applyFill="1" applyBorder="1"/>
    <xf numFmtId="0" fontId="5" fillId="3" borderId="9" xfId="2" applyFont="1" applyFill="1" applyBorder="1"/>
    <xf numFmtId="0" fontId="5" fillId="3" borderId="10" xfId="2" applyFont="1" applyFill="1" applyBorder="1"/>
    <xf numFmtId="164" fontId="4" fillId="0" borderId="11" xfId="0" applyNumberFormat="1" applyFont="1" applyBorder="1"/>
    <xf numFmtId="164" fontId="4" fillId="0" borderId="11" xfId="0" applyNumberFormat="1" applyFont="1" applyBorder="1" applyAlignment="1">
      <alignment horizontal="center"/>
    </xf>
    <xf numFmtId="9" fontId="4" fillId="0" borderId="11" xfId="0" applyNumberFormat="1" applyFont="1" applyBorder="1" applyAlignment="1">
      <alignment horizontal="center"/>
    </xf>
    <xf numFmtId="9" fontId="4" fillId="0" borderId="12" xfId="0" applyNumberFormat="1" applyFont="1" applyBorder="1" applyAlignment="1">
      <alignment horizontal="center"/>
    </xf>
    <xf numFmtId="164" fontId="4" fillId="0" borderId="13" xfId="0" applyNumberFormat="1" applyFont="1" applyBorder="1"/>
    <xf numFmtId="0" fontId="4" fillId="0" borderId="10" xfId="2" applyFont="1" applyBorder="1"/>
    <xf numFmtId="0" fontId="4" fillId="0" borderId="2" xfId="0" applyFont="1" applyBorder="1" applyAlignment="1">
      <alignment horizontal="center"/>
    </xf>
    <xf numFmtId="164" fontId="4" fillId="3" borderId="9" xfId="0" applyNumberFormat="1" applyFont="1" applyFill="1" applyBorder="1"/>
    <xf numFmtId="164" fontId="4" fillId="0" borderId="8" xfId="0" applyNumberFormat="1" applyFont="1" applyBorder="1"/>
    <xf numFmtId="0" fontId="4" fillId="0" borderId="14" xfId="0" applyFont="1" applyBorder="1" applyAlignment="1">
      <alignment horizontal="center"/>
    </xf>
    <xf numFmtId="0" fontId="5" fillId="3" borderId="8" xfId="2" applyFont="1" applyFill="1" applyBorder="1"/>
    <xf numFmtId="164" fontId="4" fillId="0" borderId="12" xfId="0" applyNumberFormat="1" applyFont="1" applyBorder="1" applyAlignment="1">
      <alignment horizontal="center"/>
    </xf>
    <xf numFmtId="164" fontId="4" fillId="0" borderId="15" xfId="0" applyNumberFormat="1" applyFont="1" applyBorder="1"/>
    <xf numFmtId="0" fontId="4" fillId="0" borderId="16" xfId="0" applyFont="1" applyBorder="1" applyAlignment="1">
      <alignment horizontal="center"/>
    </xf>
    <xf numFmtId="164" fontId="4" fillId="0" borderId="10" xfId="0" applyNumberFormat="1" applyFont="1" applyBorder="1"/>
    <xf numFmtId="0" fontId="4" fillId="0" borderId="10" xfId="0" applyFont="1" applyBorder="1"/>
    <xf numFmtId="164" fontId="4" fillId="0" borderId="17" xfId="0" applyNumberFormat="1" applyFont="1" applyBorder="1"/>
    <xf numFmtId="0" fontId="4" fillId="0" borderId="11" xfId="0" applyFont="1" applyBorder="1" applyAlignment="1">
      <alignment horizontal="center"/>
    </xf>
    <xf numFmtId="0" fontId="5" fillId="3" borderId="18" xfId="0" applyFont="1" applyFill="1" applyBorder="1"/>
    <xf numFmtId="164" fontId="4" fillId="0" borderId="19" xfId="0" applyNumberFormat="1" applyFont="1" applyBorder="1" applyAlignment="1">
      <alignment horizontal="center"/>
    </xf>
    <xf numFmtId="0" fontId="4" fillId="0" borderId="20" xfId="0" applyFont="1" applyBorder="1"/>
    <xf numFmtId="0" fontId="4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left"/>
    </xf>
    <xf numFmtId="164" fontId="4" fillId="0" borderId="12" xfId="0" applyNumberFormat="1" applyFont="1" applyBorder="1"/>
    <xf numFmtId="0" fontId="4" fillId="0" borderId="10" xfId="2" applyFont="1" applyBorder="1" applyAlignment="1">
      <alignment horizontal="left"/>
    </xf>
    <xf numFmtId="0" fontId="4" fillId="0" borderId="16" xfId="0" applyFont="1" applyBorder="1"/>
    <xf numFmtId="164" fontId="4" fillId="0" borderId="20" xfId="0" applyNumberFormat="1" applyFont="1" applyBorder="1"/>
    <xf numFmtId="164" fontId="4" fillId="0" borderId="20" xfId="0" applyNumberFormat="1" applyFont="1" applyBorder="1" applyAlignment="1">
      <alignment horizontal="center"/>
    </xf>
    <xf numFmtId="164" fontId="4" fillId="0" borderId="19" xfId="0" applyNumberFormat="1" applyFont="1" applyBorder="1"/>
    <xf numFmtId="0" fontId="4" fillId="0" borderId="17" xfId="2" applyFont="1" applyBorder="1"/>
    <xf numFmtId="0" fontId="4" fillId="0" borderId="20" xfId="0" applyFont="1" applyBorder="1" applyAlignment="1">
      <alignment horizontal="center"/>
    </xf>
    <xf numFmtId="164" fontId="5" fillId="3" borderId="2" xfId="2" applyNumberFormat="1" applyFont="1" applyFill="1" applyBorder="1" applyAlignment="1">
      <alignment horizontal="center" vertical="center" wrapText="1"/>
    </xf>
    <xf numFmtId="164" fontId="5" fillId="3" borderId="9" xfId="2" applyNumberFormat="1" applyFont="1" applyFill="1" applyBorder="1" applyAlignment="1">
      <alignment horizontal="center" vertical="center" wrapText="1"/>
    </xf>
    <xf numFmtId="164" fontId="5" fillId="3" borderId="4" xfId="2" applyNumberFormat="1" applyFont="1" applyFill="1" applyBorder="1" applyAlignment="1">
      <alignment vertical="center" wrapText="1"/>
    </xf>
    <xf numFmtId="164" fontId="5" fillId="3" borderId="9" xfId="2" applyNumberFormat="1" applyFont="1" applyFill="1" applyBorder="1" applyAlignment="1">
      <alignment horizontal="center" vertical="center"/>
    </xf>
    <xf numFmtId="0" fontId="5" fillId="3" borderId="8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2" fillId="0" borderId="0" xfId="2" applyFont="1"/>
    <xf numFmtId="0" fontId="2" fillId="0" borderId="0" xfId="2" applyFont="1" applyAlignment="1">
      <alignment horizontal="center"/>
    </xf>
    <xf numFmtId="0" fontId="2" fillId="0" borderId="0" xfId="2" applyFont="1" applyAlignment="1">
      <alignment horizontal="right"/>
    </xf>
    <xf numFmtId="0" fontId="6" fillId="0" borderId="0" xfId="2" applyFont="1"/>
    <xf numFmtId="0" fontId="6" fillId="0" borderId="0" xfId="2" applyFont="1" applyAlignment="1">
      <alignment horizontal="center"/>
    </xf>
    <xf numFmtId="0" fontId="6" fillId="0" borderId="0" xfId="2" applyFont="1" applyAlignment="1">
      <alignment horizontal="right"/>
    </xf>
    <xf numFmtId="0" fontId="7" fillId="0" borderId="0" xfId="2" applyFont="1" applyAlignment="1">
      <alignment horizontal="center"/>
    </xf>
    <xf numFmtId="0" fontId="8" fillId="0" borderId="0" xfId="2" applyFont="1"/>
    <xf numFmtId="0" fontId="7" fillId="0" borderId="0" xfId="2" applyFont="1"/>
  </cellXfs>
  <cellStyles count="3">
    <cellStyle name="Normal" xfId="0" builtinId="0"/>
    <cellStyle name="Normal 2 2" xfId="2" xr:uid="{D92DB38B-55B7-41B9-9EBA-BE1AE587C21F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152400</xdr:colOff>
      <xdr:row>2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8139D5-2508-4C20-B997-3A0B97186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61925"/>
          <a:ext cx="9144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AppData\Local\Microsoft\Windows\INetCache\Content.Outlook\5HXM7BQX\ejecucion%20GASTOS%20INGRESOS%204r%20trimestre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TOS"/>
      <sheetName val="GASTOS POR PROGRAMA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54FEA-07DB-4905-9682-CEAE23B7C358}">
  <sheetPr>
    <pageSetUpPr fitToPage="1"/>
  </sheetPr>
  <dimension ref="A1:K72"/>
  <sheetViews>
    <sheetView tabSelected="1" zoomScaleNormal="100" workbookViewId="0">
      <selection activeCell="H40" sqref="H40"/>
    </sheetView>
  </sheetViews>
  <sheetFormatPr baseColWidth="10" defaultRowHeight="12" x14ac:dyDescent="0.2"/>
  <cols>
    <col min="1" max="1" width="3.7109375" style="1" customWidth="1"/>
    <col min="2" max="2" width="38.28515625" style="2" customWidth="1"/>
    <col min="3" max="3" width="13.5703125" style="1" customWidth="1"/>
    <col min="4" max="4" width="12.5703125" style="1" customWidth="1"/>
    <col min="5" max="5" width="11.7109375" style="1" customWidth="1"/>
    <col min="6" max="6" width="5" style="1" customWidth="1"/>
    <col min="7" max="7" width="13" style="1" bestFit="1" customWidth="1"/>
    <col min="8" max="8" width="9" style="1" customWidth="1"/>
    <col min="9" max="9" width="12" style="1" bestFit="1" customWidth="1"/>
    <col min="10" max="10" width="9.28515625" style="2" customWidth="1"/>
    <col min="11" max="11" width="12" style="1" bestFit="1" customWidth="1"/>
    <col min="12" max="12" width="11.42578125" style="1" customWidth="1"/>
    <col min="13" max="16384" width="11.42578125" style="1"/>
  </cols>
  <sheetData>
    <row r="1" spans="1:11" s="64" customFormat="1" x14ac:dyDescent="0.2">
      <c r="B1" s="65"/>
      <c r="F1" s="66"/>
      <c r="J1" s="65"/>
    </row>
    <row r="2" spans="1:11" s="64" customFormat="1" x14ac:dyDescent="0.2">
      <c r="B2" s="65"/>
      <c r="F2" s="66"/>
      <c r="J2" s="65"/>
    </row>
    <row r="3" spans="1:11" s="64" customFormat="1" x14ac:dyDescent="0.2">
      <c r="B3" s="65"/>
      <c r="F3" s="66"/>
      <c r="J3" s="65"/>
    </row>
    <row r="4" spans="1:11" s="64" customFormat="1" ht="5.25" customHeight="1" x14ac:dyDescent="0.2">
      <c r="B4" s="65"/>
      <c r="F4" s="66"/>
      <c r="J4" s="65"/>
    </row>
    <row r="5" spans="1:11" s="64" customFormat="1" ht="8.25" customHeight="1" x14ac:dyDescent="0.2">
      <c r="B5" s="65"/>
      <c r="F5" s="66"/>
      <c r="J5" s="65"/>
    </row>
    <row r="6" spans="1:11" s="67" customFormat="1" ht="21" x14ac:dyDescent="0.35">
      <c r="B6" s="72" t="s">
        <v>49</v>
      </c>
      <c r="C6" s="72"/>
      <c r="D6" s="71"/>
      <c r="E6" s="72"/>
      <c r="F6" s="69"/>
      <c r="J6" s="68"/>
    </row>
    <row r="7" spans="1:11" s="67" customFormat="1" ht="21" x14ac:dyDescent="0.35">
      <c r="B7" s="68"/>
      <c r="C7" s="71"/>
      <c r="D7" s="71"/>
      <c r="E7" s="70" t="s">
        <v>48</v>
      </c>
      <c r="F7" s="69"/>
      <c r="J7" s="68"/>
    </row>
    <row r="8" spans="1:11" s="64" customFormat="1" x14ac:dyDescent="0.2">
      <c r="B8" s="65"/>
      <c r="F8" s="66"/>
      <c r="J8" s="65"/>
    </row>
    <row r="9" spans="1:11" s="1" customFormat="1" ht="44.25" customHeight="1" x14ac:dyDescent="0.2">
      <c r="A9" s="63" t="s">
        <v>47</v>
      </c>
      <c r="B9" s="62" t="s">
        <v>46</v>
      </c>
      <c r="C9" s="59" t="s">
        <v>45</v>
      </c>
      <c r="D9" s="61" t="s">
        <v>44</v>
      </c>
      <c r="E9" s="59" t="s">
        <v>43</v>
      </c>
      <c r="F9" s="60"/>
      <c r="G9" s="59" t="s">
        <v>42</v>
      </c>
      <c r="H9" s="58" t="s">
        <v>41</v>
      </c>
      <c r="I9" s="59" t="s">
        <v>40</v>
      </c>
      <c r="J9" s="59" t="s">
        <v>39</v>
      </c>
      <c r="K9" s="58" t="s">
        <v>38</v>
      </c>
    </row>
    <row r="10" spans="1:11" s="1" customFormat="1" x14ac:dyDescent="0.2">
      <c r="A10" s="57" t="s">
        <v>37</v>
      </c>
      <c r="B10" s="56" t="s">
        <v>36</v>
      </c>
      <c r="C10" s="53">
        <v>478000</v>
      </c>
      <c r="D10" s="27">
        <v>1296.1199999999999</v>
      </c>
      <c r="E10" s="43">
        <v>479296.12</v>
      </c>
      <c r="F10" s="55"/>
      <c r="G10" s="27">
        <v>417715.96</v>
      </c>
      <c r="H10" s="53"/>
      <c r="I10" s="27">
        <v>416022.51</v>
      </c>
      <c r="J10" s="54"/>
      <c r="K10" s="27">
        <v>1693.45</v>
      </c>
    </row>
    <row r="11" spans="1:11" s="1" customFormat="1" x14ac:dyDescent="0.2">
      <c r="A11" s="40"/>
      <c r="B11" s="32" t="s">
        <v>35</v>
      </c>
      <c r="C11" s="27">
        <v>12178600</v>
      </c>
      <c r="D11" s="27">
        <v>10299888.399999999</v>
      </c>
      <c r="E11" s="41">
        <v>22478488.400000006</v>
      </c>
      <c r="F11" s="50"/>
      <c r="G11" s="27">
        <v>19217350.41</v>
      </c>
      <c r="H11" s="27"/>
      <c r="I11" s="27">
        <v>15585124.950000003</v>
      </c>
      <c r="J11" s="28"/>
      <c r="K11" s="27">
        <v>3632225.4600000004</v>
      </c>
    </row>
    <row r="12" spans="1:11" s="1" customFormat="1" x14ac:dyDescent="0.2">
      <c r="A12" s="40"/>
      <c r="B12" s="32" t="s">
        <v>34</v>
      </c>
      <c r="C12" s="27">
        <v>60011250</v>
      </c>
      <c r="D12" s="27">
        <v>1178853.4099999995</v>
      </c>
      <c r="E12" s="41">
        <v>61190103.410000004</v>
      </c>
      <c r="F12" s="50"/>
      <c r="G12" s="27">
        <v>58716225.95000001</v>
      </c>
      <c r="H12" s="27"/>
      <c r="I12" s="27">
        <v>49894295.190000005</v>
      </c>
      <c r="J12" s="28"/>
      <c r="K12" s="27">
        <v>8821930.7600000016</v>
      </c>
    </row>
    <row r="13" spans="1:11" s="1" customFormat="1" x14ac:dyDescent="0.2">
      <c r="A13" s="40"/>
      <c r="B13" s="32" t="s">
        <v>33</v>
      </c>
      <c r="C13" s="27">
        <v>807000</v>
      </c>
      <c r="D13" s="27">
        <v>723592.60999999987</v>
      </c>
      <c r="E13" s="41">
        <v>1530592.61</v>
      </c>
      <c r="F13" s="50"/>
      <c r="G13" s="27">
        <v>5391830.8699999982</v>
      </c>
      <c r="H13" s="27"/>
      <c r="I13" s="27">
        <v>2868137.94</v>
      </c>
      <c r="J13" s="28"/>
      <c r="K13" s="27">
        <v>2523692.9300000002</v>
      </c>
    </row>
    <row r="14" spans="1:11" s="1" customFormat="1" x14ac:dyDescent="0.2">
      <c r="A14" s="25" t="s">
        <v>32</v>
      </c>
      <c r="B14" s="37"/>
      <c r="C14" s="23">
        <f>SUM(C10:C13)</f>
        <v>73474850</v>
      </c>
      <c r="D14" s="23">
        <f>SUM(D10:D13)</f>
        <v>12203630.539999997</v>
      </c>
      <c r="E14" s="34">
        <f>SUM(E10:E13)</f>
        <v>85678480.540000007</v>
      </c>
      <c r="F14" s="17">
        <f>+E14/$E$39</f>
        <v>0.14650537232541969</v>
      </c>
      <c r="G14" s="23">
        <f>SUM(G10:G13)</f>
        <v>83743123.190000013</v>
      </c>
      <c r="H14" s="14">
        <f>+G14/E14</f>
        <v>0.97741139504573205</v>
      </c>
      <c r="I14" s="23">
        <f>SUM(I10:I13)</f>
        <v>68763580.590000004</v>
      </c>
      <c r="J14" s="14">
        <f>+I14/G14</f>
        <v>0.82112510222464741</v>
      </c>
      <c r="K14" s="23">
        <f>SUM(K10:K13)</f>
        <v>14979542.600000001</v>
      </c>
    </row>
    <row r="15" spans="1:11" s="1" customFormat="1" x14ac:dyDescent="0.2">
      <c r="A15" s="44" t="s">
        <v>31</v>
      </c>
      <c r="B15" s="51" t="s">
        <v>30</v>
      </c>
      <c r="C15" s="53">
        <v>0</v>
      </c>
      <c r="D15" s="50">
        <v>1911.17</v>
      </c>
      <c r="E15" s="41">
        <v>1911.17</v>
      </c>
      <c r="F15" s="38"/>
      <c r="G15" s="27">
        <v>1911.17</v>
      </c>
      <c r="H15" s="29"/>
      <c r="I15" s="27">
        <v>1911.17</v>
      </c>
      <c r="J15" s="28"/>
      <c r="K15" s="27">
        <v>0</v>
      </c>
    </row>
    <row r="16" spans="1:11" s="1" customFormat="1" x14ac:dyDescent="0.2">
      <c r="A16" s="52"/>
      <c r="B16" s="49" t="s">
        <v>29</v>
      </c>
      <c r="C16" s="27">
        <v>0</v>
      </c>
      <c r="D16" s="50">
        <v>4781275.8100000005</v>
      </c>
      <c r="E16" s="41">
        <v>4781275.8100000005</v>
      </c>
      <c r="F16" s="38"/>
      <c r="G16" s="27">
        <v>4781275.8100000005</v>
      </c>
      <c r="H16" s="29"/>
      <c r="I16" s="27">
        <v>3987777.81</v>
      </c>
      <c r="J16" s="28"/>
      <c r="K16" s="27">
        <v>793498</v>
      </c>
    </row>
    <row r="17" spans="1:11" s="1" customFormat="1" x14ac:dyDescent="0.2">
      <c r="A17" s="52"/>
      <c r="B17" s="51" t="s">
        <v>28</v>
      </c>
      <c r="C17" s="27">
        <v>279442403</v>
      </c>
      <c r="D17" s="27">
        <v>16042890.869999999</v>
      </c>
      <c r="E17" s="41">
        <v>295485293.87</v>
      </c>
      <c r="F17" s="38"/>
      <c r="G17" s="27">
        <v>290343529.75000006</v>
      </c>
      <c r="H17" s="29"/>
      <c r="I17" s="5">
        <v>179008088.88</v>
      </c>
      <c r="J17" s="28"/>
      <c r="K17" s="27">
        <v>111335440.87</v>
      </c>
    </row>
    <row r="18" spans="1:11" s="1" customFormat="1" x14ac:dyDescent="0.2">
      <c r="A18" s="52"/>
      <c r="B18" s="51" t="s">
        <v>27</v>
      </c>
      <c r="C18" s="27">
        <v>0</v>
      </c>
      <c r="D18" s="27">
        <v>24470.47</v>
      </c>
      <c r="E18" s="41">
        <v>24470.47</v>
      </c>
      <c r="F18" s="38"/>
      <c r="G18" s="27">
        <v>23265.96</v>
      </c>
      <c r="H18" s="29"/>
      <c r="I18" s="5">
        <v>23265.96</v>
      </c>
      <c r="J18" s="28"/>
      <c r="K18" s="27">
        <v>0</v>
      </c>
    </row>
    <row r="19" spans="1:11" s="1" customFormat="1" x14ac:dyDescent="0.2">
      <c r="A19" s="52"/>
      <c r="B19" s="51" t="s">
        <v>26</v>
      </c>
      <c r="C19" s="27">
        <v>0</v>
      </c>
      <c r="D19" s="50">
        <v>148840</v>
      </c>
      <c r="E19" s="41">
        <v>148840</v>
      </c>
      <c r="F19" s="38"/>
      <c r="G19" s="27">
        <v>318772.53000000003</v>
      </c>
      <c r="H19" s="29"/>
      <c r="I19" s="27">
        <v>190748.46</v>
      </c>
      <c r="J19" s="28"/>
      <c r="K19" s="27">
        <v>128024.07</v>
      </c>
    </row>
    <row r="20" spans="1:11" s="1" customFormat="1" x14ac:dyDescent="0.2">
      <c r="A20" s="40"/>
      <c r="B20" s="49" t="s">
        <v>25</v>
      </c>
      <c r="C20" s="27">
        <v>0</v>
      </c>
      <c r="D20" s="27">
        <v>0</v>
      </c>
      <c r="E20" s="41">
        <v>0</v>
      </c>
      <c r="F20" s="38"/>
      <c r="G20" s="27">
        <v>0</v>
      </c>
      <c r="H20" s="29"/>
      <c r="I20" s="27">
        <v>0</v>
      </c>
      <c r="J20" s="28"/>
      <c r="K20" s="27">
        <v>0</v>
      </c>
    </row>
    <row r="21" spans="1:11" s="1" customFormat="1" x14ac:dyDescent="0.2">
      <c r="A21" s="25" t="s">
        <v>24</v>
      </c>
      <c r="B21" s="45"/>
      <c r="C21" s="23">
        <f>SUM(C15:C20)</f>
        <v>279442403</v>
      </c>
      <c r="D21" s="23">
        <f>SUM(D15:D20)</f>
        <v>20999388.32</v>
      </c>
      <c r="E21" s="34">
        <f>SUM(E15:E20)</f>
        <v>300441791.32000005</v>
      </c>
      <c r="F21" s="17">
        <f>+E21/$E$39</f>
        <v>0.5137385282982827</v>
      </c>
      <c r="G21" s="23">
        <f>SUM(G15:G20)</f>
        <v>295468755.22000003</v>
      </c>
      <c r="H21" s="14">
        <f>+G21/E21</f>
        <v>0.9834475887054499</v>
      </c>
      <c r="I21" s="23">
        <f>SUM(I15:I20)</f>
        <v>183211792.28</v>
      </c>
      <c r="J21" s="14">
        <f>+I21/G21</f>
        <v>0.62007162870261601</v>
      </c>
      <c r="K21" s="23">
        <f>SUM(K15:K20)</f>
        <v>112256962.94</v>
      </c>
    </row>
    <row r="22" spans="1:11" s="1" customFormat="1" x14ac:dyDescent="0.2">
      <c r="A22" s="48">
        <v>5</v>
      </c>
      <c r="B22" s="47" t="s">
        <v>23</v>
      </c>
      <c r="C22" s="27">
        <v>0</v>
      </c>
      <c r="D22" s="27">
        <v>0</v>
      </c>
      <c r="E22" s="41">
        <v>0</v>
      </c>
      <c r="F22" s="38"/>
      <c r="G22" s="27">
        <v>0</v>
      </c>
      <c r="H22" s="29"/>
      <c r="I22" s="27">
        <v>0</v>
      </c>
      <c r="J22" s="28"/>
      <c r="K22" s="27">
        <v>0</v>
      </c>
    </row>
    <row r="23" spans="1:11" s="1" customFormat="1" x14ac:dyDescent="0.2">
      <c r="A23" s="44"/>
      <c r="B23" s="32" t="s">
        <v>22</v>
      </c>
      <c r="C23" s="27">
        <v>478520</v>
      </c>
      <c r="D23" s="27">
        <v>36378.020000000004</v>
      </c>
      <c r="E23" s="41">
        <v>514898.02</v>
      </c>
      <c r="F23" s="38"/>
      <c r="G23" s="27">
        <v>419927.54999999993</v>
      </c>
      <c r="H23" s="29"/>
      <c r="I23" s="27">
        <v>317794.32</v>
      </c>
      <c r="J23" s="28"/>
      <c r="K23" s="27">
        <v>102133.23000000001</v>
      </c>
    </row>
    <row r="24" spans="1:11" s="1" customFormat="1" x14ac:dyDescent="0.2">
      <c r="A24" s="40"/>
      <c r="B24" s="42" t="s">
        <v>21</v>
      </c>
      <c r="C24" s="27">
        <v>472600</v>
      </c>
      <c r="D24" s="27">
        <v>292453.17000000004</v>
      </c>
      <c r="E24" s="41">
        <v>765053.17</v>
      </c>
      <c r="F24" s="38"/>
      <c r="G24" s="27">
        <v>732199.39000000013</v>
      </c>
      <c r="H24" s="29"/>
      <c r="I24" s="27">
        <v>599958.76</v>
      </c>
      <c r="J24" s="28"/>
      <c r="K24" s="27">
        <v>132240.63</v>
      </c>
    </row>
    <row r="25" spans="1:11" s="1" customFormat="1" x14ac:dyDescent="0.2">
      <c r="A25" s="25" t="s">
        <v>20</v>
      </c>
      <c r="B25" s="37"/>
      <c r="C25" s="23">
        <f>SUM(C22:C24)</f>
        <v>951120</v>
      </c>
      <c r="D25" s="23">
        <f>SUM(D22:D24)</f>
        <v>328831.19000000006</v>
      </c>
      <c r="E25" s="34">
        <f>SUM(E22:E24)</f>
        <v>1279951.19</v>
      </c>
      <c r="F25" s="17">
        <f>+E25/$E$39</f>
        <v>2.1886443885027608E-3</v>
      </c>
      <c r="G25" s="23">
        <f>SUM(G22:G24)</f>
        <v>1152126.94</v>
      </c>
      <c r="H25" s="14">
        <f>+G25/E25</f>
        <v>0.90013349649684693</v>
      </c>
      <c r="I25" s="23">
        <f>SUM(I22:I24)</f>
        <v>917753.08000000007</v>
      </c>
      <c r="J25" s="14">
        <f>+I25/G25</f>
        <v>0.79657288458162445</v>
      </c>
      <c r="K25" s="23">
        <f>SUM(K22:K24)</f>
        <v>234373.86000000002</v>
      </c>
    </row>
    <row r="26" spans="1:11" s="1" customFormat="1" x14ac:dyDescent="0.2">
      <c r="A26" s="44" t="s">
        <v>19</v>
      </c>
      <c r="B26" s="42" t="s">
        <v>18</v>
      </c>
      <c r="C26" s="27">
        <v>0</v>
      </c>
      <c r="D26" s="27">
        <v>0</v>
      </c>
      <c r="E26" s="41">
        <v>0</v>
      </c>
      <c r="F26" s="46"/>
      <c r="G26" s="27">
        <v>0</v>
      </c>
      <c r="H26" s="29"/>
      <c r="I26" s="27">
        <v>0</v>
      </c>
      <c r="J26" s="28"/>
      <c r="K26" s="27">
        <v>0</v>
      </c>
    </row>
    <row r="27" spans="1:11" s="1" customFormat="1" x14ac:dyDescent="0.2">
      <c r="A27" s="22" t="s">
        <v>17</v>
      </c>
      <c r="B27" s="45"/>
      <c r="C27" s="23">
        <f>SUM(C26)</f>
        <v>0</v>
      </c>
      <c r="D27" s="23">
        <f>SUM(D26:D26)</f>
        <v>0</v>
      </c>
      <c r="E27" s="34">
        <f>SUM(E26:E26)</f>
        <v>0</v>
      </c>
      <c r="F27" s="17">
        <f>+E27/$E$39</f>
        <v>0</v>
      </c>
      <c r="G27" s="23">
        <f>SUM(G26:G26)</f>
        <v>0</v>
      </c>
      <c r="H27" s="14" t="s">
        <v>2</v>
      </c>
      <c r="I27" s="23">
        <f>SUM(I26:I26)</f>
        <v>0</v>
      </c>
      <c r="J27" s="14" t="s">
        <v>2</v>
      </c>
      <c r="K27" s="23">
        <f>SUM(K26:K26)</f>
        <v>0</v>
      </c>
    </row>
    <row r="28" spans="1:11" s="1" customFormat="1" x14ac:dyDescent="0.2">
      <c r="A28" s="44" t="s">
        <v>16</v>
      </c>
      <c r="B28" s="32" t="s">
        <v>15</v>
      </c>
      <c r="C28" s="27">
        <v>12286000</v>
      </c>
      <c r="D28" s="27">
        <v>7726665.1399999987</v>
      </c>
      <c r="E28" s="43">
        <v>20012665.140000004</v>
      </c>
      <c r="F28" s="38"/>
      <c r="G28" s="27">
        <v>16005927.629999995</v>
      </c>
      <c r="H28" s="29"/>
      <c r="I28" s="27">
        <v>12961808.029999996</v>
      </c>
      <c r="J28" s="28"/>
      <c r="K28" s="27">
        <v>3044119.6</v>
      </c>
    </row>
    <row r="29" spans="1:11" s="1" customFormat="1" x14ac:dyDescent="0.2">
      <c r="A29" s="40"/>
      <c r="B29" s="32" t="s">
        <v>14</v>
      </c>
      <c r="C29" s="27">
        <v>6000000</v>
      </c>
      <c r="D29" s="27">
        <v>9252355.3000000026</v>
      </c>
      <c r="E29" s="41">
        <v>15252355.300000004</v>
      </c>
      <c r="F29" s="38"/>
      <c r="G29" s="27">
        <v>18552857.220000003</v>
      </c>
      <c r="H29" s="29"/>
      <c r="I29" s="27">
        <v>-555453.58000000007</v>
      </c>
      <c r="J29" s="28"/>
      <c r="K29" s="27">
        <v>19108310.800000001</v>
      </c>
    </row>
    <row r="30" spans="1:11" s="1" customFormat="1" x14ac:dyDescent="0.2">
      <c r="A30" s="40"/>
      <c r="B30" s="42" t="s">
        <v>13</v>
      </c>
      <c r="C30" s="27">
        <v>0</v>
      </c>
      <c r="D30" s="27">
        <v>21228.25</v>
      </c>
      <c r="E30" s="41">
        <v>21228.25</v>
      </c>
      <c r="F30" s="38"/>
      <c r="G30" s="27">
        <v>21228.25</v>
      </c>
      <c r="H30" s="29"/>
      <c r="I30" s="27">
        <v>21228.25</v>
      </c>
      <c r="J30" s="28"/>
      <c r="K30" s="27">
        <v>0</v>
      </c>
    </row>
    <row r="31" spans="1:11" s="1" customFormat="1" x14ac:dyDescent="0.2">
      <c r="A31" s="40"/>
      <c r="B31" s="32" t="s">
        <v>12</v>
      </c>
      <c r="C31" s="27">
        <v>0</v>
      </c>
      <c r="D31" s="27">
        <v>301940.93</v>
      </c>
      <c r="E31" s="41">
        <v>301940.93</v>
      </c>
      <c r="F31" s="38"/>
      <c r="G31" s="27">
        <v>395565.08</v>
      </c>
      <c r="H31" s="29"/>
      <c r="I31" s="27">
        <v>217589.37</v>
      </c>
      <c r="J31" s="28"/>
      <c r="K31" s="27">
        <v>177975.71</v>
      </c>
    </row>
    <row r="32" spans="1:11" s="1" customFormat="1" x14ac:dyDescent="0.2">
      <c r="A32" s="40"/>
      <c r="B32" s="32" t="s">
        <v>11</v>
      </c>
      <c r="C32" s="27">
        <v>0</v>
      </c>
      <c r="D32" s="27">
        <v>1019604.8</v>
      </c>
      <c r="E32" s="41">
        <v>1019604.8</v>
      </c>
      <c r="F32" s="38"/>
      <c r="G32" s="27">
        <v>1021935.2</v>
      </c>
      <c r="H32" s="29"/>
      <c r="I32" s="27">
        <v>872985.2</v>
      </c>
      <c r="J32" s="28"/>
      <c r="K32" s="27">
        <v>148950</v>
      </c>
    </row>
    <row r="33" spans="1:11" s="1" customFormat="1" x14ac:dyDescent="0.2">
      <c r="A33" s="40"/>
      <c r="B33" s="32" t="s">
        <v>10</v>
      </c>
      <c r="C33" s="27">
        <v>0</v>
      </c>
      <c r="D33" s="27">
        <v>10178410.59</v>
      </c>
      <c r="E33" s="39">
        <v>10178410.59</v>
      </c>
      <c r="F33" s="38"/>
      <c r="G33" s="27">
        <v>12309456.590000007</v>
      </c>
      <c r="H33" s="29"/>
      <c r="I33" s="27">
        <v>8793431.1599999983</v>
      </c>
      <c r="J33" s="28"/>
      <c r="K33" s="27">
        <v>3516025.43</v>
      </c>
    </row>
    <row r="34" spans="1:11" s="1" customFormat="1" x14ac:dyDescent="0.2">
      <c r="A34" s="25" t="s">
        <v>9</v>
      </c>
      <c r="B34" s="37"/>
      <c r="C34" s="23">
        <f>SUM(C28:C33)</f>
        <v>18286000</v>
      </c>
      <c r="D34" s="23">
        <f>SUM(D28:D33)</f>
        <v>28500205.010000002</v>
      </c>
      <c r="E34" s="34">
        <f>SUM(E28:E33)</f>
        <v>46786205.010000005</v>
      </c>
      <c r="F34" s="17">
        <f>+E34/$E$39</f>
        <v>8.0001773391433981E-2</v>
      </c>
      <c r="G34" s="23">
        <f>SUM(G28:G33)</f>
        <v>48306969.969999999</v>
      </c>
      <c r="H34" s="14">
        <f>+G34/E34</f>
        <v>1.0325045589757695</v>
      </c>
      <c r="I34" s="23">
        <f>SUM(I28:I33)</f>
        <v>22311588.429999992</v>
      </c>
      <c r="J34" s="14">
        <f>+I34/G34</f>
        <v>0.46187099799172093</v>
      </c>
      <c r="K34" s="23">
        <f>SUM(K28:K33)</f>
        <v>25995381.540000003</v>
      </c>
    </row>
    <row r="35" spans="1:11" s="1" customFormat="1" x14ac:dyDescent="0.2">
      <c r="A35" s="36" t="s">
        <v>8</v>
      </c>
      <c r="B35" s="32" t="s">
        <v>7</v>
      </c>
      <c r="C35" s="27">
        <v>0</v>
      </c>
      <c r="D35" s="5">
        <v>143582875.63999999</v>
      </c>
      <c r="E35" s="35">
        <v>143582875.63999999</v>
      </c>
      <c r="F35" s="30"/>
      <c r="G35" s="27">
        <v>0</v>
      </c>
      <c r="H35" s="29"/>
      <c r="I35" s="27">
        <v>0</v>
      </c>
      <c r="J35" s="28"/>
      <c r="K35" s="27">
        <v>0</v>
      </c>
    </row>
    <row r="36" spans="1:11" s="1" customFormat="1" x14ac:dyDescent="0.2">
      <c r="A36" s="26" t="s">
        <v>6</v>
      </c>
      <c r="B36" s="25"/>
      <c r="C36" s="23">
        <f>SUM(C35)</f>
        <v>0</v>
      </c>
      <c r="D36" s="23">
        <f>SUM(D35)</f>
        <v>143582875.63999999</v>
      </c>
      <c r="E36" s="34">
        <f>SUM(E35)</f>
        <v>143582875.63999999</v>
      </c>
      <c r="F36" s="17">
        <f>+E36/$E$39</f>
        <v>0.24551862407704447</v>
      </c>
      <c r="G36" s="23">
        <v>0</v>
      </c>
      <c r="H36" s="14">
        <f>+G36/E36</f>
        <v>0</v>
      </c>
      <c r="I36" s="23">
        <v>0</v>
      </c>
      <c r="J36" s="14" t="s">
        <v>2</v>
      </c>
      <c r="K36" s="23">
        <f>SUM(K35)</f>
        <v>0</v>
      </c>
    </row>
    <row r="37" spans="1:11" s="1" customFormat="1" x14ac:dyDescent="0.2">
      <c r="A37" s="33" t="s">
        <v>5</v>
      </c>
      <c r="B37" s="32" t="s">
        <v>4</v>
      </c>
      <c r="C37" s="27">
        <v>0</v>
      </c>
      <c r="D37" s="27">
        <v>7045295.1100000003</v>
      </c>
      <c r="E37" s="31">
        <v>7045295.1100000003</v>
      </c>
      <c r="F37" s="30"/>
      <c r="G37" s="27">
        <v>7066090.6100000003</v>
      </c>
      <c r="H37" s="29"/>
      <c r="I37" s="27">
        <v>7066090.6100000003</v>
      </c>
      <c r="J37" s="28"/>
      <c r="K37" s="27">
        <v>0</v>
      </c>
    </row>
    <row r="38" spans="1:11" s="1" customFormat="1" x14ac:dyDescent="0.2">
      <c r="A38" s="26" t="s">
        <v>3</v>
      </c>
      <c r="B38" s="25"/>
      <c r="C38" s="23">
        <f>SUM(C37)</f>
        <v>0</v>
      </c>
      <c r="D38" s="23">
        <f>SUM(D37)</f>
        <v>7045295.1100000003</v>
      </c>
      <c r="E38" s="24">
        <f>SUM(E37:E37)</f>
        <v>7045295.1100000003</v>
      </c>
      <c r="F38" s="17">
        <f>+E38/$E$39</f>
        <v>1.2047057519316375E-2</v>
      </c>
      <c r="G38" s="23">
        <f>SUM(G37:G37)</f>
        <v>7066090.6100000003</v>
      </c>
      <c r="H38" s="14" t="s">
        <v>2</v>
      </c>
      <c r="I38" s="23">
        <f>SUM(I37:I37)</f>
        <v>7066090.6100000003</v>
      </c>
      <c r="J38" s="14" t="s">
        <v>2</v>
      </c>
      <c r="K38" s="23">
        <f>SUM(K37)</f>
        <v>0</v>
      </c>
    </row>
    <row r="39" spans="1:11" s="1" customFormat="1" x14ac:dyDescent="0.2">
      <c r="A39" s="22" t="s">
        <v>1</v>
      </c>
      <c r="B39" s="21"/>
      <c r="C39" s="20">
        <f>SUM(C38,C36,C34,C27,C25,C21,C14)</f>
        <v>372154373</v>
      </c>
      <c r="D39" s="19">
        <f>SUM(D38,D36,D34,D27,D25,D21,D14)</f>
        <v>212660225.80999997</v>
      </c>
      <c r="E39" s="18">
        <f>E14+E21+E25+E27+E34+E36+E38</f>
        <v>584814598.81000006</v>
      </c>
      <c r="F39" s="17">
        <f>SUM(F14:F38)</f>
        <v>1</v>
      </c>
      <c r="G39" s="15">
        <f>G14+G21+G25+G27+G34+G36+G38</f>
        <v>435737065.93000007</v>
      </c>
      <c r="H39" s="16">
        <f>+G39/(E39-E36)</f>
        <v>0.98754700319250843</v>
      </c>
      <c r="I39" s="15">
        <f>I14+I21+I25+I27+I34+I36+I38</f>
        <v>282270804.99000001</v>
      </c>
      <c r="J39" s="14">
        <f>+I39/G39</f>
        <v>0.64780076578416679</v>
      </c>
      <c r="K39" s="13">
        <f>K14+K21+K25+K27+K34+K36+K38</f>
        <v>153466260.94</v>
      </c>
    </row>
    <row r="40" spans="1:11" s="1" customFormat="1" x14ac:dyDescent="0.2">
      <c r="A40" s="11"/>
      <c r="B40" s="12"/>
      <c r="C40" s="11"/>
      <c r="D40" s="11"/>
      <c r="E40" s="11"/>
      <c r="F40" s="11"/>
      <c r="G40" s="11"/>
      <c r="H40" s="11"/>
      <c r="I40" s="11"/>
      <c r="J40" s="12"/>
      <c r="K40" s="11"/>
    </row>
    <row r="41" spans="1:11" s="1" customFormat="1" x14ac:dyDescent="0.2">
      <c r="A41" s="10" t="s">
        <v>0</v>
      </c>
      <c r="B41" s="9"/>
      <c r="C41" s="8"/>
      <c r="D41" s="8"/>
      <c r="E41" s="8"/>
      <c r="F41" s="8"/>
      <c r="G41" s="7"/>
      <c r="H41" s="5"/>
      <c r="I41" s="5"/>
      <c r="J41" s="6"/>
      <c r="K41" s="5"/>
    </row>
    <row r="43" spans="1:11" s="1" customFormat="1" ht="12.75" x14ac:dyDescent="0.2">
      <c r="A43" s="4"/>
      <c r="B43" s="4"/>
      <c r="C43" s="3"/>
      <c r="D43" s="3"/>
      <c r="E43" s="3"/>
      <c r="F43" s="3"/>
      <c r="G43" s="3"/>
      <c r="H43" s="3"/>
      <c r="J43" s="2"/>
    </row>
    <row r="44" spans="1:11" s="1" customFormat="1" ht="12.75" x14ac:dyDescent="0.2">
      <c r="A44" s="4"/>
      <c r="B44" s="4"/>
      <c r="C44" s="3"/>
      <c r="D44" s="3"/>
      <c r="E44" s="3"/>
      <c r="F44" s="3"/>
      <c r="G44" s="3"/>
      <c r="H44" s="3"/>
      <c r="J44" s="2"/>
    </row>
    <row r="45" spans="1:11" s="1" customFormat="1" ht="12.75" x14ac:dyDescent="0.2">
      <c r="A45" s="4"/>
      <c r="B45" s="4"/>
      <c r="C45" s="3"/>
      <c r="D45" s="3"/>
      <c r="E45" s="3"/>
      <c r="F45" s="3"/>
      <c r="G45" s="3"/>
      <c r="H45" s="3"/>
      <c r="J45" s="2"/>
    </row>
    <row r="46" spans="1:11" s="1" customFormat="1" ht="12.75" x14ac:dyDescent="0.2">
      <c r="A46" s="4"/>
      <c r="B46" s="4"/>
      <c r="C46" s="3"/>
      <c r="D46" s="3"/>
      <c r="E46" s="3"/>
      <c r="F46" s="3"/>
      <c r="G46" s="3"/>
      <c r="H46" s="3"/>
      <c r="J46" s="2"/>
    </row>
    <row r="47" spans="1:11" s="1" customFormat="1" ht="12.75" x14ac:dyDescent="0.2">
      <c r="A47" s="4"/>
      <c r="B47" s="4"/>
      <c r="C47" s="3"/>
      <c r="D47" s="3"/>
      <c r="E47" s="3"/>
      <c r="F47" s="3"/>
      <c r="G47" s="3"/>
      <c r="H47" s="3"/>
      <c r="J47" s="2"/>
    </row>
    <row r="48" spans="1:11" s="1" customFormat="1" ht="12.75" x14ac:dyDescent="0.2">
      <c r="A48" s="4"/>
      <c r="B48" s="4"/>
      <c r="C48" s="3"/>
      <c r="D48" s="3"/>
      <c r="E48" s="3"/>
      <c r="F48" s="3"/>
      <c r="G48" s="3"/>
      <c r="H48" s="3"/>
      <c r="J48" s="2"/>
    </row>
    <row r="49" spans="1:10" s="1" customFormat="1" ht="12.75" x14ac:dyDescent="0.2">
      <c r="A49" s="4"/>
      <c r="B49" s="4"/>
      <c r="C49" s="3"/>
      <c r="D49" s="3"/>
      <c r="E49" s="3"/>
      <c r="F49" s="3"/>
      <c r="G49" s="3"/>
      <c r="H49" s="3"/>
      <c r="J49" s="2"/>
    </row>
    <row r="50" spans="1:10" s="1" customFormat="1" ht="12.75" x14ac:dyDescent="0.2">
      <c r="A50" s="4"/>
      <c r="B50" s="4"/>
      <c r="C50" s="3"/>
      <c r="D50" s="3"/>
      <c r="E50" s="3"/>
      <c r="F50" s="3"/>
      <c r="G50" s="3"/>
      <c r="H50" s="3"/>
      <c r="J50" s="2"/>
    </row>
    <row r="51" spans="1:10" s="1" customFormat="1" ht="12.75" x14ac:dyDescent="0.2">
      <c r="A51" s="4"/>
      <c r="B51" s="4"/>
      <c r="C51" s="3"/>
      <c r="D51" s="3"/>
      <c r="E51" s="3"/>
      <c r="F51" s="3"/>
      <c r="G51" s="3"/>
      <c r="H51" s="3"/>
      <c r="J51" s="2"/>
    </row>
    <row r="52" spans="1:10" s="1" customFormat="1" ht="12.75" x14ac:dyDescent="0.2">
      <c r="A52" s="4"/>
      <c r="B52" s="4"/>
      <c r="C52" s="3"/>
      <c r="D52" s="3"/>
      <c r="E52" s="3"/>
      <c r="F52" s="3"/>
      <c r="G52" s="3"/>
      <c r="H52" s="3"/>
      <c r="J52" s="2"/>
    </row>
    <row r="53" spans="1:10" s="1" customFormat="1" ht="12.75" x14ac:dyDescent="0.2">
      <c r="A53" s="4"/>
      <c r="B53" s="4"/>
      <c r="C53" s="3"/>
      <c r="D53" s="3"/>
      <c r="E53" s="3"/>
      <c r="F53" s="3"/>
      <c r="G53" s="3"/>
      <c r="H53" s="3"/>
      <c r="J53" s="2"/>
    </row>
    <row r="54" spans="1:10" s="1" customFormat="1" ht="12.75" x14ac:dyDescent="0.2">
      <c r="A54" s="4"/>
      <c r="B54" s="4"/>
      <c r="C54" s="3"/>
      <c r="D54" s="3"/>
      <c r="E54" s="3"/>
      <c r="F54" s="3"/>
      <c r="G54" s="3"/>
      <c r="H54" s="3"/>
      <c r="J54" s="2"/>
    </row>
    <row r="55" spans="1:10" s="1" customFormat="1" ht="12.75" x14ac:dyDescent="0.2">
      <c r="A55" s="4"/>
      <c r="B55" s="4"/>
      <c r="C55" s="3"/>
      <c r="D55" s="3"/>
      <c r="E55" s="3"/>
      <c r="F55" s="3"/>
      <c r="G55" s="3"/>
      <c r="H55" s="3"/>
      <c r="J55" s="2"/>
    </row>
    <row r="56" spans="1:10" s="1" customFormat="1" ht="12.75" x14ac:dyDescent="0.2">
      <c r="A56" s="4"/>
      <c r="B56" s="4"/>
      <c r="C56" s="3"/>
      <c r="D56" s="3"/>
      <c r="E56" s="3"/>
      <c r="F56" s="3"/>
      <c r="G56" s="3"/>
      <c r="H56" s="3"/>
      <c r="J56" s="2"/>
    </row>
    <row r="57" spans="1:10" s="1" customFormat="1" ht="12.75" x14ac:dyDescent="0.2">
      <c r="A57" s="4"/>
      <c r="B57" s="4"/>
      <c r="C57" s="3"/>
      <c r="D57" s="3"/>
      <c r="E57" s="3"/>
      <c r="F57" s="3"/>
      <c r="G57" s="3"/>
      <c r="H57" s="3"/>
      <c r="J57" s="2"/>
    </row>
    <row r="58" spans="1:10" s="1" customFormat="1" ht="12.75" x14ac:dyDescent="0.2">
      <c r="A58" s="4"/>
      <c r="B58" s="4"/>
      <c r="C58" s="3"/>
      <c r="D58" s="3"/>
      <c r="E58" s="3"/>
      <c r="F58" s="3"/>
      <c r="G58" s="3"/>
      <c r="H58" s="3"/>
      <c r="J58" s="2"/>
    </row>
    <row r="59" spans="1:10" s="1" customFormat="1" ht="12.75" x14ac:dyDescent="0.2">
      <c r="A59" s="4"/>
      <c r="B59" s="4"/>
      <c r="C59" s="3"/>
      <c r="D59" s="3"/>
      <c r="E59" s="3"/>
      <c r="F59" s="3"/>
      <c r="G59" s="3"/>
      <c r="H59" s="3"/>
      <c r="J59" s="2"/>
    </row>
    <row r="60" spans="1:10" s="1" customFormat="1" ht="12.75" x14ac:dyDescent="0.2">
      <c r="A60" s="4"/>
      <c r="B60" s="4"/>
      <c r="C60" s="3"/>
      <c r="D60" s="3"/>
      <c r="E60" s="3"/>
      <c r="F60" s="3"/>
      <c r="G60" s="3"/>
      <c r="H60" s="3"/>
      <c r="J60" s="2"/>
    </row>
    <row r="61" spans="1:10" s="1" customFormat="1" ht="12.75" x14ac:dyDescent="0.2">
      <c r="A61" s="4"/>
      <c r="B61" s="4"/>
      <c r="C61" s="3"/>
      <c r="D61" s="3"/>
      <c r="E61" s="3"/>
      <c r="F61" s="3"/>
      <c r="G61" s="3"/>
      <c r="H61" s="3"/>
      <c r="J61" s="2"/>
    </row>
    <row r="62" spans="1:10" s="1" customFormat="1" ht="12.75" x14ac:dyDescent="0.2">
      <c r="A62" s="4"/>
      <c r="B62" s="4"/>
      <c r="C62" s="3"/>
      <c r="D62" s="3"/>
      <c r="E62" s="3"/>
      <c r="F62" s="3"/>
      <c r="G62" s="3"/>
      <c r="H62" s="3"/>
      <c r="J62" s="2"/>
    </row>
    <row r="63" spans="1:10" s="1" customFormat="1" ht="12.75" x14ac:dyDescent="0.2">
      <c r="A63" s="4"/>
      <c r="B63" s="4"/>
      <c r="C63" s="3"/>
      <c r="D63" s="3"/>
      <c r="E63" s="3"/>
      <c r="F63" s="3"/>
      <c r="G63" s="3"/>
      <c r="H63" s="3"/>
      <c r="J63" s="2"/>
    </row>
    <row r="64" spans="1:10" s="1" customFormat="1" ht="12.75" x14ac:dyDescent="0.2">
      <c r="A64" s="4"/>
      <c r="B64" s="4"/>
      <c r="C64" s="3"/>
      <c r="D64" s="3"/>
      <c r="E64" s="3"/>
      <c r="F64" s="3"/>
      <c r="G64" s="3"/>
      <c r="H64" s="3"/>
      <c r="J64" s="2"/>
    </row>
    <row r="65" spans="1:10" s="1" customFormat="1" ht="12.75" x14ac:dyDescent="0.2">
      <c r="A65" s="4"/>
      <c r="B65" s="4"/>
      <c r="C65" s="3"/>
      <c r="D65" s="3"/>
      <c r="E65" s="3"/>
      <c r="F65" s="3"/>
      <c r="G65" s="3"/>
      <c r="H65" s="3"/>
      <c r="J65" s="2"/>
    </row>
    <row r="66" spans="1:10" s="1" customFormat="1" ht="12.75" x14ac:dyDescent="0.2">
      <c r="A66" s="4"/>
      <c r="B66" s="4"/>
      <c r="C66" s="3"/>
      <c r="D66" s="3"/>
      <c r="E66" s="3"/>
      <c r="F66" s="3"/>
      <c r="G66" s="3"/>
      <c r="H66" s="3"/>
      <c r="J66" s="2"/>
    </row>
    <row r="67" spans="1:10" s="1" customFormat="1" ht="12.75" x14ac:dyDescent="0.2">
      <c r="A67" s="4"/>
      <c r="B67" s="4"/>
      <c r="C67" s="3"/>
      <c r="D67" s="3"/>
      <c r="E67" s="3"/>
      <c r="F67" s="3"/>
      <c r="G67" s="3"/>
      <c r="H67" s="3"/>
      <c r="J67" s="2"/>
    </row>
    <row r="68" spans="1:10" s="1" customFormat="1" ht="12.75" x14ac:dyDescent="0.2">
      <c r="A68" s="4"/>
      <c r="B68" s="4"/>
      <c r="C68" s="3"/>
      <c r="D68" s="3"/>
      <c r="E68" s="3"/>
      <c r="F68" s="3"/>
      <c r="G68" s="3"/>
      <c r="H68" s="3"/>
      <c r="J68" s="2"/>
    </row>
    <row r="69" spans="1:10" s="1" customFormat="1" ht="12.75" x14ac:dyDescent="0.2">
      <c r="A69" s="4"/>
      <c r="B69" s="4"/>
      <c r="C69" s="3"/>
      <c r="D69" s="3"/>
      <c r="E69" s="3"/>
      <c r="F69" s="3"/>
      <c r="G69" s="3"/>
      <c r="H69" s="3"/>
      <c r="J69" s="2"/>
    </row>
    <row r="70" spans="1:10" s="1" customFormat="1" ht="12.75" x14ac:dyDescent="0.2">
      <c r="A70" s="4"/>
      <c r="B70" s="4"/>
      <c r="C70" s="3"/>
      <c r="D70" s="3"/>
      <c r="E70" s="3"/>
      <c r="F70" s="3"/>
      <c r="G70" s="3"/>
      <c r="H70" s="3"/>
      <c r="J70" s="2"/>
    </row>
    <row r="71" spans="1:10" s="1" customFormat="1" ht="12.75" x14ac:dyDescent="0.2">
      <c r="A71" s="4"/>
      <c r="B71" s="4"/>
      <c r="C71" s="3"/>
      <c r="D71" s="3"/>
      <c r="E71" s="3"/>
      <c r="F71" s="3"/>
      <c r="G71" s="3"/>
      <c r="H71" s="3"/>
      <c r="J71" s="2"/>
    </row>
    <row r="72" spans="1:10" s="1" customFormat="1" ht="12.75" x14ac:dyDescent="0.2">
      <c r="A72" s="4"/>
      <c r="B72" s="4"/>
      <c r="C72" s="3"/>
      <c r="D72" s="3"/>
      <c r="E72" s="3"/>
      <c r="F72" s="3"/>
      <c r="G72" s="3"/>
      <c r="H72" s="3"/>
      <c r="J72" s="2"/>
    </row>
  </sheetData>
  <pageMargins left="0.26" right="0.17" top="0.33" bottom="0.27" header="0.17" footer="0.17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INGRESOS</vt:lpstr>
      <vt:lpstr>INGRESOS!Área_de_impresión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2020-06-12T09:32:02Z</dcterms:created>
  <dcterms:modified xsi:type="dcterms:W3CDTF">2020-06-12T09:32:44Z</dcterms:modified>
</cp:coreProperties>
</file>