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0" yWindow="0" windowWidth="28800" windowHeight="12795"/>
  </bookViews>
  <sheets>
    <sheet name="INGRESOS" sheetId="1" r:id="rId1"/>
  </sheets>
  <definedNames>
    <definedName name="_xlnm.Print_Area" localSheetId="0">INGRESOS!$A$1:$K$41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F37" i="1"/>
  <c r="F35" i="1"/>
  <c r="F27" i="1"/>
  <c r="F25" i="1"/>
  <c r="F21" i="1"/>
  <c r="F14" i="1"/>
  <c r="K39" i="1"/>
  <c r="I39" i="1"/>
  <c r="G39" i="1"/>
  <c r="E39" i="1"/>
  <c r="D39" i="1"/>
  <c r="D40" i="1" s="1"/>
  <c r="C39" i="1"/>
  <c r="K37" i="1"/>
  <c r="H37" i="1"/>
  <c r="E37" i="1"/>
  <c r="D37" i="1"/>
  <c r="C37" i="1"/>
  <c r="C40" i="1" s="1"/>
  <c r="K35" i="1"/>
  <c r="I35" i="1"/>
  <c r="J35" i="1" s="1"/>
  <c r="H35" i="1"/>
  <c r="G35" i="1"/>
  <c r="E35" i="1"/>
  <c r="D35" i="1"/>
  <c r="C35" i="1"/>
  <c r="K27" i="1"/>
  <c r="I27" i="1"/>
  <c r="J27" i="1" s="1"/>
  <c r="G27" i="1"/>
  <c r="E27" i="1"/>
  <c r="H27" i="1" s="1"/>
  <c r="D27" i="1"/>
  <c r="C27" i="1"/>
  <c r="K25" i="1"/>
  <c r="J25" i="1"/>
  <c r="I25" i="1"/>
  <c r="G25" i="1"/>
  <c r="H25" i="1" s="1"/>
  <c r="E25" i="1"/>
  <c r="D25" i="1"/>
  <c r="C25" i="1"/>
  <c r="K21" i="1"/>
  <c r="I21" i="1"/>
  <c r="G21" i="1"/>
  <c r="J21" i="1" s="1"/>
  <c r="E21" i="1"/>
  <c r="D21" i="1"/>
  <c r="C21" i="1"/>
  <c r="K14" i="1"/>
  <c r="K40" i="1" s="1"/>
  <c r="I14" i="1"/>
  <c r="I40" i="1" s="1"/>
  <c r="J40" i="1" s="1"/>
  <c r="H14" i="1"/>
  <c r="G14" i="1"/>
  <c r="G40" i="1" s="1"/>
  <c r="E14" i="1"/>
  <c r="E40" i="1" s="1"/>
  <c r="D14" i="1"/>
  <c r="C14" i="1"/>
  <c r="H40" i="1" l="1"/>
  <c r="F40" i="1"/>
  <c r="J14" i="1"/>
  <c r="H21" i="1"/>
</calcChain>
</file>

<file path=xl/sharedStrings.xml><?xml version="1.0" encoding="utf-8"?>
<sst xmlns="http://schemas.openxmlformats.org/spreadsheetml/2006/main" count="54" uniqueCount="52">
  <si>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</si>
  <si>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</si>
  <si>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</si>
  <si>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</si>
  <si>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</si>
  <si>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</si>
  <si>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</si>
  <si>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</si>
  <si>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</si>
  <si>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</si>
  <si>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</si>
  <si>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</si>
  <si>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</si>
  <si>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</si>
  <si>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</si>
  <si>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</si>
  <si>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</si>
  <si>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</si>
  <si>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</si>
  <si>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</si>
  <si>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</si>
  <si>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</si>
  <si>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</si>
  <si>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</si>
  <si>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</si>
  <si>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</si>
  <si>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</si>
  <si>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</si>
  <si>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</si>
  <si>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</si>
  <si>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</si>
  <si>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</si>
  <si>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</si>
  <si>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</si>
  <si>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</si>
  <si>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</si>
  <si>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</si>
  <si>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</si>
  <si>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</si>
  <si>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</si>
  <si>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</si>
  <si>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</si>
  <si>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</si>
  <si>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</si>
  <si>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</si>
  <si>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 xml:space="preserve">                                                  ESTAT D'EXECUCIÓ DEL PRESSUPOST D'INGRESSOS DE 2020</t>
  </si>
  <si>
    <t>5</t>
  </si>
  <si>
    <t>TOTAL CAP.6  ALIENACIÓ D'INVERSIONS</t>
  </si>
  <si>
    <t>DRETS PDTS. 
COBRAMENT A 
31-12-20</t>
  </si>
  <si>
    <t xml:space="preserve">77   TRANSF. CAP DE EMPRESES PRIVADES </t>
  </si>
  <si>
    <t>-</t>
  </si>
  <si>
    <t>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</si>
</sst>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41"/>
  <sheetViews>
    <sheetView tabSelected="1" zoomScaleNormal="100" workbookViewId="0">
      <selection activeCell="E8" sqref="E8"/>
    </sheetView>
  </sheetViews>
  <sheetFormatPr baseColWidth="10" defaultRowHeight="12" x14ac:dyDescent="0.2"/>
  <cols>
    <col min="1" max="1" width="3.7109375" style="1" customWidth="1"/>
    <col min="2" max="2" width="38.28515625" style="2" customWidth="1"/>
    <col min="3" max="3" width="13.5703125" style="1" customWidth="1"/>
    <col min="4" max="4" width="12.5703125" style="1" customWidth="1"/>
    <col min="5" max="5" width="11.7109375" style="1" customWidth="1"/>
    <col min="6" max="6" width="7.28515625" style="1" customWidth="1"/>
    <col min="7" max="7" width="13" style="1" bestFit="1" customWidth="1"/>
    <col min="8" max="8" width="9" style="1" customWidth="1"/>
    <col min="9" max="9" width="12" style="1" bestFit="1" customWidth="1"/>
    <col min="10" max="10" width="9.28515625" style="2" customWidth="1"/>
    <col min="11" max="11" width="12" style="1" bestFit="1" customWidth="1"/>
    <col min="12" max="12" width="11.42578125" style="1" customWidth="1"/>
    <col min="13" max="16384" width="11.42578125" style="1"/>
  </cols>
  <sheetData>
    <row r="1" spans="1:11" s="58" customFormat="1" x14ac:dyDescent="0.2">
      <c r="B1" s="59"/>
      <c r="F1" s="60"/>
      <c r="J1" s="59"/>
    </row>
    <row r="2" spans="1:11" s="58" customFormat="1" x14ac:dyDescent="0.2">
      <c r="B2" s="59"/>
      <c r="F2" s="60"/>
      <c r="J2" s="59"/>
    </row>
    <row r="3" spans="1:11" s="58" customFormat="1" x14ac:dyDescent="0.2">
      <c r="B3" s="59"/>
      <c r="F3" s="60"/>
      <c r="J3" s="59"/>
    </row>
    <row r="4" spans="1:11" s="58" customFormat="1" ht="5.25" customHeight="1" x14ac:dyDescent="0.2">
      <c r="B4" s="59"/>
      <c r="F4" s="60"/>
      <c r="J4" s="59"/>
    </row>
    <row r="5" spans="1:11" s="58" customFormat="1" ht="8.25" customHeight="1" x14ac:dyDescent="0.2">
      <c r="B5" s="59"/>
      <c r="F5" s="60"/>
      <c r="J5" s="59"/>
    </row>
    <row r="6" spans="1:11" s="61" customFormat="1" ht="21" x14ac:dyDescent="0.35">
      <c r="B6" s="66" t="s">
        <v>45</v>
      </c>
      <c r="C6" s="66"/>
      <c r="D6" s="65"/>
      <c r="E6" s="66"/>
      <c r="F6" s="63"/>
      <c r="J6" s="62"/>
    </row>
    <row r="7" spans="1:11" s="61" customFormat="1" ht="21" x14ac:dyDescent="0.35">
      <c r="B7" s="62"/>
      <c r="C7" s="65"/>
      <c r="D7" s="65"/>
      <c r="E7" s="64" t="s">
        <v>51</v>
      </c>
      <c r="F7" s="63"/>
      <c r="J7" s="62"/>
    </row>
    <row r="8" spans="1:11" s="58" customFormat="1" x14ac:dyDescent="0.2">
      <c r="B8" s="59"/>
      <c r="F8" s="60"/>
      <c r="J8" s="59"/>
    </row>
    <row r="9" spans="1:11" ht="33.75" x14ac:dyDescent="0.2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48</v>
      </c>
    </row>
    <row r="10" spans="1:11" x14ac:dyDescent="0.2">
      <c r="A10" s="51" t="s">
        <v>35</v>
      </c>
      <c r="B10" s="50" t="s">
        <v>34</v>
      </c>
      <c r="C10" s="47">
        <v>478000</v>
      </c>
      <c r="D10" s="22">
        <v>90</v>
      </c>
      <c r="E10" s="38">
        <v>478090</v>
      </c>
      <c r="F10" s="49"/>
      <c r="G10" s="22">
        <v>343797.19</v>
      </c>
      <c r="H10" s="47"/>
      <c r="I10" s="22">
        <v>335166.51999999996</v>
      </c>
      <c r="J10" s="48"/>
      <c r="K10" s="22">
        <v>8630.67</v>
      </c>
    </row>
    <row r="11" spans="1:11" x14ac:dyDescent="0.2">
      <c r="A11" s="35"/>
      <c r="B11" s="27" t="s">
        <v>33</v>
      </c>
      <c r="C11" s="22">
        <v>12717800</v>
      </c>
      <c r="D11" s="22">
        <v>7511895.9899999937</v>
      </c>
      <c r="E11" s="36">
        <v>20229695.990000017</v>
      </c>
      <c r="F11" s="44"/>
      <c r="G11" s="22">
        <v>16584276.110000011</v>
      </c>
      <c r="H11" s="22"/>
      <c r="I11" s="22">
        <v>13308187.460000003</v>
      </c>
      <c r="J11" s="23"/>
      <c r="K11" s="22">
        <v>3276088.649999999</v>
      </c>
    </row>
    <row r="12" spans="1:11" x14ac:dyDescent="0.2">
      <c r="A12" s="35"/>
      <c r="B12" s="27" t="s">
        <v>32</v>
      </c>
      <c r="C12" s="22">
        <v>60984433</v>
      </c>
      <c r="D12" s="22">
        <v>1716521.2600000002</v>
      </c>
      <c r="E12" s="36">
        <v>62700954.260000005</v>
      </c>
      <c r="F12" s="44"/>
      <c r="G12" s="22">
        <v>50368914.149999991</v>
      </c>
      <c r="H12" s="22"/>
      <c r="I12" s="22">
        <v>42661229.019999996</v>
      </c>
      <c r="J12" s="23"/>
      <c r="K12" s="22">
        <v>7707685.1299999999</v>
      </c>
    </row>
    <row r="13" spans="1:11" x14ac:dyDescent="0.2">
      <c r="A13" s="35"/>
      <c r="B13" s="27" t="s">
        <v>31</v>
      </c>
      <c r="C13" s="22">
        <v>822000</v>
      </c>
      <c r="D13" s="22">
        <v>585051.19999999995</v>
      </c>
      <c r="E13" s="34">
        <v>1407051.199999999</v>
      </c>
      <c r="F13" s="44"/>
      <c r="G13" s="22">
        <v>4803325.8699999982</v>
      </c>
      <c r="H13" s="22"/>
      <c r="I13" s="22">
        <v>3071569.8</v>
      </c>
      <c r="J13" s="23"/>
      <c r="K13" s="22">
        <v>1731756.07</v>
      </c>
    </row>
    <row r="14" spans="1:11" x14ac:dyDescent="0.2">
      <c r="A14" s="20" t="s">
        <v>30</v>
      </c>
      <c r="B14" s="32"/>
      <c r="C14" s="18">
        <f>SUM(C10:C13)</f>
        <v>75002233</v>
      </c>
      <c r="D14" s="18">
        <f>SUM(D10:D13)</f>
        <v>9813558.4499999937</v>
      </c>
      <c r="E14" s="29">
        <f>SUM(E10:E13)</f>
        <v>84815791.450000033</v>
      </c>
      <c r="F14" s="12">
        <f>+E14/$E40</f>
        <v>0.14337547614979843</v>
      </c>
      <c r="G14" s="18">
        <f>SUM(G10:G13)</f>
        <v>72100313.320000008</v>
      </c>
      <c r="H14" s="67">
        <f>+G14/E14</f>
        <v>0.85008124179922373</v>
      </c>
      <c r="I14" s="18">
        <f>SUM(I10:I13)</f>
        <v>59376152.799999997</v>
      </c>
      <c r="J14" s="10">
        <f>+I14/G14</f>
        <v>0.82352142544059603</v>
      </c>
      <c r="K14" s="18">
        <f>SUM(K10:K13)</f>
        <v>12724160.52</v>
      </c>
    </row>
    <row r="15" spans="1:11" x14ac:dyDescent="0.2">
      <c r="A15" s="39" t="s">
        <v>29</v>
      </c>
      <c r="B15" s="45" t="s">
        <v>28</v>
      </c>
      <c r="C15" s="47">
        <v>0</v>
      </c>
      <c r="D15" s="44">
        <v>95643.11</v>
      </c>
      <c r="E15" s="38">
        <v>95643.11</v>
      </c>
      <c r="F15" s="33"/>
      <c r="G15" s="22">
        <v>95643.11</v>
      </c>
      <c r="H15" s="24"/>
      <c r="I15" s="22">
        <v>95643.11</v>
      </c>
      <c r="J15" s="23"/>
      <c r="K15" s="22">
        <v>0</v>
      </c>
    </row>
    <row r="16" spans="1:11" x14ac:dyDescent="0.2">
      <c r="A16" s="46"/>
      <c r="B16" s="43" t="s">
        <v>27</v>
      </c>
      <c r="C16" s="22">
        <v>0</v>
      </c>
      <c r="D16" s="44">
        <v>4776359.63</v>
      </c>
      <c r="E16" s="36">
        <v>4776359.63</v>
      </c>
      <c r="F16" s="33"/>
      <c r="G16" s="22">
        <v>4781730.63</v>
      </c>
      <c r="H16" s="24"/>
      <c r="I16" s="22">
        <v>4001238.63</v>
      </c>
      <c r="J16" s="23"/>
      <c r="K16" s="22">
        <v>780492</v>
      </c>
    </row>
    <row r="17" spans="1:11" x14ac:dyDescent="0.2">
      <c r="A17" s="46"/>
      <c r="B17" s="45" t="s">
        <v>26</v>
      </c>
      <c r="C17" s="22">
        <v>292745720</v>
      </c>
      <c r="D17" s="22">
        <v>15517529.609999999</v>
      </c>
      <c r="E17" s="36">
        <v>308263249.61000001</v>
      </c>
      <c r="F17" s="33"/>
      <c r="G17" s="22">
        <v>334350718.46000004</v>
      </c>
      <c r="H17" s="24"/>
      <c r="I17" s="3">
        <v>176083623.96999997</v>
      </c>
      <c r="J17" s="23"/>
      <c r="K17" s="22">
        <v>158267094.48999998</v>
      </c>
    </row>
    <row r="18" spans="1:11" x14ac:dyDescent="0.2">
      <c r="A18" s="46"/>
      <c r="B18" s="45" t="s">
        <v>25</v>
      </c>
      <c r="C18" s="22">
        <v>0</v>
      </c>
      <c r="D18" s="22">
        <v>23789.439999999999</v>
      </c>
      <c r="E18" s="36">
        <v>23789.439999999999</v>
      </c>
      <c r="F18" s="33"/>
      <c r="G18" s="22">
        <v>23265.96</v>
      </c>
      <c r="H18" s="24"/>
      <c r="I18" s="3">
        <v>23265.96</v>
      </c>
      <c r="J18" s="23"/>
      <c r="K18" s="22">
        <v>0</v>
      </c>
    </row>
    <row r="19" spans="1:11" x14ac:dyDescent="0.2">
      <c r="A19" s="46"/>
      <c r="B19" s="45" t="s">
        <v>24</v>
      </c>
      <c r="C19" s="22">
        <v>0</v>
      </c>
      <c r="D19" s="44">
        <v>139556.84</v>
      </c>
      <c r="E19" s="36">
        <v>139556.84</v>
      </c>
      <c r="F19" s="33"/>
      <c r="G19" s="22">
        <v>371580.11</v>
      </c>
      <c r="H19" s="24"/>
      <c r="I19" s="22">
        <v>313574.27</v>
      </c>
      <c r="J19" s="23"/>
      <c r="K19" s="22">
        <v>58005.84</v>
      </c>
    </row>
    <row r="20" spans="1:11" x14ac:dyDescent="0.2">
      <c r="A20" s="35"/>
      <c r="B20" s="43" t="s">
        <v>23</v>
      </c>
      <c r="C20" s="22">
        <v>0</v>
      </c>
      <c r="D20" s="22">
        <v>1541621</v>
      </c>
      <c r="E20" s="34">
        <v>1541621</v>
      </c>
      <c r="F20" s="33"/>
      <c r="G20" s="22">
        <v>1536250</v>
      </c>
      <c r="H20" s="24"/>
      <c r="I20" s="22">
        <v>1536250</v>
      </c>
      <c r="J20" s="23"/>
      <c r="K20" s="22">
        <v>0</v>
      </c>
    </row>
    <row r="21" spans="1:11" x14ac:dyDescent="0.2">
      <c r="A21" s="20" t="s">
        <v>22</v>
      </c>
      <c r="B21" s="40"/>
      <c r="C21" s="18">
        <f>SUM(C15:C20)</f>
        <v>292745720</v>
      </c>
      <c r="D21" s="18">
        <f>SUM(D15:D20)</f>
        <v>22094499.630000003</v>
      </c>
      <c r="E21" s="29">
        <f>SUM(E15:E20)</f>
        <v>314840219.63</v>
      </c>
      <c r="F21" s="12">
        <f>+E21/$E$40</f>
        <v>0.53221653219105047</v>
      </c>
      <c r="G21" s="18">
        <f>SUM(G15:G20)</f>
        <v>341159188.27000004</v>
      </c>
      <c r="H21" s="67">
        <f>+G21/E21</f>
        <v>1.0835946839032513</v>
      </c>
      <c r="I21" s="18">
        <f>SUM(I15:I20)</f>
        <v>182053595.94</v>
      </c>
      <c r="J21" s="10">
        <f>+I21/G21</f>
        <v>0.53363239859721801</v>
      </c>
      <c r="K21" s="18">
        <f>SUM(K15:K20)</f>
        <v>159105592.32999998</v>
      </c>
    </row>
    <row r="22" spans="1:11" x14ac:dyDescent="0.2">
      <c r="A22" s="68" t="s">
        <v>46</v>
      </c>
      <c r="B22" s="42" t="s">
        <v>21</v>
      </c>
      <c r="C22" s="22">
        <v>0</v>
      </c>
      <c r="D22" s="22">
        <v>0</v>
      </c>
      <c r="E22" s="38">
        <v>0</v>
      </c>
      <c r="F22" s="33"/>
      <c r="G22" s="22">
        <v>3917243.33</v>
      </c>
      <c r="H22" s="24"/>
      <c r="I22" s="22">
        <v>0</v>
      </c>
      <c r="J22" s="23"/>
      <c r="K22" s="22">
        <v>3917243.33</v>
      </c>
    </row>
    <row r="23" spans="1:11" x14ac:dyDescent="0.2">
      <c r="A23" s="39"/>
      <c r="B23" s="27" t="s">
        <v>20</v>
      </c>
      <c r="C23" s="22">
        <v>478520</v>
      </c>
      <c r="D23" s="22">
        <v>16328.35</v>
      </c>
      <c r="E23" s="36">
        <v>494848.35</v>
      </c>
      <c r="F23" s="33"/>
      <c r="G23" s="22">
        <v>199164.6</v>
      </c>
      <c r="H23" s="24"/>
      <c r="I23" s="22">
        <v>163482.82</v>
      </c>
      <c r="J23" s="23"/>
      <c r="K23" s="22">
        <v>35681.78</v>
      </c>
    </row>
    <row r="24" spans="1:11" x14ac:dyDescent="0.2">
      <c r="A24" s="35"/>
      <c r="B24" s="37" t="s">
        <v>19</v>
      </c>
      <c r="C24" s="22">
        <v>472600</v>
      </c>
      <c r="D24" s="22">
        <v>160299.21000000002</v>
      </c>
      <c r="E24" s="34">
        <v>632899.21</v>
      </c>
      <c r="F24" s="33"/>
      <c r="G24" s="22">
        <v>303606.67000000004</v>
      </c>
      <c r="H24" s="24"/>
      <c r="I24" s="22">
        <v>202468</v>
      </c>
      <c r="J24" s="23"/>
      <c r="K24" s="22">
        <v>101138.66999999998</v>
      </c>
    </row>
    <row r="25" spans="1:11" x14ac:dyDescent="0.2">
      <c r="A25" s="20" t="s">
        <v>18</v>
      </c>
      <c r="B25" s="32"/>
      <c r="C25" s="18">
        <f>SUM(C22:C24)</f>
        <v>951120</v>
      </c>
      <c r="D25" s="18">
        <f>SUM(D22:D24)</f>
        <v>176627.56000000003</v>
      </c>
      <c r="E25" s="29">
        <f>SUM(E22:E24)</f>
        <v>1127747.56</v>
      </c>
      <c r="F25" s="12">
        <f>+E25/$E$40</f>
        <v>1.9063825335768098E-3</v>
      </c>
      <c r="G25" s="18">
        <f>SUM(G22:G24)</f>
        <v>4420014.6000000006</v>
      </c>
      <c r="H25" s="67">
        <f>+G25/E25</f>
        <v>3.9193297833426484</v>
      </c>
      <c r="I25" s="18">
        <f>SUM(I22:I24)</f>
        <v>365950.82</v>
      </c>
      <c r="J25" s="10">
        <f>+I25/G25</f>
        <v>8.2794029684879311E-2</v>
      </c>
      <c r="K25" s="18">
        <f>SUM(K22:K24)</f>
        <v>4054063.78</v>
      </c>
    </row>
    <row r="26" spans="1:11" x14ac:dyDescent="0.2">
      <c r="A26" s="39" t="s">
        <v>17</v>
      </c>
      <c r="B26" s="37" t="s">
        <v>16</v>
      </c>
      <c r="C26" s="22">
        <v>0</v>
      </c>
      <c r="D26" s="22">
        <v>65000</v>
      </c>
      <c r="E26" s="69">
        <v>65000</v>
      </c>
      <c r="F26" s="41"/>
      <c r="G26" s="22">
        <v>65000</v>
      </c>
      <c r="H26" s="24"/>
      <c r="I26" s="22">
        <v>0</v>
      </c>
      <c r="J26" s="23"/>
      <c r="K26" s="22">
        <v>65000</v>
      </c>
    </row>
    <row r="27" spans="1:11" x14ac:dyDescent="0.2">
      <c r="A27" s="17" t="s">
        <v>47</v>
      </c>
      <c r="B27" s="40"/>
      <c r="C27" s="18">
        <f>SUM(C26)</f>
        <v>0</v>
      </c>
      <c r="D27" s="18">
        <f>SUM(D26:D26)</f>
        <v>65000</v>
      </c>
      <c r="E27" s="29">
        <f>SUM(E26:E26)</f>
        <v>65000</v>
      </c>
      <c r="F27" s="12">
        <f>+E27/$E$40</f>
        <v>1.0987819355822204E-4</v>
      </c>
      <c r="G27" s="18">
        <f>SUM(G26:G26)</f>
        <v>65000</v>
      </c>
      <c r="H27" s="67">
        <f>+G27/E27</f>
        <v>1</v>
      </c>
      <c r="I27" s="18">
        <f>SUM(I26:I26)</f>
        <v>0</v>
      </c>
      <c r="J27" s="10">
        <f>+I27/G27</f>
        <v>0</v>
      </c>
      <c r="K27" s="18">
        <f>SUM(K26:K26)</f>
        <v>65000</v>
      </c>
    </row>
    <row r="28" spans="1:11" x14ac:dyDescent="0.2">
      <c r="A28" s="39" t="s">
        <v>15</v>
      </c>
      <c r="B28" s="27" t="s">
        <v>14</v>
      </c>
      <c r="C28" s="22">
        <v>12286000</v>
      </c>
      <c r="D28" s="22">
        <v>7387238.1499999994</v>
      </c>
      <c r="E28" s="38">
        <v>19673238.150000002</v>
      </c>
      <c r="F28" s="33"/>
      <c r="G28" s="22">
        <v>15582959.879999997</v>
      </c>
      <c r="H28" s="24"/>
      <c r="I28" s="22">
        <v>13334708.710000003</v>
      </c>
      <c r="J28" s="23"/>
      <c r="K28" s="22">
        <v>2248251.17</v>
      </c>
    </row>
    <row r="29" spans="1:11" x14ac:dyDescent="0.2">
      <c r="A29" s="35"/>
      <c r="B29" s="27" t="s">
        <v>13</v>
      </c>
      <c r="C29" s="22">
        <v>6000000</v>
      </c>
      <c r="D29" s="22">
        <v>11070278.059999997</v>
      </c>
      <c r="E29" s="36">
        <v>17070278.059999999</v>
      </c>
      <c r="F29" s="33"/>
      <c r="G29" s="22">
        <v>19394438.029999997</v>
      </c>
      <c r="H29" s="24"/>
      <c r="I29" s="22">
        <v>9154983.1600000001</v>
      </c>
      <c r="J29" s="23"/>
      <c r="K29" s="22">
        <v>10239454.869999999</v>
      </c>
    </row>
    <row r="30" spans="1:11" x14ac:dyDescent="0.2">
      <c r="A30" s="35"/>
      <c r="B30" s="37" t="s">
        <v>12</v>
      </c>
      <c r="C30" s="22">
        <v>0</v>
      </c>
      <c r="D30" s="22">
        <v>1239.67</v>
      </c>
      <c r="E30" s="36">
        <v>1239.67</v>
      </c>
      <c r="F30" s="33"/>
      <c r="G30" s="22">
        <v>1239.67</v>
      </c>
      <c r="H30" s="24"/>
      <c r="I30" s="22">
        <v>1239.67</v>
      </c>
      <c r="J30" s="23"/>
      <c r="K30" s="22">
        <v>0</v>
      </c>
    </row>
    <row r="31" spans="1:11" x14ac:dyDescent="0.2">
      <c r="A31" s="35"/>
      <c r="B31" s="27" t="s">
        <v>11</v>
      </c>
      <c r="C31" s="22">
        <v>0</v>
      </c>
      <c r="D31" s="22">
        <v>194000</v>
      </c>
      <c r="E31" s="36">
        <v>194000</v>
      </c>
      <c r="F31" s="33"/>
      <c r="G31" s="22">
        <v>613610</v>
      </c>
      <c r="H31" s="24"/>
      <c r="I31" s="22">
        <v>260400</v>
      </c>
      <c r="J31" s="23"/>
      <c r="K31" s="22">
        <v>353210</v>
      </c>
    </row>
    <row r="32" spans="1:11" x14ac:dyDescent="0.2">
      <c r="A32" s="35"/>
      <c r="B32" s="27" t="s">
        <v>49</v>
      </c>
      <c r="C32" s="22">
        <v>0</v>
      </c>
      <c r="D32" s="22">
        <v>0</v>
      </c>
      <c r="E32" s="36">
        <v>0</v>
      </c>
      <c r="F32" s="33"/>
      <c r="G32" s="22">
        <v>0</v>
      </c>
      <c r="H32" s="24"/>
      <c r="I32" s="22">
        <v>0</v>
      </c>
      <c r="J32" s="23"/>
      <c r="K32" s="22">
        <v>0</v>
      </c>
    </row>
    <row r="33" spans="1:11" x14ac:dyDescent="0.2">
      <c r="A33" s="35"/>
      <c r="B33" s="27" t="s">
        <v>10</v>
      </c>
      <c r="C33" s="22">
        <v>0</v>
      </c>
      <c r="D33" s="22">
        <v>1250049.7100000002</v>
      </c>
      <c r="E33" s="36">
        <v>1250049.7100000002</v>
      </c>
      <c r="F33" s="33"/>
      <c r="G33" s="22">
        <v>1886053.0099999998</v>
      </c>
      <c r="H33" s="24"/>
      <c r="I33" s="22">
        <v>870586.69</v>
      </c>
      <c r="J33" s="23"/>
      <c r="K33" s="22">
        <v>1015466.3200000001</v>
      </c>
    </row>
    <row r="34" spans="1:11" x14ac:dyDescent="0.2">
      <c r="A34" s="35"/>
      <c r="B34" s="27" t="s">
        <v>9</v>
      </c>
      <c r="C34" s="22">
        <v>0</v>
      </c>
      <c r="D34" s="22">
        <v>9615152.7000000011</v>
      </c>
      <c r="E34" s="34">
        <v>9615152.7000000011</v>
      </c>
      <c r="F34" s="33"/>
      <c r="G34" s="22">
        <v>12644806.470000001</v>
      </c>
      <c r="H34" s="24"/>
      <c r="I34" s="22">
        <v>10284788.52</v>
      </c>
      <c r="J34" s="23"/>
      <c r="K34" s="22">
        <v>2360017.9499999997</v>
      </c>
    </row>
    <row r="35" spans="1:11" x14ac:dyDescent="0.2">
      <c r="A35" s="20" t="s">
        <v>8</v>
      </c>
      <c r="B35" s="32"/>
      <c r="C35" s="18">
        <f>SUM(C28:C34)</f>
        <v>18286000</v>
      </c>
      <c r="D35" s="18">
        <f>SUM(D28:D34)</f>
        <v>29517958.289999999</v>
      </c>
      <c r="E35" s="18">
        <f>SUM(E28:E34)</f>
        <v>47803958.290000007</v>
      </c>
      <c r="F35" s="12">
        <f>+E35/$E$40</f>
        <v>8.0809424335966065E-2</v>
      </c>
      <c r="G35" s="18">
        <f>SUM(G28:G34)</f>
        <v>50123107.059999995</v>
      </c>
      <c r="H35" s="67">
        <f>+G35/E35</f>
        <v>1.0485137393002271</v>
      </c>
      <c r="I35" s="18">
        <f>SUM(I28:I34)</f>
        <v>33906706.750000007</v>
      </c>
      <c r="J35" s="10">
        <f>+I35/G35</f>
        <v>0.67646857385380954</v>
      </c>
      <c r="K35" s="18">
        <f>SUM(K28:K34)</f>
        <v>16216400.309999999</v>
      </c>
    </row>
    <row r="36" spans="1:11" x14ac:dyDescent="0.2">
      <c r="A36" s="31" t="s">
        <v>7</v>
      </c>
      <c r="B36" s="27" t="s">
        <v>6</v>
      </c>
      <c r="C36" s="22">
        <v>0</v>
      </c>
      <c r="D36" s="3">
        <v>142911431.47</v>
      </c>
      <c r="E36" s="30">
        <v>142911431.47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">
      <c r="A37" s="21" t="s">
        <v>5</v>
      </c>
      <c r="B37" s="20"/>
      <c r="C37" s="18">
        <f>SUM(C36)</f>
        <v>0</v>
      </c>
      <c r="D37" s="18">
        <f>SUM(D36)</f>
        <v>142911431.47</v>
      </c>
      <c r="E37" s="29">
        <f>SUM(E36)</f>
        <v>142911431.47</v>
      </c>
      <c r="F37" s="12">
        <f>+E37/$E$40</f>
        <v>0.24158230659604993</v>
      </c>
      <c r="G37" s="18">
        <v>0</v>
      </c>
      <c r="H37" s="67">
        <f>+G37/E37</f>
        <v>0</v>
      </c>
      <c r="I37" s="18">
        <v>0</v>
      </c>
      <c r="J37" s="10" t="s">
        <v>50</v>
      </c>
      <c r="K37" s="18">
        <f>SUM(K36)</f>
        <v>0</v>
      </c>
    </row>
    <row r="38" spans="1:11" x14ac:dyDescent="0.2">
      <c r="A38" s="28" t="s">
        <v>4</v>
      </c>
      <c r="B38" s="27" t="s">
        <v>3</v>
      </c>
      <c r="C38" s="22">
        <v>0</v>
      </c>
      <c r="D38" s="22">
        <v>0</v>
      </c>
      <c r="E38" s="26">
        <v>0</v>
      </c>
      <c r="F38" s="25"/>
      <c r="G38" s="22">
        <v>0</v>
      </c>
      <c r="H38" s="24"/>
      <c r="I38" s="22">
        <v>0</v>
      </c>
      <c r="J38" s="23"/>
      <c r="K38" s="22">
        <v>0</v>
      </c>
    </row>
    <row r="39" spans="1:11" x14ac:dyDescent="0.2">
      <c r="A39" s="21" t="s">
        <v>2</v>
      </c>
      <c r="B39" s="20"/>
      <c r="C39" s="18">
        <f>SUM(C38)</f>
        <v>0</v>
      </c>
      <c r="D39" s="18">
        <f>SUM(D38)</f>
        <v>0</v>
      </c>
      <c r="E39" s="19">
        <f>SUM(E38:E38)</f>
        <v>0</v>
      </c>
      <c r="F39" s="12">
        <f>+E39/$E$40</f>
        <v>0</v>
      </c>
      <c r="G39" s="18">
        <f>SUM(G38:G38)</f>
        <v>0</v>
      </c>
      <c r="H39" s="67" t="s">
        <v>50</v>
      </c>
      <c r="I39" s="18">
        <f>SUM(I38:I38)</f>
        <v>0</v>
      </c>
      <c r="J39" s="10" t="s">
        <v>50</v>
      </c>
      <c r="K39" s="18">
        <f>SUM(K38)</f>
        <v>0</v>
      </c>
    </row>
    <row r="40" spans="1:11" ht="12.75" customHeight="1" x14ac:dyDescent="0.2">
      <c r="A40" s="17" t="s">
        <v>1</v>
      </c>
      <c r="B40" s="16"/>
      <c r="C40" s="15">
        <f>SUM(C39,C37,C35,C27,C25,C21,C14)</f>
        <v>386985073</v>
      </c>
      <c r="D40" s="14">
        <f>SUM(D39,D37,D35,D27,D25,D21,D14)</f>
        <v>204579075.39999998</v>
      </c>
      <c r="E40" s="13">
        <f>E14+E21+E25+E27+E35+E37+E39</f>
        <v>591564148.4000001</v>
      </c>
      <c r="F40" s="12">
        <f>SUM(F14:F39)</f>
        <v>0.99999999999999989</v>
      </c>
      <c r="G40" s="11">
        <f>G14+G21+G25+G27+G35+G37+G39</f>
        <v>467867623.25000006</v>
      </c>
      <c r="H40" s="70">
        <f>+G40/(E40-E37)</f>
        <v>1.0428280172947173</v>
      </c>
      <c r="I40" s="11">
        <f>I14+I21+I25+I27+I35+I37+I39</f>
        <v>275702406.31</v>
      </c>
      <c r="J40" s="10">
        <f>+I40/G40</f>
        <v>0.58927438576505509</v>
      </c>
      <c r="K40" s="9">
        <f>K14+K21+K25+K27+K35+K37+K39</f>
        <v>192165216.94</v>
      </c>
    </row>
    <row r="41" spans="1:11" x14ac:dyDescent="0.2">
      <c r="A41" s="8" t="s">
        <v>0</v>
      </c>
      <c r="B41" s="7"/>
      <c r="C41" s="6"/>
      <c r="D41" s="6"/>
      <c r="E41" s="6"/>
      <c r="F41" s="6"/>
      <c r="G41" s="5"/>
      <c r="H41" s="3"/>
      <c r="I41" s="3"/>
      <c r="J41" s="4"/>
      <c r="K41" s="3"/>
    </row>
  </sheetData>
  <pageMargins left="0.26" right="0.17" top="0.33" bottom="0.27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2020-10-07T07:45:03Z</cp:lastPrinted>
  <dcterms:created xsi:type="dcterms:W3CDTF">2020-06-12T09:16:43Z</dcterms:created>
  <dcterms:modified xsi:type="dcterms:W3CDTF">2021-04-19T14:27:52Z</dcterms:modified>
</cp:coreProperties>
</file>