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rve\Documents\vicente\docencia\NauEstudiantes\archivos_hojas_calculo_2020\"/>
    </mc:Choice>
  </mc:AlternateContent>
  <xr:revisionPtr revIDLastSave="0" documentId="8_{99FC8D2E-7B33-4C9A-BF3D-9124ABE2264D}" xr6:coauthVersionLast="47" xr6:coauthVersionMax="47" xr10:uidLastSave="{00000000-0000-0000-0000-000000000000}"/>
  <bookViews>
    <workbookView xWindow="-110" yWindow="-110" windowWidth="19420" windowHeight="11020" xr2:uid="{00000000-000D-0000-FFFF-FFFF00000000}"/>
  </bookViews>
  <sheets>
    <sheet name="datos almacen" sheetId="1" r:id="rId1"/>
  </sheets>
  <definedNames>
    <definedName name="Descuento">'datos almacen'!$F$15</definedName>
    <definedName name="IVA">'datos almacen'!$F$16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2" i="1"/>
  <c r="J3" i="1"/>
  <c r="J4" i="1"/>
  <c r="J5" i="1"/>
  <c r="J6" i="1"/>
  <c r="J7" i="1"/>
  <c r="J8" i="1"/>
  <c r="J2" i="1"/>
  <c r="I3" i="1"/>
  <c r="I4" i="1"/>
  <c r="I5" i="1"/>
  <c r="I6" i="1"/>
  <c r="I7" i="1"/>
  <c r="I8" i="1"/>
  <c r="I2" i="1"/>
  <c r="D10" i="1"/>
  <c r="E10" i="1"/>
  <c r="F10" i="1"/>
  <c r="G10" i="1"/>
  <c r="H10" i="1"/>
  <c r="D11" i="1"/>
  <c r="E11" i="1"/>
  <c r="F11" i="1"/>
  <c r="G11" i="1"/>
  <c r="H11" i="1"/>
  <c r="D12" i="1"/>
  <c r="E12" i="1"/>
  <c r="F12" i="1"/>
  <c r="G12" i="1"/>
  <c r="H12" i="1"/>
  <c r="C12" i="1"/>
  <c r="C11" i="1"/>
  <c r="C10" i="1"/>
  <c r="D9" i="1"/>
  <c r="E9" i="1"/>
  <c r="F9" i="1"/>
  <c r="G9" i="1"/>
  <c r="H9" i="1"/>
  <c r="C9" i="1"/>
  <c r="H3" i="1"/>
  <c r="H4" i="1"/>
  <c r="H5" i="1"/>
  <c r="H6" i="1"/>
  <c r="H7" i="1"/>
  <c r="H8" i="1"/>
  <c r="H2" i="1"/>
  <c r="F3" i="1"/>
  <c r="G3" i="1"/>
  <c r="F4" i="1"/>
  <c r="G4" i="1" s="1"/>
  <c r="F5" i="1"/>
  <c r="G5" i="1"/>
  <c r="F6" i="1"/>
  <c r="G6" i="1"/>
  <c r="F7" i="1"/>
  <c r="G7" i="1"/>
  <c r="F8" i="1"/>
  <c r="G8" i="1"/>
  <c r="G2" i="1"/>
  <c r="F2" i="1"/>
  <c r="E3" i="1"/>
  <c r="E4" i="1"/>
  <c r="E5" i="1"/>
  <c r="E6" i="1"/>
  <c r="E7" i="1"/>
  <c r="E8" i="1"/>
  <c r="E2" i="1"/>
  <c r="D3" i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<sst xmlns="http://schemas.openxmlformats.org/spreadsheetml/2006/main" count="56" uniqueCount="35">
  <si>
    <t>Descripción</t>
  </si>
  <si>
    <t>Unidades</t>
  </si>
  <si>
    <t>Neto</t>
  </si>
  <si>
    <t>IVA</t>
  </si>
  <si>
    <t>TOTAL</t>
  </si>
  <si>
    <t>ASAS</t>
  </si>
  <si>
    <t>REFUERZOS</t>
  </si>
  <si>
    <t>CORDONES</t>
  </si>
  <si>
    <t>BOLSAS</t>
  </si>
  <si>
    <t>TAPAS</t>
  </si>
  <si>
    <t>EMBALAJES</t>
  </si>
  <si>
    <t>FONDOS</t>
  </si>
  <si>
    <t>media</t>
  </si>
  <si>
    <t>máximo</t>
  </si>
  <si>
    <t>mínimo</t>
  </si>
  <si>
    <t>Precio</t>
  </si>
  <si>
    <t>Descuento</t>
  </si>
  <si>
    <t>Base</t>
  </si>
  <si>
    <t>Precio Venta</t>
  </si>
  <si>
    <t>Almacen</t>
  </si>
  <si>
    <t>Norte</t>
  </si>
  <si>
    <t>Sur</t>
  </si>
  <si>
    <t>Centro</t>
  </si>
  <si>
    <t>Portes</t>
  </si>
  <si>
    <t>Portes unit.</t>
  </si>
  <si>
    <t>Tamaño</t>
  </si>
  <si>
    <t>Pequeño</t>
  </si>
  <si>
    <t>Mediano</t>
  </si>
  <si>
    <t>Grande</t>
  </si>
  <si>
    <t>Procedencia</t>
  </si>
  <si>
    <t>Urbano</t>
  </si>
  <si>
    <t>otros</t>
  </si>
  <si>
    <t>Interurbano</t>
  </si>
  <si>
    <t>Tipo transporte</t>
  </si>
  <si>
    <t>Almacén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</si>
</sst>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NumberFormat="1"/>
    <xf numFmtId="0" fontId="1" fillId="0" borderId="0" xfId="0" applyNumberFormat="1" applyFont="1"/>
    <xf numFmtId="0" fontId="3" fillId="0" borderId="0" xfId="0" applyNumberFormat="1" applyFont="1"/>
    <xf numFmtId="0" fontId="1" fillId="0" borderId="1" xfId="0" applyNumberFormat="1" applyFont="1" applyBorder="1"/>
    <xf numFmtId="0" fontId="0" fillId="0" borderId="1" xfId="0" applyNumberFormat="1" applyBorder="1"/>
    <xf numFmtId="44" fontId="0" fillId="0" borderId="1" xfId="1" applyFont="1" applyBorder="1"/>
    <xf numFmtId="9" fontId="0" fillId="0" borderId="1" xfId="0" applyNumberFormat="1" applyBorder="1"/>
    <xf numFmtId="9" fontId="0" fillId="0" borderId="1" xfId="2" applyFont="1" applyBorder="1"/>
    <xf numFmtId="0" fontId="3" fillId="0" borderId="1" xfId="0" applyNumberFormat="1" applyFont="1" applyBorder="1"/>
    <xf numFmtId="3" fontId="0" fillId="0" borderId="1" xfId="0" applyNumberFormat="1" applyBorder="1"/>
    <xf numFmtId="4" fontId="0" fillId="0" borderId="1" xfId="0" applyNumberFormat="1" applyBorder="1"/>
  </cellXfs>
  <cellStyles count="3">
    <cellStyle name="Moneda" xfId="1" builtinId="4"/>
    <cellStyle name="Normal" xfId="0" builtinId="0"/>
    <cellStyle name="Porcentaje" xfId="2" builtinId="5"/>
  </cellStyles>
  <dxfs count="3">
    <dxf>
      <font>
        <b/>
        <i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6"/>
  <sheetViews>
    <sheetView tabSelected="1" workbookViewId="0">
      <selection activeCell="K2" sqref="K2"/>
    </sheetView>
  </sheetViews>
  <sheetFormatPr baseColWidth="10" defaultColWidth="11.453125" defaultRowHeight="12.5" x14ac:dyDescent="0.25"/>
  <cols>
    <col min="1" max="2" width="12.26953125" style="1" bestFit="1" customWidth="1"/>
    <col min="3" max="3" width="11.453125" style="1"/>
    <col min="4" max="4" width="12.7265625" style="1" bestFit="1" customWidth="1"/>
    <col min="5" max="5" width="11.453125" style="1"/>
    <col min="6" max="6" width="12.7265625" style="1" bestFit="1" customWidth="1"/>
    <col min="7" max="7" width="11.7265625" style="1" bestFit="1" customWidth="1"/>
    <col min="8" max="8" width="12.7265625" style="1" bestFit="1" customWidth="1"/>
    <col min="9" max="9" width="14.7265625" style="1" bestFit="1" customWidth="1"/>
    <col min="10" max="16384" width="11.453125" style="1"/>
  </cols>
  <sheetData>
    <row r="1" spans="1:11" s="2" customFormat="1" ht="13" x14ac:dyDescent="0.3">
      <c r="A1" s="4" t="s">
        <v>0</v>
      </c>
      <c r="B1" s="4" t="s">
        <v>34</v>
      </c>
      <c r="C1" s="4" t="s">
        <v>1</v>
      </c>
      <c r="D1" s="4" t="s">
        <v>17</v>
      </c>
      <c r="E1" s="4" t="s">
        <v>16</v>
      </c>
      <c r="F1" s="4" t="s">
        <v>2</v>
      </c>
      <c r="G1" s="4" t="s">
        <v>3</v>
      </c>
      <c r="H1" s="4" t="s">
        <v>18</v>
      </c>
      <c r="I1" s="4" t="s">
        <v>33</v>
      </c>
      <c r="J1" s="4" t="s">
        <v>23</v>
      </c>
      <c r="K1" s="4" t="s">
        <v>25</v>
      </c>
    </row>
    <row r="2" spans="1:11" x14ac:dyDescent="0.25">
      <c r="A2" s="5" t="s">
        <v>5</v>
      </c>
      <c r="B2" s="5" t="s">
        <v>20</v>
      </c>
      <c r="C2" s="10">
        <v>200</v>
      </c>
      <c r="D2" s="6">
        <f>C2*B15</f>
        <v>10000</v>
      </c>
      <c r="E2" s="6">
        <f>D2*$F$15</f>
        <v>200</v>
      </c>
      <c r="F2" s="6">
        <f>D2-E2</f>
        <v>9800</v>
      </c>
      <c r="G2" s="6">
        <f>F2*IVA</f>
        <v>2058</v>
      </c>
      <c r="H2" s="6">
        <f>F2+G2</f>
        <v>11858</v>
      </c>
      <c r="I2" s="5" t="str">
        <f>IF(B2=$A$24,$B$24,$B$25)</f>
        <v>Interurbano</v>
      </c>
      <c r="J2" s="6">
        <f>VLOOKUP(B2,$D$24:$E$26,2,FALSE)*C2</f>
        <v>90</v>
      </c>
      <c r="K2" s="5" t="str">
        <f>VLOOKUP(C2,$G$24:$H$26,2)</f>
        <v>Pequeño</v>
      </c>
    </row>
    <row r="3" spans="1:11" x14ac:dyDescent="0.25">
      <c r="A3" s="5" t="s">
        <v>6</v>
      </c>
      <c r="B3" s="5" t="s">
        <v>21</v>
      </c>
      <c r="C3" s="10">
        <v>150</v>
      </c>
      <c r="D3" s="6">
        <f t="shared" ref="D3:D12" si="0">C3*B16</f>
        <v>3000</v>
      </c>
      <c r="E3" s="6">
        <f t="shared" ref="E3:E8" si="1">D3*$F$15</f>
        <v>60</v>
      </c>
      <c r="F3" s="6">
        <f t="shared" ref="F3:F8" si="2">D3-E3</f>
        <v>2940</v>
      </c>
      <c r="G3" s="6">
        <f>F3*IVA</f>
        <v>617.4</v>
      </c>
      <c r="H3" s="6">
        <f t="shared" ref="H3:H8" si="3">F3+G3</f>
        <v>3557.4</v>
      </c>
      <c r="I3" s="5" t="str">
        <f t="shared" ref="I3:I8" si="4">IF(B3=$A$24,$B$24,$B$25)</f>
        <v>Interurbano</v>
      </c>
      <c r="J3" s="6">
        <f t="shared" ref="J3:J8" si="5">VLOOKUP(B3,$D$24:$E$26,2,FALSE)*C3</f>
        <v>75</v>
      </c>
      <c r="K3" s="5" t="str">
        <f t="shared" ref="K3:K8" si="6">VLOOKUP(C3,$G$24:$H$26,2)</f>
        <v>Pequeño</v>
      </c>
    </row>
    <row r="4" spans="1:11" x14ac:dyDescent="0.25">
      <c r="A4" s="5" t="s">
        <v>7</v>
      </c>
      <c r="B4" s="5" t="s">
        <v>22</v>
      </c>
      <c r="C4" s="10">
        <v>500</v>
      </c>
      <c r="D4" s="6">
        <f t="shared" si="0"/>
        <v>5000</v>
      </c>
      <c r="E4" s="6">
        <f t="shared" si="1"/>
        <v>100</v>
      </c>
      <c r="F4" s="6">
        <f t="shared" si="2"/>
        <v>4900</v>
      </c>
      <c r="G4" s="6">
        <f>F4*IVA</f>
        <v>1029</v>
      </c>
      <c r="H4" s="6">
        <f t="shared" si="3"/>
        <v>5929</v>
      </c>
      <c r="I4" s="5" t="str">
        <f t="shared" si="4"/>
        <v>Urbano</v>
      </c>
      <c r="J4" s="6">
        <f t="shared" si="5"/>
        <v>175</v>
      </c>
      <c r="K4" s="5" t="str">
        <f t="shared" si="6"/>
        <v>Mediano</v>
      </c>
    </row>
    <row r="5" spans="1:11" x14ac:dyDescent="0.25">
      <c r="A5" s="5" t="s">
        <v>8</v>
      </c>
      <c r="B5" s="5" t="s">
        <v>22</v>
      </c>
      <c r="C5" s="10">
        <v>800</v>
      </c>
      <c r="D5" s="6">
        <f t="shared" si="0"/>
        <v>64000</v>
      </c>
      <c r="E5" s="6">
        <f t="shared" si="1"/>
        <v>1280</v>
      </c>
      <c r="F5" s="6">
        <f t="shared" si="2"/>
        <v>62720</v>
      </c>
      <c r="G5" s="6">
        <f>F5*IVA</f>
        <v>13171.199999999999</v>
      </c>
      <c r="H5" s="6">
        <f t="shared" si="3"/>
        <v>75891.199999999997</v>
      </c>
      <c r="I5" s="5" t="str">
        <f t="shared" si="4"/>
        <v>Urbano</v>
      </c>
      <c r="J5" s="6">
        <f t="shared" si="5"/>
        <v>280</v>
      </c>
      <c r="K5" s="5" t="str">
        <f t="shared" si="6"/>
        <v>Mediano</v>
      </c>
    </row>
    <row r="6" spans="1:11" x14ac:dyDescent="0.25">
      <c r="A6" s="5" t="s">
        <v>9</v>
      </c>
      <c r="B6" s="5" t="s">
        <v>21</v>
      </c>
      <c r="C6" s="10">
        <v>1900</v>
      </c>
      <c r="D6" s="6">
        <f t="shared" si="0"/>
        <v>133000</v>
      </c>
      <c r="E6" s="6">
        <f t="shared" si="1"/>
        <v>2660</v>
      </c>
      <c r="F6" s="6">
        <f t="shared" si="2"/>
        <v>130340</v>
      </c>
      <c r="G6" s="6">
        <f>F6*IVA</f>
        <v>27371.399999999998</v>
      </c>
      <c r="H6" s="6">
        <f t="shared" si="3"/>
        <v>157711.4</v>
      </c>
      <c r="I6" s="5" t="str">
        <f t="shared" si="4"/>
        <v>Interurbano</v>
      </c>
      <c r="J6" s="6">
        <f t="shared" si="5"/>
        <v>950</v>
      </c>
      <c r="K6" s="5" t="str">
        <f t="shared" si="6"/>
        <v>Grande</v>
      </c>
    </row>
    <row r="7" spans="1:11" x14ac:dyDescent="0.25">
      <c r="A7" s="5" t="s">
        <v>10</v>
      </c>
      <c r="B7" s="5" t="s">
        <v>20</v>
      </c>
      <c r="C7" s="10">
        <v>200</v>
      </c>
      <c r="D7" s="6">
        <f t="shared" si="0"/>
        <v>10000</v>
      </c>
      <c r="E7" s="6">
        <f t="shared" si="1"/>
        <v>200</v>
      </c>
      <c r="F7" s="6">
        <f t="shared" si="2"/>
        <v>9800</v>
      </c>
      <c r="G7" s="6">
        <f>F7*IVA</f>
        <v>2058</v>
      </c>
      <c r="H7" s="6">
        <f t="shared" si="3"/>
        <v>11858</v>
      </c>
      <c r="I7" s="5" t="str">
        <f t="shared" si="4"/>
        <v>Interurbano</v>
      </c>
      <c r="J7" s="6">
        <f t="shared" si="5"/>
        <v>90</v>
      </c>
      <c r="K7" s="5" t="str">
        <f t="shared" si="6"/>
        <v>Pequeño</v>
      </c>
    </row>
    <row r="8" spans="1:11" x14ac:dyDescent="0.25">
      <c r="A8" s="5" t="s">
        <v>11</v>
      </c>
      <c r="B8" s="5" t="s">
        <v>21</v>
      </c>
      <c r="C8" s="10">
        <v>150</v>
      </c>
      <c r="D8" s="6">
        <f t="shared" si="0"/>
        <v>6750</v>
      </c>
      <c r="E8" s="6">
        <f t="shared" si="1"/>
        <v>135</v>
      </c>
      <c r="F8" s="6">
        <f t="shared" si="2"/>
        <v>6615</v>
      </c>
      <c r="G8" s="6">
        <f>F8*IVA</f>
        <v>1389.1499999999999</v>
      </c>
      <c r="H8" s="6">
        <f t="shared" si="3"/>
        <v>8004.15</v>
      </c>
      <c r="I8" s="5" t="str">
        <f t="shared" si="4"/>
        <v>Interurbano</v>
      </c>
      <c r="J8" s="6">
        <f t="shared" si="5"/>
        <v>75</v>
      </c>
      <c r="K8" s="5" t="str">
        <f t="shared" si="6"/>
        <v>Pequeño</v>
      </c>
    </row>
    <row r="9" spans="1:11" x14ac:dyDescent="0.25">
      <c r="A9" s="5" t="s">
        <v>4</v>
      </c>
      <c r="B9" s="5"/>
      <c r="C9" s="10">
        <f>SUM(C2:C8)</f>
        <v>3900</v>
      </c>
      <c r="D9" s="6">
        <f t="shared" ref="D9:H9" si="7">SUM(D2:D8)</f>
        <v>231750</v>
      </c>
      <c r="E9" s="6">
        <f t="shared" si="7"/>
        <v>4635</v>
      </c>
      <c r="F9" s="6">
        <f t="shared" si="7"/>
        <v>227115</v>
      </c>
      <c r="G9" s="6">
        <f t="shared" si="7"/>
        <v>47694.15</v>
      </c>
      <c r="H9" s="6">
        <f t="shared" si="7"/>
        <v>274809.15000000002</v>
      </c>
      <c r="I9" s="5"/>
      <c r="J9" s="5"/>
      <c r="K9" s="5"/>
    </row>
    <row r="10" spans="1:11" x14ac:dyDescent="0.25">
      <c r="A10" s="5" t="s">
        <v>12</v>
      </c>
      <c r="B10" s="5"/>
      <c r="C10" s="11">
        <f>AVERAGE(C2:C8)</f>
        <v>557.14285714285711</v>
      </c>
      <c r="D10" s="6">
        <f t="shared" ref="D10:H10" si="8">AVERAGE(D2:D8)</f>
        <v>33107.142857142855</v>
      </c>
      <c r="E10" s="6">
        <f t="shared" si="8"/>
        <v>662.14285714285711</v>
      </c>
      <c r="F10" s="6">
        <f t="shared" si="8"/>
        <v>32445</v>
      </c>
      <c r="G10" s="6">
        <f t="shared" si="8"/>
        <v>6813.45</v>
      </c>
      <c r="H10" s="6">
        <f t="shared" si="8"/>
        <v>39258.450000000004</v>
      </c>
      <c r="I10" s="5"/>
      <c r="J10" s="5"/>
      <c r="K10" s="5"/>
    </row>
    <row r="11" spans="1:11" x14ac:dyDescent="0.25">
      <c r="A11" s="5" t="s">
        <v>13</v>
      </c>
      <c r="B11" s="5"/>
      <c r="C11" s="10">
        <f>MAX(C2:C8)</f>
        <v>1900</v>
      </c>
      <c r="D11" s="6">
        <f t="shared" ref="D11:H11" si="9">MAX(D2:D8)</f>
        <v>133000</v>
      </c>
      <c r="E11" s="6">
        <f t="shared" si="9"/>
        <v>2660</v>
      </c>
      <c r="F11" s="6">
        <f t="shared" si="9"/>
        <v>130340</v>
      </c>
      <c r="G11" s="6">
        <f t="shared" si="9"/>
        <v>27371.399999999998</v>
      </c>
      <c r="H11" s="6">
        <f t="shared" si="9"/>
        <v>157711.4</v>
      </c>
      <c r="I11" s="5"/>
      <c r="J11" s="5"/>
      <c r="K11" s="5"/>
    </row>
    <row r="12" spans="1:11" x14ac:dyDescent="0.25">
      <c r="A12" s="5" t="s">
        <v>14</v>
      </c>
      <c r="B12" s="5"/>
      <c r="C12" s="10">
        <f>MIN(C2:C8)</f>
        <v>150</v>
      </c>
      <c r="D12" s="6">
        <f t="shared" ref="D12:H12" si="10">MIN(D2:D8)</f>
        <v>3000</v>
      </c>
      <c r="E12" s="6">
        <f t="shared" si="10"/>
        <v>60</v>
      </c>
      <c r="F12" s="6">
        <f t="shared" si="10"/>
        <v>2940</v>
      </c>
      <c r="G12" s="6">
        <f t="shared" si="10"/>
        <v>617.4</v>
      </c>
      <c r="H12" s="6">
        <f t="shared" si="10"/>
        <v>3557.4</v>
      </c>
      <c r="I12" s="5"/>
      <c r="J12" s="5"/>
      <c r="K12" s="5"/>
    </row>
    <row r="14" spans="1:11" ht="13" x14ac:dyDescent="0.3">
      <c r="A14" s="4" t="s">
        <v>0</v>
      </c>
      <c r="B14" s="4" t="s">
        <v>15</v>
      </c>
    </row>
    <row r="15" spans="1:11" ht="13" x14ac:dyDescent="0.3">
      <c r="A15" s="5" t="s">
        <v>5</v>
      </c>
      <c r="B15" s="6">
        <v>50</v>
      </c>
      <c r="E15" s="4" t="s">
        <v>16</v>
      </c>
      <c r="F15" s="7">
        <v>0.02</v>
      </c>
    </row>
    <row r="16" spans="1:11" ht="13" x14ac:dyDescent="0.3">
      <c r="A16" s="5" t="s">
        <v>6</v>
      </c>
      <c r="B16" s="6">
        <v>20</v>
      </c>
      <c r="E16" s="4" t="s">
        <v>3</v>
      </c>
      <c r="F16" s="8">
        <v>0.21</v>
      </c>
    </row>
    <row r="17" spans="1:12" x14ac:dyDescent="0.25">
      <c r="A17" s="5" t="s">
        <v>7</v>
      </c>
      <c r="B17" s="6">
        <v>10</v>
      </c>
    </row>
    <row r="18" spans="1:12" x14ac:dyDescent="0.25">
      <c r="A18" s="5" t="s">
        <v>8</v>
      </c>
      <c r="B18" s="6">
        <v>80</v>
      </c>
    </row>
    <row r="19" spans="1:12" x14ac:dyDescent="0.25">
      <c r="A19" s="5" t="s">
        <v>9</v>
      </c>
      <c r="B19" s="6">
        <v>70</v>
      </c>
    </row>
    <row r="20" spans="1:12" x14ac:dyDescent="0.25">
      <c r="A20" s="5" t="s">
        <v>10</v>
      </c>
      <c r="B20" s="6">
        <v>50</v>
      </c>
    </row>
    <row r="21" spans="1:12" x14ac:dyDescent="0.25">
      <c r="A21" s="5" t="s">
        <v>11</v>
      </c>
      <c r="B21" s="6">
        <v>45</v>
      </c>
    </row>
    <row r="23" spans="1:12" ht="13" x14ac:dyDescent="0.3">
      <c r="A23" s="4" t="s">
        <v>29</v>
      </c>
      <c r="B23" s="4" t="s">
        <v>33</v>
      </c>
      <c r="D23" s="4" t="s">
        <v>19</v>
      </c>
      <c r="E23" s="4" t="s">
        <v>24</v>
      </c>
      <c r="G23" s="4" t="s">
        <v>1</v>
      </c>
      <c r="H23" s="4" t="s">
        <v>25</v>
      </c>
      <c r="L23" s="2"/>
    </row>
    <row r="24" spans="1:12" x14ac:dyDescent="0.25">
      <c r="A24" s="9" t="s">
        <v>22</v>
      </c>
      <c r="B24" s="9" t="s">
        <v>30</v>
      </c>
      <c r="D24" s="9" t="s">
        <v>20</v>
      </c>
      <c r="E24" s="6">
        <v>0.45</v>
      </c>
      <c r="G24" s="5">
        <v>0</v>
      </c>
      <c r="H24" s="9" t="s">
        <v>26</v>
      </c>
      <c r="L24" s="3"/>
    </row>
    <row r="25" spans="1:12" x14ac:dyDescent="0.25">
      <c r="A25" s="9" t="s">
        <v>31</v>
      </c>
      <c r="B25" s="9" t="s">
        <v>32</v>
      </c>
      <c r="D25" s="9" t="s">
        <v>22</v>
      </c>
      <c r="E25" s="6">
        <v>0.35</v>
      </c>
      <c r="G25" s="5">
        <v>500</v>
      </c>
      <c r="H25" s="9" t="s">
        <v>27</v>
      </c>
      <c r="L25" s="3"/>
    </row>
    <row r="26" spans="1:12" x14ac:dyDescent="0.25">
      <c r="D26" s="9" t="s">
        <v>21</v>
      </c>
      <c r="E26" s="6">
        <v>0.5</v>
      </c>
      <c r="G26" s="5">
        <v>1000</v>
      </c>
      <c r="H26" s="9" t="s">
        <v>28</v>
      </c>
    </row>
  </sheetData>
  <phoneticPr fontId="2" type="noConversion"/>
  <conditionalFormatting sqref="C2:C8">
    <cfRule type="cellIs" dxfId="0" priority="2" operator="greaterThan">
      <formula>750</formula>
    </cfRule>
    <cfRule type="cellIs" dxfId="1" priority="1" operator="lessThan">
      <formula>250</formula>
    </cfRule>
  </conditionalFormatting>
  <pageMargins left="0.74803149606299213" right="0.74803149606299213" top="0.98425196850393704" bottom="0.98425196850393704" header="0.59055118110236227" footer="0.39370078740157483"/>
  <pageSetup paperSize="9" scale="98" orientation="landscape" r:id="rId1"/>
  <headerFooter alignWithMargins="0">
    <oddHeader>&amp;C&amp;"Arial,Negrita"&amp;12VENTAS ALMACÉN MARTÍNEZ 2021</oddHeader>
    <oddFooter>&amp;L&amp;F&amp;R&amp;D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datos almacen</vt:lpstr>
      <vt:lpstr>Descuento</vt:lpstr>
      <vt:lpstr>IVA</vt:lpstr>
    </vt:vector>
  </TitlesOfParts>
  <Company>Departamento de Informática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Cerveron</dc:creator>
  <cp:lastModifiedBy>Vicente Cerveron Lleo</cp:lastModifiedBy>
  <cp:lastPrinted>2021-09-02T16:42:23Z</cp:lastPrinted>
  <dcterms:created xsi:type="dcterms:W3CDTF">2008-09-23T08:02:35Z</dcterms:created>
  <dcterms:modified xsi:type="dcterms:W3CDTF">2021-09-02T16:43:10Z</dcterms:modified>
</cp:coreProperties>
</file>