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8_{80430218-424C-4406-B244-9052EAF7C4D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INGRESOS" sheetId="1" r:id="rId1"/>
  </sheets>
  <definedNames>
    <definedName name="_xlnm._FilterDatabase" localSheetId="0" hidden="1">INGRESOS!$A$8:$L$8</definedName>
    <definedName name="_xlnm.Print_Area" localSheetId="0">INGRESOS!$A$1:$L$49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K20" i="1"/>
  <c r="K16" i="1"/>
  <c r="H41" i="1"/>
  <c r="G20" i="1"/>
  <c r="H20" i="1" s="1"/>
  <c r="E80" i="1" l="1"/>
  <c r="E79" i="1"/>
  <c r="E78" i="1"/>
  <c r="E77" i="1"/>
  <c r="E76" i="1"/>
  <c r="E75" i="1"/>
  <c r="E74" i="1"/>
  <c r="D77" i="1"/>
  <c r="D79" i="1"/>
  <c r="D78" i="1"/>
  <c r="D76" i="1"/>
  <c r="D75" i="1"/>
  <c r="C59" i="1"/>
  <c r="C78" i="1" s="1"/>
  <c r="C58" i="1"/>
  <c r="C77" i="1" s="1"/>
  <c r="C57" i="1"/>
  <c r="C76" i="1" s="1"/>
  <c r="C56" i="1"/>
  <c r="C75" i="1" s="1"/>
  <c r="D80" i="1" l="1"/>
  <c r="D74" i="1"/>
  <c r="C61" i="1"/>
  <c r="C80" i="1" s="1"/>
  <c r="C60" i="1"/>
  <c r="C79" i="1" s="1"/>
  <c r="C55" i="1"/>
  <c r="C74" i="1" s="1"/>
  <c r="C62" i="1" l="1"/>
  <c r="E81" i="1"/>
  <c r="D81" i="1"/>
  <c r="C81" i="1"/>
</calcChain>
</file>

<file path=xl/sharedStrings.xml><?xml version="1.0" encoding="utf-8"?>
<sst xmlns="http://schemas.openxmlformats.org/spreadsheetml/2006/main" count="80" uniqueCount="66">
  <si>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</si>
  <si>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</si>
  <si>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</si>
  <si>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</si>
  <si>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</si>
  <si>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</si>
  <si>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</si>
  <si>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</si>
  <si>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</si>
  <si>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</si>
  <si>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</si>
  <si>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</si>
  <si>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</si>
  <si>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</si>
  <si>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</si>
  <si>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</si>
  <si>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</si>
  <si>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</si>
  <si>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</si>
  <si>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</si>
  <si>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</si>
  <si>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</si>
  <si>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</si>
  <si>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</si>
  <si>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</si>
  <si>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</si>
  <si>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</si>
  <si>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</si>
  <si>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</si>
  <si>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</si>
  <si>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</si>
  <si>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</si>
  <si>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</si>
  <si>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</si>
  <si>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</si>
  <si>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</si>
  <si>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</si>
  <si>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</si>
  <si>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</si>
  <si>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</si>
  <si>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</si>
  <si>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</si>
  <si>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</si>
  <si>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</si>
  <si>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</si>
  <si>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</si>
  <si>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</si>
  <si>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</si>
  <si>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</si>
  <si>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</si>
  <si>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</si>
  <si>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</si>
  <si>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</si>
  <si>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</si>
  <si>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</si>
  <si>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</si>
  <si>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</si>
  <si>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</si>
  <si>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</si>
  <si>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53   DIVIDENDS</t>
  </si>
  <si>
    <t>86  ALIENACIÓ D'ACCIONS I PARTICIPACIONS EMPRESES NAC.</t>
  </si>
  <si>
    <t>-</t>
  </si>
  <si>
    <t>a 31/03/2024</t>
  </si>
  <si>
    <t xml:space="preserve">                                                  ESTAT D'EXECUCIÓ DEL PRESSUPOST D'INGRESSOS DE 2024</t>
  </si>
  <si>
    <t>DRETS PDTS. 
COBRAMENT A 
31/03/2024</t>
  </si>
  <si>
    <t>% SOBRE PRESSUPOST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</si>
</sst>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9" fontId="4" fillId="3" borderId="1" xfId="1" applyFont="1" applyFill="1" applyBorder="1" applyAlignment="1">
      <alignment horizontal="center"/>
    </xf>
    <xf numFmtId="9" fontId="4" fillId="3" borderId="2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/>
    <xf numFmtId="164" fontId="3" fillId="3" borderId="1" xfId="0" applyNumberFormat="1" applyFont="1" applyFill="1" applyBorder="1"/>
    <xf numFmtId="164" fontId="3" fillId="3" borderId="3" xfId="0" applyNumberFormat="1" applyFont="1" applyFill="1" applyBorder="1"/>
    <xf numFmtId="0" fontId="4" fillId="3" borderId="5" xfId="2" applyFont="1" applyFill="1" applyBorder="1"/>
    <xf numFmtId="0" fontId="4" fillId="3" borderId="6" xfId="2" applyFont="1" applyFill="1" applyBorder="1"/>
    <xf numFmtId="164" fontId="3" fillId="0" borderId="7" xfId="0" applyNumberFormat="1" applyFont="1" applyBorder="1"/>
    <xf numFmtId="164" fontId="3" fillId="0" borderId="7" xfId="0" applyNumberFormat="1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/>
    <xf numFmtId="0" fontId="3" fillId="0" borderId="6" xfId="2" applyFont="1" applyBorder="1"/>
    <xf numFmtId="0" fontId="3" fillId="0" borderId="1" xfId="0" applyFont="1" applyBorder="1" applyAlignment="1">
      <alignment horizontal="center"/>
    </xf>
    <xf numFmtId="164" fontId="3" fillId="3" borderId="5" xfId="0" applyNumberFormat="1" applyFont="1" applyFill="1" applyBorder="1"/>
    <xf numFmtId="0" fontId="4" fillId="3" borderId="4" xfId="2" applyFont="1" applyFill="1" applyBorder="1"/>
    <xf numFmtId="164" fontId="3" fillId="0" borderId="8" xfId="0" applyNumberFormat="1" applyFont="1" applyBorder="1" applyAlignment="1">
      <alignment horizontal="center"/>
    </xf>
    <xf numFmtId="164" fontId="3" fillId="0" borderId="11" xfId="0" applyNumberFormat="1" applyFont="1" applyBorder="1"/>
    <xf numFmtId="0" fontId="3" fillId="0" borderId="12" xfId="0" applyFont="1" applyBorder="1" applyAlignment="1">
      <alignment horizontal="center"/>
    </xf>
    <xf numFmtId="164" fontId="3" fillId="0" borderId="6" xfId="0" applyNumberFormat="1" applyFont="1" applyBorder="1"/>
    <xf numFmtId="0" fontId="3" fillId="0" borderId="6" xfId="0" applyFont="1" applyBorder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0" fontId="4" fillId="3" borderId="14" xfId="0" applyFont="1" applyFill="1" applyBorder="1"/>
    <xf numFmtId="164" fontId="3" fillId="0" borderId="15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6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6" xfId="2" applyFont="1" applyBorder="1" applyAlignment="1">
      <alignment horizontal="left"/>
    </xf>
    <xf numFmtId="0" fontId="3" fillId="0" borderId="12" xfId="0" applyFont="1" applyBorder="1"/>
    <xf numFmtId="164" fontId="3" fillId="0" borderId="16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3" xfId="2" applyFont="1" applyBorder="1"/>
    <xf numFmtId="0" fontId="3" fillId="0" borderId="16" xfId="0" applyFont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5" xfId="2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vertical="center" wrapText="1"/>
    </xf>
    <xf numFmtId="164" fontId="4" fillId="3" borderId="5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1" xfId="1" applyNumberFormat="1" applyFont="1" applyFill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164" fontId="3" fillId="0" borderId="5" xfId="0" applyNumberFormat="1" applyFont="1" applyBorder="1"/>
    <xf numFmtId="0" fontId="8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8" fillId="4" borderId="1" xfId="0" applyFont="1" applyFill="1" applyBorder="1"/>
    <xf numFmtId="164" fontId="10" fillId="4" borderId="5" xfId="0" applyNumberFormat="1" applyFont="1" applyFill="1" applyBorder="1"/>
    <xf numFmtId="9" fontId="8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/>
    <xf numFmtId="0" fontId="8" fillId="5" borderId="1" xfId="0" applyFont="1" applyFill="1" applyBorder="1"/>
    <xf numFmtId="164" fontId="8" fillId="5" borderId="1" xfId="0" applyNumberFormat="1" applyFont="1" applyFill="1" applyBorder="1"/>
    <xf numFmtId="9" fontId="8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164" fontId="8" fillId="6" borderId="10" xfId="0" applyNumberFormat="1" applyFont="1" applyFill="1" applyBorder="1"/>
    <xf numFmtId="164" fontId="2" fillId="0" borderId="0" xfId="0" applyNumberFormat="1" applyFont="1"/>
    <xf numFmtId="0" fontId="3" fillId="0" borderId="16" xfId="0" quotePrefix="1" applyFont="1" applyBorder="1" applyAlignment="1">
      <alignment horizontal="center" vertical="top"/>
    </xf>
    <xf numFmtId="0" fontId="3" fillId="0" borderId="10" xfId="0" quotePrefix="1" applyFont="1" applyBorder="1" applyAlignment="1">
      <alignment horizontal="center" vertical="top"/>
    </xf>
    <xf numFmtId="0" fontId="4" fillId="3" borderId="1" xfId="2" applyFont="1" applyFill="1" applyBorder="1"/>
    <xf numFmtId="16" fontId="2" fillId="0" borderId="0" xfId="0" applyNumberFormat="1" applyFont="1"/>
    <xf numFmtId="164" fontId="2" fillId="0" borderId="0" xfId="2" applyNumberFormat="1" applyFont="1"/>
    <xf numFmtId="164" fontId="4" fillId="3" borderId="1" xfId="0" applyNumberFormat="1" applyFont="1" applyFill="1" applyBorder="1"/>
    <xf numFmtId="164" fontId="4" fillId="3" borderId="5" xfId="0" applyNumberFormat="1" applyFont="1" applyFill="1" applyBorder="1"/>
  </cellXfs>
  <cellStyles count="3"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INGRESOS!$C$54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8.8135499666849429E-2"/>
                  <c:y val="-3.8478268948637949E-2"/>
                </c:manualLayout>
              </c:layout>
              <c:tx>
                <c:rich>
                  <a:bodyPr/>
                  <a:lstStyle/>
                  <a:p>
                    <a:fld id="{62D7E321-ABED-418B-8557-AD34C881DED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tx>
                <c:rich>
                  <a:bodyPr/>
                  <a:lstStyle/>
                  <a:p>
                    <a:fld id="{4F6E32CC-E6BE-4FDB-B5D8-32AE7CA5D72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0.20604165763151566"/>
                  <c:y val="-3.6282423146283414E-3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14726737607386878"/>
                  <c:y val="-0.5791812298364619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-9.7048955405123025E-2"/>
                  <c:y val="-0.23515512319778009"/>
                </c:manualLayout>
              </c:layout>
              <c:tx>
                <c:rich>
                  <a:bodyPr/>
                  <a:lstStyle/>
                  <a:p>
                    <a:fld id="{9798568F-16FE-4BE7-8650-50224F53E0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dLbl>
              <c:idx val="5"/>
              <c:layout>
                <c:manualLayout>
                  <c:x val="-1.5593027886090073E-2"/>
                  <c:y val="-0.20508541464994418"/>
                </c:manualLayout>
              </c:layout>
              <c:tx>
                <c:rich>
                  <a:bodyPr/>
                  <a:lstStyle/>
                  <a:p>
                    <a:fld id="{658D8806-3E85-4F3D-B451-C320C0DCA04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31%</a:t>
                    </a:r>
                  </a:p>
                  <a:p>
                    <a:endParaRPr lang="es-E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E9-495D-A6AB-C69A151C3B0C}"/>
                </c:ext>
              </c:extLst>
            </c:dLbl>
            <c:dLbl>
              <c:idx val="6"/>
              <c:layout>
                <c:manualLayout>
                  <c:x val="-0.12877238910419928"/>
                  <c:y val="-6.0961266540074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INGRESOS!$B$55:$B$61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INGRESOS!$C$55:$C$61</c:f>
              <c:numCache>
                <c:formatCode>#,##0.00_ ;[Red]\-#,##0.00\ </c:formatCode>
                <c:ptCount val="7"/>
                <c:pt idx="0">
                  <c:v>74865883.219999999</c:v>
                </c:pt>
                <c:pt idx="1">
                  <c:v>374575342</c:v>
                </c:pt>
                <c:pt idx="2">
                  <c:v>1597523.39</c:v>
                </c:pt>
                <c:pt idx="3">
                  <c:v>0</c:v>
                </c:pt>
                <c:pt idx="4">
                  <c:v>41882040.25</c:v>
                </c:pt>
                <c:pt idx="5">
                  <c:v>241298746.12</c:v>
                </c:pt>
                <c:pt idx="6">
                  <c:v>-172568.26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INGRESOS!$C$73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INGRESOS!$B$74:$B$80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INGRESOS!$C$74:$C$80</c:f>
              <c:numCache>
                <c:formatCode>#,##0.00_ ;[Red]\-#,##0.00\ </c:formatCode>
                <c:ptCount val="7"/>
                <c:pt idx="0">
                  <c:v>74865883.219999999</c:v>
                </c:pt>
                <c:pt idx="1">
                  <c:v>374575342</c:v>
                </c:pt>
                <c:pt idx="2">
                  <c:v>1597523.39</c:v>
                </c:pt>
                <c:pt idx="3">
                  <c:v>0</c:v>
                </c:pt>
                <c:pt idx="4">
                  <c:v>41882040.25</c:v>
                </c:pt>
                <c:pt idx="5">
                  <c:v>241298746.12</c:v>
                </c:pt>
                <c:pt idx="6">
                  <c:v>-172568.26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INGRESOS!$D$73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INGRESOS!$B$74:$B$80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INGRESOS!$D$74:$D$80</c:f>
              <c:numCache>
                <c:formatCode>#,##0.00_ ;[Red]\-#,##0.00\ </c:formatCode>
                <c:ptCount val="7"/>
                <c:pt idx="0">
                  <c:v>5685671.7000000011</c:v>
                </c:pt>
                <c:pt idx="1">
                  <c:v>73711708.609999999</c:v>
                </c:pt>
                <c:pt idx="2">
                  <c:v>836237.53</c:v>
                </c:pt>
                <c:pt idx="3">
                  <c:v>2148.7600000000002</c:v>
                </c:pt>
                <c:pt idx="4">
                  <c:v>42458525.440000013</c:v>
                </c:pt>
                <c:pt idx="5">
                  <c:v>0</c:v>
                </c:pt>
                <c:pt idx="6">
                  <c:v>-244996.52999999994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INGRESOS!$E$73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INGRESOS!$B$74:$B$80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INGRESOS!$E$74:$E$80</c:f>
              <c:numCache>
                <c:formatCode>#,##0.00_ ;[Red]\-#,##0.00\ </c:formatCode>
                <c:ptCount val="7"/>
                <c:pt idx="0">
                  <c:v>4161207.16</c:v>
                </c:pt>
                <c:pt idx="1">
                  <c:v>57964.259999999995</c:v>
                </c:pt>
                <c:pt idx="2">
                  <c:v>618146.42000000004</c:v>
                </c:pt>
                <c:pt idx="3">
                  <c:v>2148.7600000000002</c:v>
                </c:pt>
                <c:pt idx="4">
                  <c:v>3498851.709999999</c:v>
                </c:pt>
                <c:pt idx="5">
                  <c:v>0</c:v>
                </c:pt>
                <c:pt idx="6">
                  <c:v>-244996.52999999994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199396</xdr:colOff>
      <xdr:row>52</xdr:row>
      <xdr:rowOff>122401</xdr:rowOff>
    </xdr:from>
    <xdr:to>
      <xdr:col>12</xdr:col>
      <xdr:colOff>269045</xdr:colOff>
      <xdr:row>69</xdr:row>
      <xdr:rowOff>100263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72</xdr:row>
      <xdr:rowOff>133350</xdr:rowOff>
    </xdr:from>
    <xdr:to>
      <xdr:col>12</xdr:col>
      <xdr:colOff>491216</xdr:colOff>
      <xdr:row>91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84"/>
  <sheetViews>
    <sheetView tabSelected="1" zoomScale="115" zoomScaleNormal="115" workbookViewId="0">
      <selection activeCell="D1" sqref="D1"/>
    </sheetView>
  </sheetViews>
  <sheetFormatPr baseColWidth="10" defaultColWidth="11.44140625" defaultRowHeight="12" x14ac:dyDescent="0.25"/>
  <cols>
    <col min="1" max="1" width="3.6640625" style="1" customWidth="1"/>
    <col min="2" max="2" width="32.33203125" style="2" customWidth="1"/>
    <col min="3" max="4" width="12.88671875" style="1" customWidth="1"/>
    <col min="5" max="5" width="13" style="1" customWidth="1"/>
    <col min="6" max="6" width="6.5546875" style="1" customWidth="1"/>
    <col min="7" max="7" width="11.88671875" style="1" customWidth="1"/>
    <col min="8" max="8" width="9.6640625" style="1" customWidth="1"/>
    <col min="9" max="9" width="12.88671875" style="1" customWidth="1"/>
    <col min="10" max="10" width="8.5546875" style="2" customWidth="1"/>
    <col min="11" max="11" width="13" style="1" customWidth="1"/>
    <col min="12" max="12" width="11.5546875" style="1" customWidth="1"/>
    <col min="13" max="14" width="11.44140625" style="1"/>
    <col min="15" max="15" width="10.88671875" style="1" customWidth="1"/>
    <col min="16" max="16384" width="11.44140625" style="1"/>
  </cols>
  <sheetData>
    <row r="1" spans="1:13" s="51" customFormat="1" x14ac:dyDescent="0.25">
      <c r="B1" s="52"/>
      <c r="F1" s="53"/>
      <c r="J1" s="52"/>
    </row>
    <row r="2" spans="1:13" s="51" customFormat="1" x14ac:dyDescent="0.25">
      <c r="B2" s="52"/>
      <c r="F2" s="53"/>
      <c r="J2" s="52"/>
    </row>
    <row r="3" spans="1:13" s="51" customFormat="1" x14ac:dyDescent="0.25">
      <c r="B3" s="52"/>
      <c r="F3" s="53"/>
      <c r="J3" s="52"/>
    </row>
    <row r="4" spans="1:13" s="51" customFormat="1" ht="5.25" customHeight="1" x14ac:dyDescent="0.25">
      <c r="B4" s="52"/>
      <c r="F4" s="53"/>
      <c r="J4" s="52"/>
    </row>
    <row r="5" spans="1:13" s="54" customFormat="1" ht="21" x14ac:dyDescent="0.4">
      <c r="B5" s="59" t="s">
        <v>63</v>
      </c>
      <c r="C5" s="59"/>
      <c r="D5" s="58"/>
      <c r="E5" s="59"/>
      <c r="F5" s="56"/>
      <c r="J5" s="55"/>
    </row>
    <row r="6" spans="1:13" s="54" customFormat="1" ht="21" x14ac:dyDescent="0.4">
      <c r="B6" s="55"/>
      <c r="C6" s="58"/>
      <c r="D6" s="58"/>
      <c r="E6" s="57" t="s">
        <v>62</v>
      </c>
      <c r="F6" s="56"/>
      <c r="J6" s="55"/>
    </row>
    <row r="7" spans="1:13" s="54" customFormat="1" ht="21" x14ac:dyDescent="0.4">
      <c r="B7" s="55"/>
      <c r="C7" s="58"/>
      <c r="D7" s="58"/>
      <c r="E7" s="57"/>
      <c r="F7" s="56"/>
      <c r="J7" s="55"/>
    </row>
    <row r="8" spans="1:13" ht="47.25" customHeight="1" x14ac:dyDescent="0.25">
      <c r="A8" s="50" t="s">
        <v>44</v>
      </c>
      <c r="B8" s="49" t="s">
        <v>43</v>
      </c>
      <c r="C8" s="46" t="s">
        <v>42</v>
      </c>
      <c r="D8" s="48" t="s">
        <v>41</v>
      </c>
      <c r="E8" s="46" t="s">
        <v>40</v>
      </c>
      <c r="F8" s="47"/>
      <c r="G8" s="46" t="s">
        <v>39</v>
      </c>
      <c r="H8" s="45" t="s">
        <v>38</v>
      </c>
      <c r="I8" s="46" t="s">
        <v>37</v>
      </c>
      <c r="J8" s="46" t="s">
        <v>36</v>
      </c>
      <c r="K8" s="45" t="s">
        <v>64</v>
      </c>
    </row>
    <row r="9" spans="1:13" x14ac:dyDescent="0.25">
      <c r="A9" s="44" t="s">
        <v>35</v>
      </c>
      <c r="B9" s="43" t="s">
        <v>34</v>
      </c>
      <c r="C9" s="40">
        <v>450000</v>
      </c>
      <c r="D9" s="17">
        <v>0</v>
      </c>
      <c r="E9" s="31">
        <v>450000</v>
      </c>
      <c r="F9" s="42"/>
      <c r="G9" s="17">
        <v>63552.92</v>
      </c>
      <c r="H9" s="40"/>
      <c r="I9" s="17">
        <v>63322.92</v>
      </c>
      <c r="J9" s="41"/>
      <c r="K9" s="17">
        <v>230</v>
      </c>
      <c r="L9" s="78"/>
    </row>
    <row r="10" spans="1:13" x14ac:dyDescent="0.25">
      <c r="A10" s="28"/>
      <c r="B10" s="22" t="s">
        <v>33</v>
      </c>
      <c r="C10" s="17">
        <v>14213600</v>
      </c>
      <c r="D10" s="17">
        <v>327998.94</v>
      </c>
      <c r="E10" s="29">
        <v>14541598.939999999</v>
      </c>
      <c r="F10" s="37"/>
      <c r="G10" s="17">
        <v>3259922.3300000015</v>
      </c>
      <c r="H10" s="17"/>
      <c r="I10" s="17">
        <v>1735687.7900000005</v>
      </c>
      <c r="J10" s="18"/>
      <c r="K10" s="17">
        <v>1524234.5399999996</v>
      </c>
      <c r="L10" s="78"/>
    </row>
    <row r="11" spans="1:13" x14ac:dyDescent="0.25">
      <c r="A11" s="28"/>
      <c r="B11" s="22" t="s">
        <v>32</v>
      </c>
      <c r="C11" s="17">
        <v>56164260</v>
      </c>
      <c r="D11" s="17">
        <v>539251.56999999995</v>
      </c>
      <c r="E11" s="29">
        <v>56703511.57</v>
      </c>
      <c r="F11" s="37"/>
      <c r="G11" s="17">
        <v>1966467.8599999996</v>
      </c>
      <c r="H11" s="17"/>
      <c r="I11" s="17">
        <v>1966467.8599999996</v>
      </c>
      <c r="J11" s="18"/>
      <c r="K11" s="17">
        <v>0</v>
      </c>
      <c r="L11" s="78"/>
    </row>
    <row r="12" spans="1:13" x14ac:dyDescent="0.25">
      <c r="A12" s="28"/>
      <c r="B12" s="22" t="s">
        <v>31</v>
      </c>
      <c r="C12" s="17">
        <v>3109000</v>
      </c>
      <c r="D12" s="17">
        <v>61772.71</v>
      </c>
      <c r="E12" s="27">
        <v>3170772.7099999995</v>
      </c>
      <c r="F12" s="37"/>
      <c r="G12" s="17">
        <v>395728.58999999997</v>
      </c>
      <c r="H12" s="17"/>
      <c r="I12" s="17">
        <v>395728.58999999997</v>
      </c>
      <c r="J12" s="18"/>
      <c r="K12" s="17">
        <v>0</v>
      </c>
      <c r="L12" s="78"/>
    </row>
    <row r="13" spans="1:13" x14ac:dyDescent="0.25">
      <c r="A13" s="15" t="s">
        <v>30</v>
      </c>
      <c r="B13" s="25"/>
      <c r="C13" s="13">
        <v>73936860</v>
      </c>
      <c r="D13" s="13">
        <v>929023.22</v>
      </c>
      <c r="E13" s="24">
        <v>74865883.219999999</v>
      </c>
      <c r="F13" s="10">
        <v>0.10199058999525484</v>
      </c>
      <c r="G13" s="13">
        <v>5685671.7000000011</v>
      </c>
      <c r="H13" s="60">
        <v>7.5944762226235321E-2</v>
      </c>
      <c r="I13" s="13">
        <v>4161207.16</v>
      </c>
      <c r="J13" s="9">
        <v>0.73187608774527013</v>
      </c>
      <c r="K13" s="13">
        <v>1524464.5399999996</v>
      </c>
      <c r="L13" s="78"/>
      <c r="M13" s="78"/>
    </row>
    <row r="14" spans="1:13" x14ac:dyDescent="0.25">
      <c r="A14" s="32" t="s">
        <v>29</v>
      </c>
      <c r="B14" s="38" t="s">
        <v>28</v>
      </c>
      <c r="C14" s="40">
        <v>0</v>
      </c>
      <c r="D14" s="37">
        <v>-3298.05</v>
      </c>
      <c r="E14" s="31">
        <v>-3298.05</v>
      </c>
      <c r="F14" s="26"/>
      <c r="G14" s="17">
        <v>-3298.05</v>
      </c>
      <c r="H14" s="19"/>
      <c r="I14" s="17">
        <v>-3298.05</v>
      </c>
      <c r="J14" s="18"/>
      <c r="K14" s="17">
        <v>0</v>
      </c>
      <c r="L14" s="78"/>
    </row>
    <row r="15" spans="1:13" x14ac:dyDescent="0.25">
      <c r="A15" s="39"/>
      <c r="B15" s="36" t="s">
        <v>27</v>
      </c>
      <c r="C15" s="17">
        <v>0</v>
      </c>
      <c r="D15" s="37">
        <v>-63962.66</v>
      </c>
      <c r="E15" s="29">
        <v>-63962.66</v>
      </c>
      <c r="F15" s="26"/>
      <c r="G15" s="17">
        <v>-63962.66</v>
      </c>
      <c r="H15" s="19"/>
      <c r="I15" s="17">
        <v>-63962.66</v>
      </c>
      <c r="J15" s="18"/>
      <c r="K15" s="17">
        <v>0</v>
      </c>
      <c r="L15" s="78"/>
    </row>
    <row r="16" spans="1:13" x14ac:dyDescent="0.25">
      <c r="A16" s="39"/>
      <c r="B16" s="38" t="s">
        <v>26</v>
      </c>
      <c r="C16" s="17">
        <v>369587946</v>
      </c>
      <c r="D16" s="37">
        <v>5030809.0999999996</v>
      </c>
      <c r="E16" s="29">
        <v>374618755.09999996</v>
      </c>
      <c r="F16" s="26"/>
      <c r="G16" s="17">
        <v>73775091.659999996</v>
      </c>
      <c r="H16" s="19"/>
      <c r="I16" s="17">
        <v>121347.31</v>
      </c>
      <c r="J16" s="18"/>
      <c r="K16" s="17">
        <f>+G16-I16</f>
        <v>73653744.349999994</v>
      </c>
      <c r="L16" s="78"/>
      <c r="M16" s="82"/>
    </row>
    <row r="17" spans="1:12" x14ac:dyDescent="0.25">
      <c r="A17" s="39"/>
      <c r="B17" s="38" t="s">
        <v>25</v>
      </c>
      <c r="C17" s="17">
        <v>0</v>
      </c>
      <c r="D17" s="17">
        <v>23847.61</v>
      </c>
      <c r="E17" s="29">
        <v>23847.61</v>
      </c>
      <c r="F17" s="26"/>
      <c r="G17" s="17">
        <v>3877.66</v>
      </c>
      <c r="H17" s="19"/>
      <c r="I17" s="3">
        <v>3877.66</v>
      </c>
      <c r="J17" s="18"/>
      <c r="K17" s="17">
        <v>0</v>
      </c>
      <c r="L17" s="78"/>
    </row>
    <row r="18" spans="1:12" x14ac:dyDescent="0.25">
      <c r="A18" s="39"/>
      <c r="B18" s="38" t="s">
        <v>24</v>
      </c>
      <c r="C18" s="17">
        <v>0</v>
      </c>
      <c r="D18" s="37">
        <v>0</v>
      </c>
      <c r="E18" s="29">
        <v>0</v>
      </c>
      <c r="F18" s="26"/>
      <c r="G18" s="17">
        <v>0</v>
      </c>
      <c r="H18" s="19"/>
      <c r="I18" s="17">
        <v>0</v>
      </c>
      <c r="J18" s="18"/>
      <c r="K18" s="17">
        <v>0</v>
      </c>
      <c r="L18" s="78"/>
    </row>
    <row r="19" spans="1:12" x14ac:dyDescent="0.25">
      <c r="A19" s="28"/>
      <c r="B19" s="36" t="s">
        <v>23</v>
      </c>
      <c r="C19" s="17">
        <v>0</v>
      </c>
      <c r="D19" s="17">
        <v>0</v>
      </c>
      <c r="E19" s="27">
        <v>0</v>
      </c>
      <c r="F19" s="26"/>
      <c r="G19" s="17">
        <v>0</v>
      </c>
      <c r="H19" s="19"/>
      <c r="I19" s="17">
        <v>0</v>
      </c>
      <c r="J19" s="18"/>
      <c r="K19" s="17">
        <v>0</v>
      </c>
      <c r="L19" s="78"/>
    </row>
    <row r="20" spans="1:12" x14ac:dyDescent="0.25">
      <c r="A20" s="15" t="s">
        <v>22</v>
      </c>
      <c r="B20" s="33"/>
      <c r="C20" s="13">
        <v>369587946</v>
      </c>
      <c r="D20" s="13">
        <v>4987396</v>
      </c>
      <c r="E20" s="24">
        <v>374575342</v>
      </c>
      <c r="F20" s="10">
        <v>0.51028797744883347</v>
      </c>
      <c r="G20" s="13">
        <f>SUM(G14:G19)</f>
        <v>73711708.609999999</v>
      </c>
      <c r="H20" s="60">
        <f>+G20/C20</f>
        <v>0.19944294560407552</v>
      </c>
      <c r="I20" s="13">
        <v>57964.259999999995</v>
      </c>
      <c r="J20" s="9">
        <v>1.1741183927791552E-3</v>
      </c>
      <c r="K20" s="13">
        <f>SUM(K14:K19)</f>
        <v>73653744.349999994</v>
      </c>
      <c r="L20" s="78"/>
    </row>
    <row r="21" spans="1:12" x14ac:dyDescent="0.25">
      <c r="A21" s="61" t="s">
        <v>45</v>
      </c>
      <c r="B21" s="35" t="s">
        <v>21</v>
      </c>
      <c r="C21" s="17">
        <v>700000</v>
      </c>
      <c r="D21" s="17">
        <v>5666.7</v>
      </c>
      <c r="E21" s="31">
        <v>705666.7</v>
      </c>
      <c r="F21" s="26"/>
      <c r="G21" s="17">
        <v>559384.67000000004</v>
      </c>
      <c r="H21" s="19"/>
      <c r="I21" s="17">
        <v>559384.67000000004</v>
      </c>
      <c r="J21" s="18"/>
      <c r="K21" s="17">
        <v>0</v>
      </c>
      <c r="L21" s="78"/>
    </row>
    <row r="22" spans="1:12" x14ac:dyDescent="0.25">
      <c r="A22" s="32"/>
      <c r="B22" s="22" t="s">
        <v>20</v>
      </c>
      <c r="C22" s="17">
        <v>438960</v>
      </c>
      <c r="D22" s="17">
        <v>0</v>
      </c>
      <c r="E22" s="29">
        <v>438960</v>
      </c>
      <c r="F22" s="26"/>
      <c r="G22" s="17">
        <v>61309.21</v>
      </c>
      <c r="H22" s="19"/>
      <c r="I22" s="17">
        <v>26417.410000000003</v>
      </c>
      <c r="J22" s="18"/>
      <c r="K22" s="17">
        <v>34891.799999999996</v>
      </c>
      <c r="L22" s="78"/>
    </row>
    <row r="23" spans="1:12" x14ac:dyDescent="0.25">
      <c r="A23" s="32"/>
      <c r="B23" s="22" t="s">
        <v>59</v>
      </c>
      <c r="C23" s="17">
        <v>0</v>
      </c>
      <c r="D23" s="17">
        <v>0</v>
      </c>
      <c r="E23" s="29">
        <v>0</v>
      </c>
      <c r="F23" s="26"/>
      <c r="G23" s="17">
        <v>0</v>
      </c>
      <c r="H23" s="19"/>
      <c r="I23" s="17">
        <v>0</v>
      </c>
      <c r="J23" s="18"/>
      <c r="K23" s="17">
        <v>0</v>
      </c>
      <c r="L23" s="78"/>
    </row>
    <row r="24" spans="1:12" x14ac:dyDescent="0.25">
      <c r="A24" s="28"/>
      <c r="B24" s="30" t="s">
        <v>19</v>
      </c>
      <c r="C24" s="17">
        <v>452000</v>
      </c>
      <c r="D24" s="17">
        <v>896.69</v>
      </c>
      <c r="E24" s="27">
        <v>452896.69</v>
      </c>
      <c r="F24" s="26"/>
      <c r="G24" s="17">
        <v>215543.64999999997</v>
      </c>
      <c r="H24" s="19"/>
      <c r="I24" s="17">
        <v>32344.339999999997</v>
      </c>
      <c r="J24" s="18"/>
      <c r="K24" s="17">
        <v>183199.31</v>
      </c>
      <c r="L24" s="78"/>
    </row>
    <row r="25" spans="1:12" x14ac:dyDescent="0.25">
      <c r="A25" s="15" t="s">
        <v>18</v>
      </c>
      <c r="B25" s="25"/>
      <c r="C25" s="13">
        <v>1590960</v>
      </c>
      <c r="D25" s="13">
        <v>6563.3899999999994</v>
      </c>
      <c r="E25" s="24">
        <v>1597523.39</v>
      </c>
      <c r="F25" s="10">
        <v>2.1763231270314209E-3</v>
      </c>
      <c r="G25" s="13">
        <v>836237.53</v>
      </c>
      <c r="H25" s="60">
        <v>0.52345870816952489</v>
      </c>
      <c r="I25" s="13">
        <v>618146.42000000004</v>
      </c>
      <c r="J25" s="9">
        <v>0.73919956689817545</v>
      </c>
      <c r="K25" s="13">
        <v>218091.11</v>
      </c>
      <c r="L25" s="78"/>
    </row>
    <row r="26" spans="1:12" x14ac:dyDescent="0.25">
      <c r="A26" s="32" t="s">
        <v>17</v>
      </c>
      <c r="B26" s="30" t="s">
        <v>16</v>
      </c>
      <c r="C26" s="17">
        <v>0</v>
      </c>
      <c r="D26" s="17">
        <v>0</v>
      </c>
      <c r="E26" s="62">
        <v>0</v>
      </c>
      <c r="F26" s="34"/>
      <c r="G26" s="17">
        <v>2148.7600000000002</v>
      </c>
      <c r="H26" s="19"/>
      <c r="I26" s="17">
        <v>2148.7600000000002</v>
      </c>
      <c r="J26" s="18"/>
      <c r="K26" s="17">
        <v>0</v>
      </c>
      <c r="L26" s="78"/>
    </row>
    <row r="27" spans="1:12" x14ac:dyDescent="0.25">
      <c r="A27" s="12" t="s">
        <v>46</v>
      </c>
      <c r="B27" s="33"/>
      <c r="C27" s="13">
        <v>0</v>
      </c>
      <c r="D27" s="13">
        <v>0</v>
      </c>
      <c r="E27" s="24">
        <v>0</v>
      </c>
      <c r="F27" s="10">
        <v>0</v>
      </c>
      <c r="G27" s="13">
        <v>2148.7600000000002</v>
      </c>
      <c r="H27" s="60" t="s">
        <v>61</v>
      </c>
      <c r="I27" s="13">
        <v>2148.7600000000002</v>
      </c>
      <c r="J27" s="9" t="s">
        <v>61</v>
      </c>
      <c r="K27" s="13">
        <v>0</v>
      </c>
      <c r="L27" s="78"/>
    </row>
    <row r="28" spans="1:12" x14ac:dyDescent="0.25">
      <c r="A28" s="32" t="s">
        <v>15</v>
      </c>
      <c r="B28" s="22" t="s">
        <v>14</v>
      </c>
      <c r="C28" s="17">
        <v>13000000</v>
      </c>
      <c r="D28" s="17">
        <v>-84829.010000000024</v>
      </c>
      <c r="E28" s="31">
        <v>12915170.989999998</v>
      </c>
      <c r="F28" s="26"/>
      <c r="G28" s="17">
        <v>11312928.489999998</v>
      </c>
      <c r="H28" s="19"/>
      <c r="I28" s="17">
        <v>869783.91</v>
      </c>
      <c r="J28" s="18"/>
      <c r="K28" s="17">
        <v>10443144.579999998</v>
      </c>
      <c r="L28" s="78"/>
    </row>
    <row r="29" spans="1:12" x14ac:dyDescent="0.25">
      <c r="A29" s="28"/>
      <c r="B29" s="22" t="s">
        <v>13</v>
      </c>
      <c r="C29" s="17">
        <v>17120513</v>
      </c>
      <c r="D29" s="17">
        <v>4773131.1900000004</v>
      </c>
      <c r="E29" s="29">
        <v>21893644.190000001</v>
      </c>
      <c r="F29" s="26"/>
      <c r="G29" s="17">
        <v>27702885.670000013</v>
      </c>
      <c r="H29" s="19"/>
      <c r="I29" s="17">
        <v>-25280.399999999994</v>
      </c>
      <c r="J29" s="18"/>
      <c r="K29" s="17">
        <v>27728166.070000011</v>
      </c>
      <c r="L29" s="78"/>
    </row>
    <row r="30" spans="1:12" x14ac:dyDescent="0.25">
      <c r="A30" s="28"/>
      <c r="B30" s="30" t="s">
        <v>12</v>
      </c>
      <c r="C30" s="17">
        <v>0</v>
      </c>
      <c r="D30" s="17">
        <v>0</v>
      </c>
      <c r="E30" s="29">
        <v>0</v>
      </c>
      <c r="F30" s="26"/>
      <c r="G30" s="17">
        <v>0</v>
      </c>
      <c r="H30" s="19"/>
      <c r="I30" s="17">
        <v>0</v>
      </c>
      <c r="J30" s="18"/>
      <c r="K30" s="17">
        <v>0</v>
      </c>
      <c r="L30" s="78"/>
    </row>
    <row r="31" spans="1:12" x14ac:dyDescent="0.25">
      <c r="A31" s="28"/>
      <c r="B31" s="22" t="s">
        <v>11</v>
      </c>
      <c r="C31" s="17">
        <v>0</v>
      </c>
      <c r="D31" s="17">
        <v>150000</v>
      </c>
      <c r="E31" s="29">
        <v>150000</v>
      </c>
      <c r="F31" s="26"/>
      <c r="G31" s="17">
        <v>251640.65</v>
      </c>
      <c r="H31" s="19"/>
      <c r="I31" s="17">
        <v>30000</v>
      </c>
      <c r="J31" s="18"/>
      <c r="K31" s="17">
        <v>221640.65</v>
      </c>
      <c r="L31" s="78"/>
    </row>
    <row r="32" spans="1:12" x14ac:dyDescent="0.25">
      <c r="A32" s="28"/>
      <c r="B32" s="22" t="s">
        <v>47</v>
      </c>
      <c r="C32" s="17">
        <v>0</v>
      </c>
      <c r="D32" s="17">
        <v>0</v>
      </c>
      <c r="E32" s="29">
        <v>0</v>
      </c>
      <c r="F32" s="26"/>
      <c r="G32" s="17">
        <v>0</v>
      </c>
      <c r="H32" s="19"/>
      <c r="I32" s="17">
        <v>0</v>
      </c>
      <c r="J32" s="18"/>
      <c r="K32" s="17">
        <v>0</v>
      </c>
      <c r="L32" s="78"/>
    </row>
    <row r="33" spans="1:12" x14ac:dyDescent="0.25">
      <c r="A33" s="28"/>
      <c r="B33" s="22" t="s">
        <v>10</v>
      </c>
      <c r="C33" s="17">
        <v>0</v>
      </c>
      <c r="D33" s="17">
        <v>5000</v>
      </c>
      <c r="E33" s="29">
        <v>5000</v>
      </c>
      <c r="F33" s="26"/>
      <c r="G33" s="17">
        <v>31500</v>
      </c>
      <c r="H33" s="19"/>
      <c r="I33" s="17">
        <v>0</v>
      </c>
      <c r="J33" s="18"/>
      <c r="K33" s="17">
        <v>31500</v>
      </c>
      <c r="L33" s="78"/>
    </row>
    <row r="34" spans="1:12" x14ac:dyDescent="0.25">
      <c r="A34" s="28"/>
      <c r="B34" s="22" t="s">
        <v>9</v>
      </c>
      <c r="C34" s="17">
        <v>5000000</v>
      </c>
      <c r="D34" s="17">
        <v>1918225.07</v>
      </c>
      <c r="E34" s="27">
        <v>6918225.0700000003</v>
      </c>
      <c r="F34" s="26"/>
      <c r="G34" s="17">
        <v>3159570.6299999994</v>
      </c>
      <c r="H34" s="19"/>
      <c r="I34" s="17">
        <v>2624348.1999999993</v>
      </c>
      <c r="J34" s="18"/>
      <c r="K34" s="17">
        <v>535222.42999999993</v>
      </c>
      <c r="L34" s="78"/>
    </row>
    <row r="35" spans="1:12" x14ac:dyDescent="0.25">
      <c r="A35" s="15" t="s">
        <v>8</v>
      </c>
      <c r="B35" s="25"/>
      <c r="C35" s="13">
        <v>35120513</v>
      </c>
      <c r="D35" s="13">
        <v>6761527.2500000009</v>
      </c>
      <c r="E35" s="24">
        <v>41882040.25</v>
      </c>
      <c r="F35" s="10">
        <v>5.7056349455600675E-2</v>
      </c>
      <c r="G35" s="13">
        <v>42458525.440000013</v>
      </c>
      <c r="H35" s="60">
        <v>1.0137644963463788</v>
      </c>
      <c r="I35" s="13">
        <v>3498851.709999999</v>
      </c>
      <c r="J35" s="9">
        <v>8.240634062867723E-2</v>
      </c>
      <c r="K35" s="13">
        <v>38959673.730000004</v>
      </c>
      <c r="L35" s="78"/>
    </row>
    <row r="36" spans="1:12" x14ac:dyDescent="0.25">
      <c r="A36" s="79" t="s">
        <v>7</v>
      </c>
      <c r="B36" s="22" t="s">
        <v>6</v>
      </c>
      <c r="C36" s="17">
        <v>0</v>
      </c>
      <c r="D36" s="17">
        <v>241298746.12</v>
      </c>
      <c r="E36" s="31">
        <v>241298746.12</v>
      </c>
      <c r="F36" s="20"/>
      <c r="G36" s="17">
        <v>0</v>
      </c>
      <c r="H36" s="19"/>
      <c r="I36" s="17">
        <v>0</v>
      </c>
      <c r="J36" s="18"/>
      <c r="K36" s="17">
        <v>0</v>
      </c>
      <c r="L36" s="78"/>
    </row>
    <row r="37" spans="1:12" x14ac:dyDescent="0.25">
      <c r="A37" s="80"/>
      <c r="B37" s="22" t="s">
        <v>60</v>
      </c>
      <c r="C37" s="17">
        <v>0</v>
      </c>
      <c r="D37" s="17">
        <v>0</v>
      </c>
      <c r="E37" s="27">
        <v>0</v>
      </c>
      <c r="F37" s="20"/>
      <c r="G37" s="17">
        <v>0</v>
      </c>
      <c r="H37" s="19"/>
      <c r="I37" s="17">
        <v>0</v>
      </c>
      <c r="J37" s="18"/>
      <c r="K37" s="17">
        <v>0</v>
      </c>
      <c r="L37" s="78"/>
    </row>
    <row r="38" spans="1:12" x14ac:dyDescent="0.25">
      <c r="A38" s="81" t="s">
        <v>5</v>
      </c>
      <c r="B38" s="15"/>
      <c r="C38" s="13">
        <v>0</v>
      </c>
      <c r="D38" s="13">
        <v>241298746.12</v>
      </c>
      <c r="E38" s="24">
        <v>241298746.12</v>
      </c>
      <c r="F38" s="10">
        <v>0.32872385155164419</v>
      </c>
      <c r="G38" s="13">
        <v>0</v>
      </c>
      <c r="H38" s="60">
        <v>0</v>
      </c>
      <c r="I38" s="13">
        <v>0</v>
      </c>
      <c r="J38" s="9" t="s">
        <v>61</v>
      </c>
      <c r="K38" s="13">
        <v>0</v>
      </c>
      <c r="L38" s="78"/>
    </row>
    <row r="39" spans="1:12" x14ac:dyDescent="0.25">
      <c r="A39" s="23" t="s">
        <v>4</v>
      </c>
      <c r="B39" s="22" t="s">
        <v>3</v>
      </c>
      <c r="C39" s="17">
        <v>0</v>
      </c>
      <c r="D39" s="17">
        <v>-172568.26</v>
      </c>
      <c r="E39" s="21">
        <v>-172568.26</v>
      </c>
      <c r="F39" s="20"/>
      <c r="G39" s="17">
        <v>-244996.52999999994</v>
      </c>
      <c r="H39" s="19"/>
      <c r="I39" s="17">
        <v>-244996.52999999994</v>
      </c>
      <c r="J39" s="18"/>
      <c r="K39" s="17">
        <v>0</v>
      </c>
      <c r="L39" s="78"/>
    </row>
    <row r="40" spans="1:12" x14ac:dyDescent="0.25">
      <c r="A40" s="16" t="s">
        <v>2</v>
      </c>
      <c r="B40" s="15"/>
      <c r="C40" s="13">
        <v>0</v>
      </c>
      <c r="D40" s="13">
        <v>-172568.26</v>
      </c>
      <c r="E40" s="14">
        <v>-172568.26</v>
      </c>
      <c r="F40" s="10">
        <v>-2.3509157836466567E-4</v>
      </c>
      <c r="G40" s="13">
        <v>-244996.52999999994</v>
      </c>
      <c r="H40" s="60" t="s">
        <v>61</v>
      </c>
      <c r="I40" s="13">
        <v>-244996.52999999994</v>
      </c>
      <c r="J40" s="9">
        <v>1</v>
      </c>
      <c r="K40" s="13">
        <v>0</v>
      </c>
      <c r="L40" s="78"/>
    </row>
    <row r="41" spans="1:12" x14ac:dyDescent="0.25">
      <c r="A41" s="12" t="s">
        <v>1</v>
      </c>
      <c r="B41" s="11"/>
      <c r="C41" s="84">
        <v>480236279</v>
      </c>
      <c r="D41" s="84">
        <v>253810687.72000003</v>
      </c>
      <c r="E41" s="85">
        <v>734046966.72000003</v>
      </c>
      <c r="F41" s="10">
        <v>0.99999999999999978</v>
      </c>
      <c r="G41" s="84">
        <v>122449295.51000001</v>
      </c>
      <c r="H41" s="60">
        <f>+G41/(E41-E36)</f>
        <v>0.24850276549126518</v>
      </c>
      <c r="I41" s="84">
        <v>8093321.7799999984</v>
      </c>
      <c r="J41" s="9">
        <f>+I41/G41</f>
        <v>6.6095290677593524E-2</v>
      </c>
      <c r="K41" s="84">
        <v>114355973.72999999</v>
      </c>
      <c r="L41" s="78"/>
    </row>
    <row r="42" spans="1:12" s="51" customFormat="1" x14ac:dyDescent="0.25">
      <c r="B42" s="52"/>
      <c r="C42" s="83"/>
      <c r="D42" s="83"/>
      <c r="E42" s="83"/>
      <c r="F42" s="53"/>
      <c r="G42" s="83"/>
      <c r="H42" s="83"/>
      <c r="I42" s="83"/>
      <c r="J42" s="83"/>
      <c r="K42" s="83"/>
    </row>
    <row r="43" spans="1:12" x14ac:dyDescent="0.25">
      <c r="C43" s="78"/>
      <c r="D43" s="78"/>
      <c r="E43" s="78"/>
      <c r="G43" s="78"/>
      <c r="H43" s="78"/>
      <c r="I43" s="78"/>
      <c r="J43" s="78"/>
      <c r="K43" s="78"/>
    </row>
    <row r="44" spans="1:12" x14ac:dyDescent="0.25">
      <c r="A44" s="8" t="s">
        <v>0</v>
      </c>
      <c r="B44" s="7"/>
      <c r="C44" s="6"/>
      <c r="D44" s="6"/>
      <c r="E44" s="6"/>
      <c r="F44" s="6"/>
      <c r="G44" s="5"/>
      <c r="H44" s="3"/>
      <c r="I44" s="3"/>
      <c r="J44" s="4"/>
      <c r="K44" s="3"/>
    </row>
    <row r="45" spans="1:12" x14ac:dyDescent="0.25">
      <c r="B45" s="1"/>
      <c r="H45" s="3"/>
      <c r="I45" s="3"/>
      <c r="J45" s="4"/>
      <c r="K45" s="3"/>
    </row>
    <row r="46" spans="1:12" x14ac:dyDescent="0.25">
      <c r="B46" s="1"/>
      <c r="J46" s="1"/>
    </row>
    <row r="47" spans="1:12" x14ac:dyDescent="0.25">
      <c r="B47" s="1"/>
      <c r="J47" s="1"/>
    </row>
    <row r="48" spans="1:12" x14ac:dyDescent="0.25">
      <c r="B48" s="1"/>
      <c r="J48" s="1"/>
    </row>
    <row r="49" spans="2:10" x14ac:dyDescent="0.25">
      <c r="B49" s="1"/>
      <c r="J49" s="1"/>
    </row>
    <row r="51" spans="2:10" ht="29.4" customHeight="1" x14ac:dyDescent="0.25"/>
    <row r="54" spans="2:10" ht="20.399999999999999" x14ac:dyDescent="0.3">
      <c r="B54" s="63" t="s">
        <v>44</v>
      </c>
      <c r="C54" s="64" t="s">
        <v>48</v>
      </c>
      <c r="D54" s="64" t="s">
        <v>65</v>
      </c>
      <c r="E54" s="65"/>
      <c r="F54" s="65"/>
      <c r="G54" s="65"/>
      <c r="H54" s="65"/>
    </row>
    <row r="55" spans="2:10" ht="13.8" x14ac:dyDescent="0.3">
      <c r="B55" s="66" t="s">
        <v>30</v>
      </c>
      <c r="C55" s="69">
        <f>E13</f>
        <v>74865883.219999999</v>
      </c>
      <c r="D55" s="10">
        <v>0.11201601141222856</v>
      </c>
      <c r="E55" s="65"/>
      <c r="F55" s="65"/>
      <c r="G55" s="65"/>
      <c r="H55" s="65"/>
    </row>
    <row r="56" spans="2:10" ht="13.8" x14ac:dyDescent="0.3">
      <c r="B56" s="66" t="s">
        <v>22</v>
      </c>
      <c r="C56" s="67">
        <f>E20</f>
        <v>374575342</v>
      </c>
      <c r="D56" s="68">
        <v>0.43937655766317157</v>
      </c>
      <c r="E56" s="65"/>
      <c r="F56" s="65"/>
      <c r="G56" s="65"/>
      <c r="H56" s="65"/>
    </row>
    <row r="57" spans="2:10" ht="13.8" x14ac:dyDescent="0.3">
      <c r="B57" s="66" t="s">
        <v>18</v>
      </c>
      <c r="C57" s="67">
        <f>E25</f>
        <v>1597523.39</v>
      </c>
      <c r="D57" s="68">
        <v>9.4382638777765551E-4</v>
      </c>
      <c r="E57" s="65"/>
      <c r="F57" s="65"/>
      <c r="G57" s="65"/>
      <c r="H57" s="65"/>
    </row>
    <row r="58" spans="2:10" ht="13.8" x14ac:dyDescent="0.3">
      <c r="B58" s="66" t="s">
        <v>46</v>
      </c>
      <c r="C58" s="69">
        <f>E27</f>
        <v>0</v>
      </c>
      <c r="D58" s="68">
        <v>0</v>
      </c>
      <c r="E58" s="65"/>
      <c r="F58" s="65"/>
      <c r="G58" s="65"/>
      <c r="H58" s="65"/>
    </row>
    <row r="59" spans="2:10" ht="13.8" x14ac:dyDescent="0.3">
      <c r="B59" s="66" t="s">
        <v>8</v>
      </c>
      <c r="C59" s="69">
        <f>E35</f>
        <v>41882040.25</v>
      </c>
      <c r="D59" s="10">
        <v>0.13764188432560154</v>
      </c>
      <c r="E59" s="65"/>
      <c r="F59" s="65"/>
      <c r="G59" s="65"/>
      <c r="H59" s="65"/>
    </row>
    <row r="60" spans="2:10" ht="13.8" x14ac:dyDescent="0.3">
      <c r="B60" s="66" t="s">
        <v>5</v>
      </c>
      <c r="C60" s="67">
        <f>E38</f>
        <v>241298746.12</v>
      </c>
      <c r="D60" s="68">
        <v>0.30999752182422985</v>
      </c>
      <c r="E60" s="65"/>
      <c r="F60" s="65"/>
      <c r="G60" s="65"/>
      <c r="H60" s="65"/>
    </row>
    <row r="61" spans="2:10" ht="13.8" x14ac:dyDescent="0.3">
      <c r="B61" s="66" t="s">
        <v>2</v>
      </c>
      <c r="C61" s="69">
        <f>E40</f>
        <v>-172568.26</v>
      </c>
      <c r="D61" s="68">
        <v>0</v>
      </c>
      <c r="E61" s="65"/>
      <c r="F61" s="65"/>
      <c r="G61" s="65"/>
      <c r="H61" s="65"/>
    </row>
    <row r="62" spans="2:10" ht="13.8" x14ac:dyDescent="0.3">
      <c r="B62" s="70" t="s">
        <v>1</v>
      </c>
      <c r="C62" s="71">
        <f>SUM(C55:C61)</f>
        <v>734046966.72000003</v>
      </c>
      <c r="D62" s="72">
        <v>1</v>
      </c>
      <c r="E62" s="65"/>
      <c r="F62" s="65"/>
      <c r="G62" s="65"/>
      <c r="H62" s="65"/>
    </row>
    <row r="63" spans="2:10" ht="13.8" x14ac:dyDescent="0.3">
      <c r="B63" s="73"/>
      <c r="C63" s="65"/>
      <c r="D63" s="65"/>
      <c r="E63" s="65"/>
      <c r="F63" s="65"/>
      <c r="G63" s="65"/>
      <c r="H63" s="65"/>
    </row>
    <row r="64" spans="2:10" ht="13.8" x14ac:dyDescent="0.3">
      <c r="B64" s="73"/>
      <c r="C64" s="65"/>
      <c r="D64" s="65"/>
      <c r="E64" s="65"/>
      <c r="F64" s="65"/>
      <c r="G64" s="65"/>
      <c r="H64" s="65"/>
    </row>
    <row r="65" spans="2:8" ht="13.8" x14ac:dyDescent="0.3">
      <c r="B65" s="73"/>
      <c r="C65" s="65"/>
      <c r="D65" s="65"/>
      <c r="E65" s="65"/>
      <c r="F65" s="65"/>
      <c r="G65" s="65"/>
      <c r="H65" s="65"/>
    </row>
    <row r="66" spans="2:8" ht="13.8" x14ac:dyDescent="0.3">
      <c r="C66" s="65"/>
      <c r="D66" s="65"/>
      <c r="E66" s="65"/>
      <c r="F66" s="65"/>
      <c r="G66" s="65"/>
      <c r="H66" s="65"/>
    </row>
    <row r="67" spans="2:8" ht="13.8" x14ac:dyDescent="0.3">
      <c r="B67" s="73"/>
      <c r="C67" s="65"/>
      <c r="D67" s="65"/>
      <c r="E67" s="65"/>
      <c r="F67" s="65"/>
      <c r="G67" s="65"/>
      <c r="H67" s="65"/>
    </row>
    <row r="68" spans="2:8" ht="13.8" x14ac:dyDescent="0.3">
      <c r="B68" s="73"/>
      <c r="C68" s="65"/>
      <c r="D68" s="65"/>
      <c r="E68" s="65"/>
      <c r="F68" s="65"/>
      <c r="G68" s="65"/>
      <c r="H68" s="65"/>
    </row>
    <row r="69" spans="2:8" ht="13.8" x14ac:dyDescent="0.3">
      <c r="B69" s="73"/>
      <c r="C69" s="65"/>
      <c r="D69" s="65"/>
      <c r="E69" s="65"/>
      <c r="F69" s="65"/>
      <c r="G69" s="65"/>
      <c r="H69" s="65"/>
    </row>
    <row r="70" spans="2:8" ht="13.8" x14ac:dyDescent="0.3">
      <c r="B70" s="73"/>
      <c r="C70" s="73"/>
      <c r="D70" s="65"/>
      <c r="E70" s="65"/>
      <c r="F70" s="65"/>
      <c r="G70" s="65"/>
      <c r="H70" s="65"/>
    </row>
    <row r="71" spans="2:8" ht="13.8" x14ac:dyDescent="0.3">
      <c r="B71" s="73"/>
      <c r="C71" s="65"/>
      <c r="D71" s="65"/>
      <c r="E71" s="65"/>
      <c r="F71" s="65"/>
      <c r="G71" s="65"/>
      <c r="H71" s="65"/>
    </row>
    <row r="72" spans="2:8" ht="13.8" x14ac:dyDescent="0.3">
      <c r="B72" s="73"/>
      <c r="C72" s="65"/>
      <c r="D72" s="65"/>
      <c r="E72" s="65"/>
      <c r="F72" s="65"/>
      <c r="G72" s="65"/>
      <c r="H72" s="65"/>
    </row>
    <row r="73" spans="2:8" ht="40.5" customHeight="1" x14ac:dyDescent="0.3">
      <c r="B73" s="74" t="s">
        <v>44</v>
      </c>
      <c r="C73" s="64" t="s">
        <v>49</v>
      </c>
      <c r="D73" s="64" t="s">
        <v>50</v>
      </c>
      <c r="E73" s="64" t="s">
        <v>51</v>
      </c>
      <c r="F73" s="65"/>
      <c r="G73"/>
      <c r="H73" s="65"/>
    </row>
    <row r="74" spans="2:8" ht="13.8" x14ac:dyDescent="0.3">
      <c r="B74" s="75" t="s">
        <v>52</v>
      </c>
      <c r="C74" s="67">
        <f>C55</f>
        <v>74865883.219999999</v>
      </c>
      <c r="D74" s="69">
        <f>G13</f>
        <v>5685671.7000000011</v>
      </c>
      <c r="E74" s="69">
        <f>I13</f>
        <v>4161207.16</v>
      </c>
      <c r="F74" s="65"/>
      <c r="G74"/>
      <c r="H74" s="65"/>
    </row>
    <row r="75" spans="2:8" ht="13.8" x14ac:dyDescent="0.3">
      <c r="B75" s="75" t="s">
        <v>53</v>
      </c>
      <c r="C75" s="67">
        <f t="shared" ref="C75:C80" si="0">C56</f>
        <v>374575342</v>
      </c>
      <c r="D75" s="69">
        <f>G20</f>
        <v>73711708.609999999</v>
      </c>
      <c r="E75" s="69">
        <f>I20</f>
        <v>57964.259999999995</v>
      </c>
      <c r="F75" s="65"/>
      <c r="G75"/>
      <c r="H75" s="65"/>
    </row>
    <row r="76" spans="2:8" ht="13.8" x14ac:dyDescent="0.3">
      <c r="B76" s="75" t="s">
        <v>54</v>
      </c>
      <c r="C76" s="67">
        <f t="shared" si="0"/>
        <v>1597523.39</v>
      </c>
      <c r="D76" s="69">
        <f>G25</f>
        <v>836237.53</v>
      </c>
      <c r="E76" s="69">
        <f>I25</f>
        <v>618146.42000000004</v>
      </c>
      <c r="F76" s="65"/>
      <c r="G76"/>
      <c r="H76" s="65"/>
    </row>
    <row r="77" spans="2:8" ht="13.8" x14ac:dyDescent="0.3">
      <c r="B77" s="75" t="s">
        <v>55</v>
      </c>
      <c r="C77" s="67">
        <f t="shared" si="0"/>
        <v>0</v>
      </c>
      <c r="D77" s="69">
        <f>G27</f>
        <v>2148.7600000000002</v>
      </c>
      <c r="E77" s="69">
        <f>I27</f>
        <v>2148.7600000000002</v>
      </c>
      <c r="F77" s="65"/>
      <c r="G77"/>
      <c r="H77" s="65"/>
    </row>
    <row r="78" spans="2:8" ht="13.8" x14ac:dyDescent="0.3">
      <c r="B78" s="75" t="s">
        <v>56</v>
      </c>
      <c r="C78" s="67">
        <f t="shared" si="0"/>
        <v>41882040.25</v>
      </c>
      <c r="D78" s="69">
        <f>G35</f>
        <v>42458525.440000013</v>
      </c>
      <c r="E78" s="69">
        <f>I35</f>
        <v>3498851.709999999</v>
      </c>
      <c r="F78" s="65"/>
      <c r="G78"/>
      <c r="H78" s="65"/>
    </row>
    <row r="79" spans="2:8" x14ac:dyDescent="0.25">
      <c r="B79" s="76" t="s">
        <v>57</v>
      </c>
      <c r="C79" s="67">
        <f t="shared" si="0"/>
        <v>241298746.12</v>
      </c>
      <c r="D79" s="69">
        <f>G38</f>
        <v>0</v>
      </c>
      <c r="E79" s="69">
        <f>I38</f>
        <v>0</v>
      </c>
    </row>
    <row r="80" spans="2:8" x14ac:dyDescent="0.25">
      <c r="B80" s="75" t="s">
        <v>58</v>
      </c>
      <c r="C80" s="67">
        <f t="shared" si="0"/>
        <v>-172568.26</v>
      </c>
      <c r="D80" s="69">
        <f>G40</f>
        <v>-244996.52999999994</v>
      </c>
      <c r="E80" s="69">
        <f>I40</f>
        <v>-244996.52999999994</v>
      </c>
    </row>
    <row r="81" spans="2:5" x14ac:dyDescent="0.25">
      <c r="B81" s="70" t="s">
        <v>1</v>
      </c>
      <c r="C81" s="77">
        <f>SUM(C74:C80)</f>
        <v>734046966.72000003</v>
      </c>
      <c r="D81" s="77">
        <f>SUM(D74:D80)</f>
        <v>122449295.51000002</v>
      </c>
      <c r="E81" s="77">
        <f>SUM(E74:E80)</f>
        <v>8093321.7799999984</v>
      </c>
    </row>
    <row r="82" spans="2:5" x14ac:dyDescent="0.25">
      <c r="E82" s="78"/>
    </row>
    <row r="84" spans="2:5" x14ac:dyDescent="0.25">
      <c r="D84" s="78"/>
    </row>
  </sheetData>
  <pageMargins left="0.23622047244094491" right="0.15748031496062992" top="0.31496062992125984" bottom="0.19685039370078741" header="0.15748031496062992" footer="0.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Raquel Ferrer Grau</cp:lastModifiedBy>
  <cp:lastPrinted>2024-05-23T12:05:37Z</cp:lastPrinted>
  <dcterms:created xsi:type="dcterms:W3CDTF">2020-06-12T09:16:43Z</dcterms:created>
  <dcterms:modified xsi:type="dcterms:W3CDTF">2024-06-12T08:40:28Z</dcterms:modified>
</cp:coreProperties>
</file>