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documents\Estex\"/>
    </mc:Choice>
  </mc:AlternateContent>
  <xr:revisionPtr revIDLastSave="0" documentId="13_ncr:1_{58986DA7-A0DA-4A65-9532-BEAD4F1D2703}" xr6:coauthVersionLast="47" xr6:coauthVersionMax="47" xr10:uidLastSave="{00000000-0000-0000-0000-000000000000}"/>
  <bookViews>
    <workbookView xWindow="3795" yWindow="2400" windowWidth="21600" windowHeight="11295" xr2:uid="{00000000-000D-0000-FFFF-FFFF00000000}"/>
  </bookViews>
  <sheets>
    <sheet name="GASTOS" sheetId="1" r:id="rId1"/>
  </sheets>
  <definedNames>
    <definedName name="borrar">#REF!</definedName>
    <definedName name="ingresos">#REF!</definedName>
    <definedName name="RUN_Cuenta_C6660009">#REF!</definedName>
    <definedName name="RUN_FacturaAreaGesTramit1_C6660009">#REF!</definedName>
    <definedName name="RUN_FacturasDetPartida_C6660009">#REF!</definedName>
    <definedName name="RUN_OperacionsFactura_C6660009">#REF!</definedName>
    <definedName name="RUN_SIT001_C6660009">#REF!</definedName>
    <definedName name="RUN_SIT001_C6660009_2">#REF!</definedName>
    <definedName name="RUN_SIT003_C6660009">#REF!</definedName>
    <definedName name="RUN_VINSIT001_C666000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6" i="1"/>
  <c r="F44" i="1"/>
  <c r="F36" i="1"/>
  <c r="F27" i="1"/>
  <c r="F22" i="1"/>
  <c r="F17" i="1"/>
  <c r="F12" i="1"/>
  <c r="C64" i="1"/>
  <c r="C92" i="1"/>
  <c r="E91" i="1"/>
  <c r="D91" i="1"/>
  <c r="C91" i="1"/>
  <c r="E92" i="1"/>
  <c r="E90" i="1"/>
  <c r="E89" i="1"/>
  <c r="D92" i="1"/>
  <c r="D90" i="1"/>
  <c r="D89" i="1"/>
  <c r="C65" i="1"/>
  <c r="D85" i="1"/>
  <c r="C90" i="1"/>
  <c r="C89" i="1"/>
  <c r="C71" i="1"/>
  <c r="C70" i="1"/>
  <c r="C69" i="1"/>
  <c r="C68" i="1"/>
  <c r="D71" i="1" l="1"/>
  <c r="D70" i="1"/>
  <c r="D69" i="1"/>
  <c r="D68" i="1"/>
  <c r="D67" i="1"/>
  <c r="D66" i="1"/>
  <c r="D65" i="1"/>
  <c r="D64" i="1"/>
  <c r="E86" i="1" l="1"/>
  <c r="D87" i="1"/>
  <c r="D86" i="1"/>
  <c r="D93" i="1" s="1"/>
  <c r="E88" i="1"/>
  <c r="D88" i="1"/>
  <c r="E87" i="1"/>
  <c r="E85" i="1"/>
  <c r="C87" i="1" l="1"/>
  <c r="C66" i="1"/>
  <c r="C67" i="1"/>
  <c r="C85" i="1"/>
  <c r="C88" i="1"/>
  <c r="C72" i="1" l="1"/>
  <c r="C86" i="1"/>
  <c r="C93" i="1" s="1"/>
  <c r="E93" i="1"/>
</calcChain>
</file>

<file path=xl/sharedStrings.xml><?xml version="1.0" encoding="utf-8"?>
<sst xmlns="http://schemas.openxmlformats.org/spreadsheetml/2006/main" count="90" uniqueCount="79">
  <si>
    <t>Total general</t>
  </si>
  <si>
    <t>Total Cap. 9 PASSIUS FINANCERS</t>
  </si>
  <si>
    <t>92  AMORTITZACIÓ DE PRÉSTECS A LLARG TERMINI</t>
  </si>
  <si>
    <t>9</t>
  </si>
  <si>
    <t>78  TRANSF.CAP. A L'EXTERIOR</t>
  </si>
  <si>
    <t>77  TRANSF. CAP. A FAMÍLIES I INSTIT. NO LUCR.</t>
  </si>
  <si>
    <t>73  TRANSF. CAP. A  FUNDACIONS I EMPRES. PARTIC. UV</t>
  </si>
  <si>
    <t>7</t>
  </si>
  <si>
    <t>Total Cap. 6 INVERSIONS REALS</t>
  </si>
  <si>
    <t>69  FORMACIÓ DE CAPITAL HUMÀ</t>
  </si>
  <si>
    <t>68  INVERS. EN ESTUDIS PROJECTES EN CURS I INVESTIGACI</t>
  </si>
  <si>
    <t>67  INVERSIONS EN ALTRE IMMOB. MATERIAL I IMMATERIAL</t>
  </si>
  <si>
    <t>66  INVERSIONS EN BÉNS DESTINATS A L'ÚS PÚBLIC</t>
  </si>
  <si>
    <t>65  INVERSIONS EN EQUIP. PROC. INFORMAC.</t>
  </si>
  <si>
    <t>64  INVERSIONS EN MOBILIARI I EFECTES</t>
  </si>
  <si>
    <t>63  INVERSIONS EN INSTAL·LACIONS</t>
  </si>
  <si>
    <t>6</t>
  </si>
  <si>
    <t>48 TRANSF. CORR.A L'EXTERIOR</t>
  </si>
  <si>
    <t>47  TRANSF. CORR. A FAMÍLIES I INSTIT. SENSE FI DE LUCRE</t>
  </si>
  <si>
    <t>43  TRANSF. CORR. A EMPRESES I FUNDAC. PARTIC. UV</t>
  </si>
  <si>
    <t>42 TRANSF. CORRENTS A ORGANISMES AUTÒNOMS</t>
  </si>
  <si>
    <t>4</t>
  </si>
  <si>
    <t>Total Cap. 3 DESPESES FINANCERES</t>
  </si>
  <si>
    <t>35  COMISSIONS PER SERVEIS BANCARIS</t>
  </si>
  <si>
    <t>34  INTERESSOS DE DEMORA I ALTRES DESPESES FINANCERES</t>
  </si>
  <si>
    <t>32  PRÉSTECS I BESTRETES</t>
  </si>
  <si>
    <t>31  DESPESES FINANCERES D'EMPRÉSTITS</t>
  </si>
  <si>
    <t>3</t>
  </si>
  <si>
    <t>Total Cap. 2 BENS CORRENTS I DESPESES FUNCION.</t>
  </si>
  <si>
    <t>23  INDEMNITZACIONS PER RAÓ DEL SERVEI</t>
  </si>
  <si>
    <t>22  TREBALLS, SUBMNISTRAMENTS I SERVEIS EXTERIORS</t>
  </si>
  <si>
    <t>21  TRIBUTS</t>
  </si>
  <si>
    <t>20 COMPRA BÉNS CORRENTS I DESPESES FUNCIONAMENT</t>
  </si>
  <si>
    <t>2</t>
  </si>
  <si>
    <t>Total Cap. 1 DESPESES DE PERSONAL</t>
  </si>
  <si>
    <t>14  PRESTACIONS SOCIALS A CÀRREC DE L'EMPLEADOR</t>
  </si>
  <si>
    <t>13  ALTRES DESPESES SOCIALS</t>
  </si>
  <si>
    <t>12  QUOTES SOCIALS A CÀRREC DE L'EMPLEADOR</t>
  </si>
  <si>
    <t>11  SOUS I SALARIS</t>
  </si>
  <si>
    <t>1</t>
  </si>
  <si>
    <t>% 
complim
c/b</t>
  </si>
  <si>
    <t>PAGAMENTS REALITZATS
c</t>
  </si>
  <si>
    <t>% 
execució
b/a</t>
  </si>
  <si>
    <t>OBLIGACIONS RECONEGUDES
b</t>
  </si>
  <si>
    <t>DESPESES COMPROMESES</t>
  </si>
  <si>
    <t xml:space="preserve">SALDO                        </t>
  </si>
  <si>
    <t>PRESSUPOST
 FINAL
a</t>
  </si>
  <si>
    <t>MODIFICACIONS</t>
  </si>
  <si>
    <t>PRESSUPOST INICIAL</t>
  </si>
  <si>
    <t>ARTICLE</t>
  </si>
  <si>
    <t>CAP</t>
  </si>
  <si>
    <t>Total Cap. 4 TRANSFERÈNCIES CORRENTS</t>
  </si>
  <si>
    <t>72  TRANSF. CAP. A  ORGANISMES AUTÒNOMS</t>
  </si>
  <si>
    <t>74 TRANSF. CAP. A ENS TERRITORIALS</t>
  </si>
  <si>
    <t>75  TRANSF. CAPITAL A EMPRESES PÚBLIQ.I ALTRES ÉNS PÚBL.</t>
  </si>
  <si>
    <t>76  TRANSF. CAPITAL A EMPRESES PRIVADES</t>
  </si>
  <si>
    <t>Total Cap. 7 TRANSFERÈNCIES DE CAPITAL</t>
  </si>
  <si>
    <t>91 AMORTITZACIO D'EMPRÈSTITS</t>
  </si>
  <si>
    <t>PRESSUPOST FINAL</t>
  </si>
  <si>
    <t>a. PRESSUPOST FINAL</t>
  </si>
  <si>
    <t>b. OBLIGACIONS RECONEGUDES</t>
  </si>
  <si>
    <t>c. PAGAMENTS REALITZATS</t>
  </si>
  <si>
    <t xml:space="preserve">Total Cap. 1 </t>
  </si>
  <si>
    <t xml:space="preserve">Total Cap. 2 </t>
  </si>
  <si>
    <t>Total Cap. 3</t>
  </si>
  <si>
    <t xml:space="preserve">Total Cap. 4 </t>
  </si>
  <si>
    <t xml:space="preserve">Total Cap. 6 </t>
  </si>
  <si>
    <t>Total Cap. 7</t>
  </si>
  <si>
    <t>Total Cap. 9</t>
  </si>
  <si>
    <t>DESPESES AUTORITZADES</t>
  </si>
  <si>
    <t>8</t>
  </si>
  <si>
    <t>82 INVERSIONS FINANCERES PERMANENTS</t>
  </si>
  <si>
    <t>Total Cap. 8 ACTIUS FINANCERS</t>
  </si>
  <si>
    <t>Total Cap. 8 INVERSIONS FINANCERES PERMANENTS</t>
  </si>
  <si>
    <t>62 EDIFICIS I ALTRES CONSTRUCCIONS</t>
  </si>
  <si>
    <t>Total Cap. 8</t>
  </si>
  <si>
    <t xml:space="preserve">     ESTAT D'EXECUCIÓ DEL PRESSUPOST DE DESPESES DE 2026</t>
  </si>
  <si>
    <t xml:space="preserve">        a 30/06/2026</t>
  </si>
  <si>
    <t>OBLIGACIONS PDTS. PAGAMENT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</si>
</sst>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%"/>
  </numFmts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5" fillId="0" borderId="0" xfId="2" applyFont="1"/>
    <xf numFmtId="165" fontId="5" fillId="0" borderId="0" xfId="2" applyNumberFormat="1" applyFont="1" applyAlignment="1">
      <alignment horizontal="right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165" fontId="2" fillId="0" borderId="0" xfId="2" applyNumberFormat="1" applyFont="1" applyAlignment="1">
      <alignment horizontal="right"/>
    </xf>
    <xf numFmtId="164" fontId="4" fillId="0" borderId="19" xfId="0" applyNumberFormat="1" applyFont="1" applyBorder="1"/>
    <xf numFmtId="164" fontId="4" fillId="0" borderId="18" xfId="0" applyNumberFormat="1" applyFont="1" applyBorder="1"/>
    <xf numFmtId="164" fontId="4" fillId="0" borderId="24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/>
    <xf numFmtId="164" fontId="4" fillId="0" borderId="10" xfId="0" applyNumberFormat="1" applyFont="1" applyBorder="1" applyAlignment="1">
      <alignment vertical="center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3" fillId="2" borderId="15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9" fontId="3" fillId="2" borderId="4" xfId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vertical="center"/>
    </xf>
    <xf numFmtId="9" fontId="3" fillId="2" borderId="13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9" fontId="3" fillId="0" borderId="10" xfId="1" applyFont="1" applyFill="1" applyBorder="1" applyAlignment="1">
      <alignment horizontal="center" vertical="center"/>
    </xf>
    <xf numFmtId="0" fontId="4" fillId="0" borderId="23" xfId="0" applyFont="1" applyBorder="1"/>
    <xf numFmtId="164" fontId="4" fillId="0" borderId="12" xfId="0" applyNumberFormat="1" applyFont="1" applyBorder="1"/>
    <xf numFmtId="164" fontId="4" fillId="0" borderId="2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4" fillId="0" borderId="0" xfId="0" applyFont="1"/>
    <xf numFmtId="0" fontId="4" fillId="0" borderId="10" xfId="0" applyFont="1" applyBorder="1"/>
    <xf numFmtId="164" fontId="3" fillId="2" borderId="7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9" fontId="3" fillId="2" borderId="25" xfId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vertical="center"/>
    </xf>
    <xf numFmtId="9" fontId="3" fillId="2" borderId="5" xfId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vertical="center"/>
    </xf>
    <xf numFmtId="9" fontId="3" fillId="2" borderId="3" xfId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164" fontId="4" fillId="0" borderId="22" xfId="0" applyNumberFormat="1" applyFont="1" applyBorder="1"/>
    <xf numFmtId="0" fontId="3" fillId="2" borderId="15" xfId="0" applyFont="1" applyFill="1" applyBorder="1" applyAlignment="1">
      <alignment horizontal="left" vertical="center"/>
    </xf>
    <xf numFmtId="9" fontId="3" fillId="2" borderId="15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15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vertical="center"/>
    </xf>
    <xf numFmtId="9" fontId="3" fillId="3" borderId="15" xfId="1" applyFont="1" applyFill="1" applyBorder="1" applyAlignment="1">
      <alignment horizontal="center" vertical="center"/>
    </xf>
    <xf numFmtId="9" fontId="3" fillId="2" borderId="14" xfId="1" applyFont="1" applyFill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vertical="center"/>
    </xf>
    <xf numFmtId="9" fontId="3" fillId="2" borderId="14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164" fontId="0" fillId="0" borderId="0" xfId="0" applyNumberFormat="1"/>
    <xf numFmtId="0" fontId="4" fillId="0" borderId="10" xfId="0" quotePrefix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</cellXfs>
  <cellStyles count="3"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19912159323406"/>
          <c:y val="2.70723107816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GASTOS!$C$63</c:f>
              <c:strCache>
                <c:ptCount val="1"/>
                <c:pt idx="0">
                  <c:v>PRESSUPOST 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14-4E3A-A733-9DDA1014B5C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14-4E3A-A733-9DDA1014B5C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14-4E3A-A733-9DDA1014B5C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14-4E3A-A733-9DDA1014B5C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14-4E3A-A733-9DDA1014B5C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514-4E3A-A733-9DDA1014B5C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514-4E3A-A733-9DDA1014B5C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C6-49CA-8764-03217DDEE8AE}"/>
              </c:ext>
            </c:extLst>
          </c:dPt>
          <c:dLbls>
            <c:dLbl>
              <c:idx val="0"/>
              <c:layout>
                <c:manualLayout>
                  <c:x val="-8.8879320125461979E-3"/>
                  <c:y val="-9.2743144555433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4-4E3A-A733-9DDA1014B5CB}"/>
                </c:ext>
              </c:extLst>
            </c:dLbl>
            <c:dLbl>
              <c:idx val="1"/>
              <c:layout>
                <c:manualLayout>
                  <c:x val="0.43363590305310173"/>
                  <c:y val="-3.09817514889401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41394287598326"/>
                      <c:h val="0.12117920178227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514-4E3A-A733-9DDA1014B5CB}"/>
                </c:ext>
              </c:extLst>
            </c:dLbl>
            <c:dLbl>
              <c:idx val="4"/>
              <c:layout>
                <c:manualLayout>
                  <c:x val="8.2595501271682699E-3"/>
                  <c:y val="-4.93973784720989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14-4E3A-A733-9DDA1014B5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GASTOS!$B$64:$B$71</c:f>
              <c:strCache>
                <c:ptCount val="8"/>
                <c:pt idx="0">
                  <c:v>Total Cap. 1 DESPESES DE PERSONAL</c:v>
                </c:pt>
                <c:pt idx="1">
                  <c:v>Total Cap. 2 BENS CORRENTS I DESPESES FUNCION.</c:v>
                </c:pt>
                <c:pt idx="2">
                  <c:v>Total Cap. 3 DESPESES FINANCERES</c:v>
                </c:pt>
                <c:pt idx="3">
                  <c:v>Total Cap. 4 TRANSFERÈNCIES CORRENTS</c:v>
                </c:pt>
                <c:pt idx="4">
                  <c:v>Total Cap. 6 INVERSIONS REALS</c:v>
                </c:pt>
                <c:pt idx="5">
                  <c:v>Total Cap. 7 TRANSFERÈNCIES DE CAPITAL</c:v>
                </c:pt>
                <c:pt idx="6">
                  <c:v>Total Cap. 8 INVERSIONS FINANCERES PERMANENTS</c:v>
                </c:pt>
                <c:pt idx="7">
                  <c:v>Total Cap. 9 PASSIUS FINANCERS</c:v>
                </c:pt>
              </c:strCache>
            </c:strRef>
          </c:cat>
          <c:val>
            <c:numRef>
              <c:f>GASTOS!$C$64:$C$71</c:f>
              <c:numCache>
                <c:formatCode>#,##0.00_ ;[Red]\-#,##0.00\ </c:formatCode>
                <c:ptCount val="8"/>
                <c:pt idx="0">
                  <c:v>360192729.59000003</c:v>
                </c:pt>
                <c:pt idx="1">
                  <c:v>115147433.41999999</c:v>
                </c:pt>
                <c:pt idx="2">
                  <c:v>341840</c:v>
                </c:pt>
                <c:pt idx="3">
                  <c:v>18226311.059999995</c:v>
                </c:pt>
                <c:pt idx="4">
                  <c:v>302878454.72000021</c:v>
                </c:pt>
                <c:pt idx="5">
                  <c:v>4382737.79</c:v>
                </c:pt>
                <c:pt idx="6">
                  <c:v>20000</c:v>
                </c:pt>
                <c:pt idx="7">
                  <c:v>458285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14-4E3A-A733-9DDA1014B5CB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GASTOS!$C$84</c:f>
              <c:strCache>
                <c:ptCount val="1"/>
                <c:pt idx="0">
                  <c:v>a. PRESSUPOST 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GASTOS!$C$85:$C$92</c:f>
              <c:numCache>
                <c:formatCode>#,##0.00_ ;[Red]\-#,##0.00\ </c:formatCode>
                <c:ptCount val="8"/>
                <c:pt idx="0">
                  <c:v>360192729.59000003</c:v>
                </c:pt>
                <c:pt idx="1">
                  <c:v>115147433.41999999</c:v>
                </c:pt>
                <c:pt idx="2">
                  <c:v>341840</c:v>
                </c:pt>
                <c:pt idx="3">
                  <c:v>18226311.059999995</c:v>
                </c:pt>
                <c:pt idx="4">
                  <c:v>302878454.72000021</c:v>
                </c:pt>
                <c:pt idx="5">
                  <c:v>4382737.79</c:v>
                </c:pt>
                <c:pt idx="6">
                  <c:v>20000</c:v>
                </c:pt>
                <c:pt idx="7">
                  <c:v>458285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9-4FC6-88AE-9C04E4781D99}"/>
            </c:ext>
          </c:extLst>
        </c:ser>
        <c:ser>
          <c:idx val="1"/>
          <c:order val="1"/>
          <c:tx>
            <c:strRef>
              <c:f>GASTOS!$D$84</c:f>
              <c:strCache>
                <c:ptCount val="1"/>
                <c:pt idx="0">
                  <c:v>b. OBLIGACIONS RECONEGUDES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GASTOS!$D$85:$D$92</c:f>
              <c:numCache>
                <c:formatCode>#,##0.00_ ;[Red]\-#,##0.00\ </c:formatCode>
                <c:ptCount val="8"/>
                <c:pt idx="0">
                  <c:v>184681489.28999674</c:v>
                </c:pt>
                <c:pt idx="1">
                  <c:v>40208115.430000015</c:v>
                </c:pt>
                <c:pt idx="2">
                  <c:v>71620.77</c:v>
                </c:pt>
                <c:pt idx="3">
                  <c:v>3272818.56</c:v>
                </c:pt>
                <c:pt idx="4">
                  <c:v>49014264.730000027</c:v>
                </c:pt>
                <c:pt idx="5">
                  <c:v>513721.26</c:v>
                </c:pt>
                <c:pt idx="6">
                  <c:v>2100</c:v>
                </c:pt>
                <c:pt idx="7">
                  <c:v>255775.26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9-4FC6-88AE-9C04E4781D99}"/>
            </c:ext>
          </c:extLst>
        </c:ser>
        <c:ser>
          <c:idx val="2"/>
          <c:order val="2"/>
          <c:tx>
            <c:strRef>
              <c:f>GASTOS!$E$84</c:f>
              <c:strCache>
                <c:ptCount val="1"/>
                <c:pt idx="0">
                  <c:v>c. PAGAMENTS REALITZATS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GASTOS!$E$85:$E$92</c:f>
              <c:numCache>
                <c:formatCode>#,##0.00_ ;[Red]\-#,##0.00\ </c:formatCode>
                <c:ptCount val="8"/>
                <c:pt idx="0">
                  <c:v>170704774.02999729</c:v>
                </c:pt>
                <c:pt idx="1">
                  <c:v>35537854.400000006</c:v>
                </c:pt>
                <c:pt idx="2">
                  <c:v>71620.77</c:v>
                </c:pt>
                <c:pt idx="3">
                  <c:v>3260619.17</c:v>
                </c:pt>
                <c:pt idx="4">
                  <c:v>41519580.769999959</c:v>
                </c:pt>
                <c:pt idx="5">
                  <c:v>513721.26</c:v>
                </c:pt>
                <c:pt idx="6">
                  <c:v>2100</c:v>
                </c:pt>
                <c:pt idx="7">
                  <c:v>255775.26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9-4FC6-88AE-9C04E478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2581275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1AB5C-46AD-4F8D-A496-7BA6BCCF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409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477358</xdr:colOff>
      <xdr:row>59</xdr:row>
      <xdr:rowOff>105834</xdr:rowOff>
    </xdr:from>
    <xdr:to>
      <xdr:col>12</xdr:col>
      <xdr:colOff>127000</xdr:colOff>
      <xdr:row>82</xdr:row>
      <xdr:rowOff>116417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4D6DD-B350-4AB9-AF20-AD6116FD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474046</xdr:colOff>
      <xdr:row>82</xdr:row>
      <xdr:rowOff>1342582</xdr:rowOff>
    </xdr:from>
    <xdr:to>
      <xdr:col>12</xdr:col>
      <xdr:colOff>106128</xdr:colOff>
      <xdr:row>105</xdr:row>
      <xdr:rowOff>69806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8ECAE-E5CE-4E59-A5C3-CF5E2724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3"/>
  <sheetViews>
    <sheetView tabSelected="1" zoomScale="90" zoomScaleNormal="90" zoomScaleSheetLayoutView="100" workbookViewId="0">
      <selection activeCell="D93" sqref="D93"/>
    </sheetView>
  </sheetViews>
  <sheetFormatPr baseColWidth="10" defaultColWidth="11.42578125" defaultRowHeight="12.75" x14ac:dyDescent="0.2"/>
  <cols>
    <col min="1" max="1" width="3.5703125" style="1" customWidth="1"/>
    <col min="2" max="2" width="46.7109375" style="1" bestFit="1" customWidth="1"/>
    <col min="3" max="3" width="15.5703125" style="1" customWidth="1"/>
    <col min="4" max="4" width="13.28515625" style="1" customWidth="1"/>
    <col min="5" max="5" width="16.140625" style="1" customWidth="1"/>
    <col min="6" max="6" width="9" style="1" bestFit="1" customWidth="1"/>
    <col min="7" max="7" width="13.7109375" style="1" customWidth="1"/>
    <col min="8" max="8" width="14" style="1" customWidth="1"/>
    <col min="9" max="9" width="13" style="1" customWidth="1"/>
    <col min="10" max="12" width="13.28515625" style="1" bestFit="1" customWidth="1"/>
    <col min="13" max="13" width="14.140625" style="1" bestFit="1" customWidth="1"/>
    <col min="14" max="14" width="12.42578125" style="1" bestFit="1" customWidth="1"/>
    <col min="15" max="19" width="11.42578125" style="1" customWidth="1"/>
    <col min="20" max="16384" width="11.42578125" style="1"/>
  </cols>
  <sheetData>
    <row r="1" spans="1:14" s="25" customFormat="1" x14ac:dyDescent="0.2">
      <c r="F1" s="34"/>
      <c r="J1" s="26"/>
    </row>
    <row r="2" spans="1:14" s="25" customFormat="1" x14ac:dyDescent="0.2">
      <c r="F2" s="34"/>
      <c r="J2" s="26"/>
    </row>
    <row r="3" spans="1:14" s="25" customFormat="1" x14ac:dyDescent="0.2">
      <c r="F3" s="34"/>
      <c r="J3" s="26"/>
    </row>
    <row r="4" spans="1:14" s="25" customFormat="1" ht="6" customHeight="1" x14ac:dyDescent="0.2">
      <c r="F4" s="34"/>
      <c r="J4" s="26"/>
    </row>
    <row r="5" spans="1:14" s="25" customFormat="1" ht="23.25" x14ac:dyDescent="0.35">
      <c r="C5" s="33" t="s">
        <v>76</v>
      </c>
      <c r="D5" s="33"/>
      <c r="E5" s="33"/>
      <c r="F5" s="28"/>
      <c r="G5" s="30"/>
      <c r="H5" s="30"/>
      <c r="I5" s="29"/>
      <c r="J5" s="26"/>
    </row>
    <row r="6" spans="1:14" s="25" customFormat="1" ht="23.25" x14ac:dyDescent="0.35">
      <c r="C6" s="27"/>
      <c r="D6" s="27"/>
      <c r="E6" s="32" t="s">
        <v>77</v>
      </c>
      <c r="F6" s="32"/>
      <c r="G6" s="31"/>
      <c r="H6" s="30"/>
      <c r="I6" s="29"/>
      <c r="J6" s="26"/>
    </row>
    <row r="7" spans="1:14" ht="48" x14ac:dyDescent="0.2">
      <c r="A7" s="24" t="s">
        <v>50</v>
      </c>
      <c r="B7" s="23" t="s">
        <v>49</v>
      </c>
      <c r="C7" s="18" t="s">
        <v>48</v>
      </c>
      <c r="D7" s="22" t="s">
        <v>47</v>
      </c>
      <c r="E7" s="19" t="s">
        <v>46</v>
      </c>
      <c r="F7" s="78"/>
      <c r="G7" s="79" t="s">
        <v>45</v>
      </c>
      <c r="H7" s="21" t="s">
        <v>69</v>
      </c>
      <c r="I7" s="18" t="s">
        <v>44</v>
      </c>
      <c r="J7" s="20" t="s">
        <v>43</v>
      </c>
      <c r="K7" s="19" t="s">
        <v>42</v>
      </c>
      <c r="L7" s="19" t="s">
        <v>41</v>
      </c>
      <c r="M7" s="19" t="s">
        <v>40</v>
      </c>
      <c r="N7" s="18" t="s">
        <v>78</v>
      </c>
    </row>
    <row r="8" spans="1:14" x14ac:dyDescent="0.2">
      <c r="A8" s="9" t="s">
        <v>39</v>
      </c>
      <c r="B8" s="15" t="s">
        <v>38</v>
      </c>
      <c r="C8" s="35">
        <v>286017628</v>
      </c>
      <c r="D8" s="36">
        <v>13099375.800000001</v>
      </c>
      <c r="E8" s="35">
        <v>299117003.80000001</v>
      </c>
      <c r="F8" s="80"/>
      <c r="G8" s="36">
        <v>18482077.959999986</v>
      </c>
      <c r="H8" s="36">
        <v>280634925.84000003</v>
      </c>
      <c r="I8" s="36">
        <v>280634925.84000003</v>
      </c>
      <c r="J8" s="37">
        <v>155836644.48999849</v>
      </c>
      <c r="K8" s="38"/>
      <c r="L8" s="35">
        <v>155836644.48999849</v>
      </c>
      <c r="M8" s="38"/>
      <c r="N8" s="36">
        <v>0</v>
      </c>
    </row>
    <row r="9" spans="1:14" x14ac:dyDescent="0.2">
      <c r="A9" s="12"/>
      <c r="B9" s="7" t="s">
        <v>37</v>
      </c>
      <c r="C9" s="39">
        <v>56653522</v>
      </c>
      <c r="D9" s="40">
        <v>4422203.790000001</v>
      </c>
      <c r="E9" s="39">
        <v>61075725.789999999</v>
      </c>
      <c r="F9" s="53"/>
      <c r="G9" s="40">
        <v>9394253.8999999985</v>
      </c>
      <c r="H9" s="40">
        <v>51681471.889999986</v>
      </c>
      <c r="I9" s="40">
        <v>51681471.889999986</v>
      </c>
      <c r="J9" s="41">
        <v>28844844.799998254</v>
      </c>
      <c r="K9" s="42"/>
      <c r="L9" s="39">
        <v>14868129.539998792</v>
      </c>
      <c r="M9" s="42"/>
      <c r="N9" s="40">
        <v>13976715.259999461</v>
      </c>
    </row>
    <row r="10" spans="1:14" x14ac:dyDescent="0.2">
      <c r="A10" s="12"/>
      <c r="B10" s="7" t="s">
        <v>36</v>
      </c>
      <c r="C10" s="39">
        <v>0</v>
      </c>
      <c r="D10" s="40">
        <v>0</v>
      </c>
      <c r="E10" s="39">
        <v>0</v>
      </c>
      <c r="F10" s="53"/>
      <c r="G10" s="40">
        <v>0</v>
      </c>
      <c r="H10" s="40">
        <v>0</v>
      </c>
      <c r="I10" s="40">
        <v>0</v>
      </c>
      <c r="J10" s="41">
        <v>0</v>
      </c>
      <c r="K10" s="42"/>
      <c r="L10" s="39">
        <v>0</v>
      </c>
      <c r="M10" s="42"/>
      <c r="N10" s="40">
        <v>0</v>
      </c>
    </row>
    <row r="11" spans="1:14" x14ac:dyDescent="0.2">
      <c r="A11" s="12"/>
      <c r="B11" s="7" t="s">
        <v>35</v>
      </c>
      <c r="C11" s="39">
        <v>0</v>
      </c>
      <c r="D11" s="40">
        <v>0</v>
      </c>
      <c r="E11" s="43">
        <v>0</v>
      </c>
      <c r="F11" s="53"/>
      <c r="G11" s="44">
        <v>0</v>
      </c>
      <c r="H11" s="40">
        <v>0</v>
      </c>
      <c r="I11" s="40">
        <v>0</v>
      </c>
      <c r="J11" s="41">
        <v>0</v>
      </c>
      <c r="K11" s="42"/>
      <c r="L11" s="39">
        <v>0</v>
      </c>
      <c r="M11" s="42"/>
      <c r="N11" s="40">
        <v>0</v>
      </c>
    </row>
    <row r="12" spans="1:14" x14ac:dyDescent="0.2">
      <c r="A12" s="14" t="s">
        <v>34</v>
      </c>
      <c r="B12" s="10"/>
      <c r="C12" s="45">
        <v>342671150</v>
      </c>
      <c r="D12" s="45">
        <v>17521579.590000004</v>
      </c>
      <c r="E12" s="46">
        <v>360192729.59000003</v>
      </c>
      <c r="F12" s="81">
        <f>+E12/E50</f>
        <v>0.44931543924056916</v>
      </c>
      <c r="G12" s="45">
        <v>27876331.859999985</v>
      </c>
      <c r="H12" s="45">
        <v>332316397.73000002</v>
      </c>
      <c r="I12" s="45">
        <v>332316397.73000002</v>
      </c>
      <c r="J12" s="48">
        <v>184681489.28999674</v>
      </c>
      <c r="K12" s="49">
        <v>0.51272964198976445</v>
      </c>
      <c r="L12" s="46">
        <v>170704774.02999729</v>
      </c>
      <c r="M12" s="49">
        <v>0.92431989089035083</v>
      </c>
      <c r="N12" s="45">
        <v>13976715.259999454</v>
      </c>
    </row>
    <row r="13" spans="1:14" x14ac:dyDescent="0.2">
      <c r="A13" s="13" t="s">
        <v>33</v>
      </c>
      <c r="B13" s="6" t="s">
        <v>32</v>
      </c>
      <c r="C13" s="36">
        <v>0</v>
      </c>
      <c r="D13" s="40">
        <v>261.55</v>
      </c>
      <c r="E13" s="35">
        <v>261.55</v>
      </c>
      <c r="F13" s="50"/>
      <c r="G13" s="51">
        <v>261.55</v>
      </c>
      <c r="H13" s="40">
        <v>0</v>
      </c>
      <c r="I13" s="52">
        <v>0</v>
      </c>
      <c r="J13" s="53">
        <v>0</v>
      </c>
      <c r="K13" s="54"/>
      <c r="L13" s="42">
        <v>0</v>
      </c>
      <c r="M13" s="54"/>
      <c r="N13" s="51">
        <v>0</v>
      </c>
    </row>
    <row r="14" spans="1:14" x14ac:dyDescent="0.2">
      <c r="A14" s="55"/>
      <c r="B14" s="17" t="s">
        <v>31</v>
      </c>
      <c r="C14" s="41">
        <v>2714</v>
      </c>
      <c r="D14" s="40">
        <v>0</v>
      </c>
      <c r="E14" s="39">
        <v>2714</v>
      </c>
      <c r="F14" s="53"/>
      <c r="G14" s="40">
        <v>-129739.21</v>
      </c>
      <c r="H14" s="40">
        <v>132453.21</v>
      </c>
      <c r="I14" s="56">
        <v>132453.21</v>
      </c>
      <c r="J14" s="41">
        <v>132453.21</v>
      </c>
      <c r="K14" s="42"/>
      <c r="L14" s="39">
        <v>131902.41</v>
      </c>
      <c r="M14" s="42"/>
      <c r="N14" s="51">
        <v>550.79999999998836</v>
      </c>
    </row>
    <row r="15" spans="1:14" x14ac:dyDescent="0.2">
      <c r="A15" s="12"/>
      <c r="B15" s="7" t="s">
        <v>30</v>
      </c>
      <c r="C15" s="39">
        <v>85685273.000000015</v>
      </c>
      <c r="D15" s="40">
        <v>25259304.609999973</v>
      </c>
      <c r="E15" s="39">
        <v>110944577.60999998</v>
      </c>
      <c r="F15" s="53"/>
      <c r="G15" s="40">
        <v>28713226.179999955</v>
      </c>
      <c r="H15" s="40">
        <v>79084485.869999975</v>
      </c>
      <c r="I15" s="40">
        <v>79084485.869999975</v>
      </c>
      <c r="J15" s="41">
        <v>38312433.840000011</v>
      </c>
      <c r="K15" s="42"/>
      <c r="L15" s="39">
        <v>33731903.030000009</v>
      </c>
      <c r="M15" s="42"/>
      <c r="N15" s="51">
        <v>4580530.8100000024</v>
      </c>
    </row>
    <row r="16" spans="1:14" x14ac:dyDescent="0.2">
      <c r="A16" s="12"/>
      <c r="B16" s="16" t="s">
        <v>29</v>
      </c>
      <c r="C16" s="39">
        <v>2194594</v>
      </c>
      <c r="D16" s="44">
        <v>2005286.2599999998</v>
      </c>
      <c r="E16" s="43">
        <v>4199880.26</v>
      </c>
      <c r="F16" s="53"/>
      <c r="G16" s="44">
        <v>-336005.27000000043</v>
      </c>
      <c r="H16" s="44">
        <v>3966417.180000002</v>
      </c>
      <c r="I16" s="40">
        <v>3966417.180000002</v>
      </c>
      <c r="J16" s="41">
        <v>1763228.38</v>
      </c>
      <c r="K16" s="42"/>
      <c r="L16" s="39">
        <v>1674048.96</v>
      </c>
      <c r="M16" s="42"/>
      <c r="N16" s="57">
        <v>89179.419999999925</v>
      </c>
    </row>
    <row r="17" spans="1:25" x14ac:dyDescent="0.2">
      <c r="A17" s="5" t="s">
        <v>28</v>
      </c>
      <c r="B17" s="4"/>
      <c r="C17" s="45">
        <v>87882581.000000015</v>
      </c>
      <c r="D17" s="45">
        <v>27264852.419999972</v>
      </c>
      <c r="E17" s="46">
        <v>115147433.41999999</v>
      </c>
      <c r="F17" s="81">
        <f>+E17/E50</f>
        <v>0.14363843402231702</v>
      </c>
      <c r="G17" s="45">
        <v>28247743.249999955</v>
      </c>
      <c r="H17" s="45">
        <v>83183356.259999976</v>
      </c>
      <c r="I17" s="45">
        <v>83183356.259999976</v>
      </c>
      <c r="J17" s="48">
        <v>40208115.430000015</v>
      </c>
      <c r="K17" s="49">
        <v>0.34918811679754086</v>
      </c>
      <c r="L17" s="46">
        <v>35537854.400000006</v>
      </c>
      <c r="M17" s="49">
        <v>0.88384780087167569</v>
      </c>
      <c r="N17" s="58">
        <v>4670261.0300000086</v>
      </c>
    </row>
    <row r="18" spans="1:25" x14ac:dyDescent="0.2">
      <c r="A18" s="13" t="s">
        <v>27</v>
      </c>
      <c r="B18" s="15" t="s">
        <v>26</v>
      </c>
      <c r="C18" s="40">
        <v>0</v>
      </c>
      <c r="D18" s="40">
        <v>0</v>
      </c>
      <c r="E18" s="35">
        <v>0</v>
      </c>
      <c r="F18" s="53"/>
      <c r="G18" s="40">
        <v>0</v>
      </c>
      <c r="H18" s="40">
        <v>0</v>
      </c>
      <c r="I18" s="40">
        <v>0</v>
      </c>
      <c r="J18" s="41">
        <v>0</v>
      </c>
      <c r="K18" s="42"/>
      <c r="L18" s="39">
        <v>0</v>
      </c>
      <c r="M18" s="42"/>
      <c r="N18" s="59">
        <v>0</v>
      </c>
    </row>
    <row r="19" spans="1:25" x14ac:dyDescent="0.2">
      <c r="A19" s="12"/>
      <c r="B19" s="7" t="s">
        <v>25</v>
      </c>
      <c r="C19" s="40">
        <v>1840</v>
      </c>
      <c r="D19" s="40">
        <v>150000</v>
      </c>
      <c r="E19" s="39">
        <v>151840</v>
      </c>
      <c r="F19" s="53"/>
      <c r="G19" s="40">
        <v>1840</v>
      </c>
      <c r="H19" s="40">
        <v>0</v>
      </c>
      <c r="I19" s="40">
        <v>0</v>
      </c>
      <c r="J19" s="41">
        <v>0</v>
      </c>
      <c r="K19" s="42"/>
      <c r="L19" s="39">
        <v>0</v>
      </c>
      <c r="M19" s="42"/>
      <c r="N19" s="51">
        <v>0</v>
      </c>
    </row>
    <row r="20" spans="1:25" x14ac:dyDescent="0.2">
      <c r="A20" s="12"/>
      <c r="B20" s="7" t="s">
        <v>24</v>
      </c>
      <c r="C20" s="40">
        <v>190000</v>
      </c>
      <c r="D20" s="40">
        <v>0</v>
      </c>
      <c r="E20" s="39">
        <v>190000</v>
      </c>
      <c r="F20" s="53"/>
      <c r="G20" s="40">
        <v>339295.33999999997</v>
      </c>
      <c r="H20" s="40">
        <v>704.66</v>
      </c>
      <c r="I20" s="40">
        <v>704.66</v>
      </c>
      <c r="J20" s="41">
        <v>704.66</v>
      </c>
      <c r="K20" s="42"/>
      <c r="L20" s="39">
        <v>704.66</v>
      </c>
      <c r="M20" s="42"/>
      <c r="N20" s="51">
        <v>0</v>
      </c>
    </row>
    <row r="21" spans="1:25" x14ac:dyDescent="0.2">
      <c r="A21" s="8"/>
      <c r="B21" s="7" t="s">
        <v>23</v>
      </c>
      <c r="C21" s="40">
        <v>0</v>
      </c>
      <c r="D21" s="40"/>
      <c r="E21" s="43">
        <v>0</v>
      </c>
      <c r="F21" s="53"/>
      <c r="G21" s="40">
        <v>-70916.11</v>
      </c>
      <c r="H21" s="40">
        <v>70916.11</v>
      </c>
      <c r="I21" s="40">
        <v>70916.11</v>
      </c>
      <c r="J21" s="41">
        <v>70916.11</v>
      </c>
      <c r="K21" s="42"/>
      <c r="L21" s="39">
        <v>70916.11</v>
      </c>
      <c r="M21" s="42"/>
      <c r="N21" s="51">
        <v>0</v>
      </c>
    </row>
    <row r="22" spans="1:25" x14ac:dyDescent="0.2">
      <c r="A22" s="5" t="s">
        <v>22</v>
      </c>
      <c r="B22" s="10"/>
      <c r="C22" s="45">
        <v>191840</v>
      </c>
      <c r="D22" s="45">
        <v>150000</v>
      </c>
      <c r="E22" s="46">
        <v>341840</v>
      </c>
      <c r="F22" s="81">
        <f>+E22/E50</f>
        <v>4.2642168242770768E-4</v>
      </c>
      <c r="G22" s="45">
        <v>270219.23</v>
      </c>
      <c r="H22" s="45">
        <v>71620.77</v>
      </c>
      <c r="I22" s="45">
        <v>71620.77</v>
      </c>
      <c r="J22" s="48">
        <v>71620.77</v>
      </c>
      <c r="K22" s="49">
        <v>0.209515475076059</v>
      </c>
      <c r="L22" s="46">
        <v>71620.77</v>
      </c>
      <c r="M22" s="49">
        <v>1</v>
      </c>
      <c r="N22" s="60">
        <v>0</v>
      </c>
    </row>
    <row r="23" spans="1:25" x14ac:dyDescent="0.2">
      <c r="A23" s="13" t="s">
        <v>21</v>
      </c>
      <c r="B23" s="7" t="s">
        <v>20</v>
      </c>
      <c r="C23" s="40">
        <v>0</v>
      </c>
      <c r="D23" s="40">
        <v>254675.02</v>
      </c>
      <c r="E23" s="35">
        <v>254675.02</v>
      </c>
      <c r="F23" s="61"/>
      <c r="G23" s="36">
        <v>254675.02</v>
      </c>
      <c r="H23" s="40">
        <v>0</v>
      </c>
      <c r="I23" s="40">
        <v>0</v>
      </c>
      <c r="J23" s="41">
        <v>0</v>
      </c>
      <c r="K23" s="62"/>
      <c r="L23" s="39">
        <v>0</v>
      </c>
      <c r="M23" s="62"/>
      <c r="N23" s="51">
        <v>0</v>
      </c>
    </row>
    <row r="24" spans="1:25" x14ac:dyDescent="0.2">
      <c r="A24" s="62"/>
      <c r="B24" s="7" t="s">
        <v>19</v>
      </c>
      <c r="C24" s="40">
        <v>0</v>
      </c>
      <c r="D24" s="40">
        <v>296729.21999999997</v>
      </c>
      <c r="E24" s="39">
        <v>296729.21999999997</v>
      </c>
      <c r="F24" s="53"/>
      <c r="G24" s="40">
        <v>41151.72</v>
      </c>
      <c r="H24" s="40">
        <v>255577.5</v>
      </c>
      <c r="I24" s="40">
        <v>255577.5</v>
      </c>
      <c r="J24" s="41">
        <v>255577.5</v>
      </c>
      <c r="K24" s="42"/>
      <c r="L24" s="39">
        <v>255577.5</v>
      </c>
      <c r="M24" s="42"/>
      <c r="N24" s="51">
        <v>0</v>
      </c>
    </row>
    <row r="25" spans="1:25" x14ac:dyDescent="0.2">
      <c r="A25" s="12"/>
      <c r="B25" s="7" t="s">
        <v>18</v>
      </c>
      <c r="C25" s="40">
        <v>3854032</v>
      </c>
      <c r="D25" s="40">
        <v>13820874.819999997</v>
      </c>
      <c r="E25" s="39">
        <v>17674906.819999997</v>
      </c>
      <c r="F25" s="53"/>
      <c r="G25" s="40">
        <v>9582478.5199999996</v>
      </c>
      <c r="H25" s="40">
        <v>5853650.1999999993</v>
      </c>
      <c r="I25" s="40">
        <v>5853650.1999999993</v>
      </c>
      <c r="J25" s="41">
        <v>2866841.06</v>
      </c>
      <c r="K25" s="42"/>
      <c r="L25" s="39">
        <v>2854641.67</v>
      </c>
      <c r="M25" s="42"/>
      <c r="N25" s="51">
        <v>12199.39000000013</v>
      </c>
    </row>
    <row r="26" spans="1:25" x14ac:dyDescent="0.2">
      <c r="A26" s="8"/>
      <c r="B26" s="7" t="s">
        <v>17</v>
      </c>
      <c r="C26" s="40">
        <v>0</v>
      </c>
      <c r="D26" s="40">
        <v>0</v>
      </c>
      <c r="E26" s="43">
        <v>0</v>
      </c>
      <c r="F26" s="53"/>
      <c r="G26" s="44">
        <v>-150400</v>
      </c>
      <c r="H26" s="40">
        <v>150400</v>
      </c>
      <c r="I26" s="40">
        <v>150400</v>
      </c>
      <c r="J26" s="41">
        <v>150400</v>
      </c>
      <c r="K26" s="42"/>
      <c r="L26" s="39">
        <v>150400</v>
      </c>
      <c r="M26" s="42"/>
      <c r="N26" s="51">
        <v>0</v>
      </c>
    </row>
    <row r="27" spans="1:25" x14ac:dyDescent="0.2">
      <c r="A27" s="14" t="s">
        <v>51</v>
      </c>
      <c r="B27" s="82"/>
      <c r="C27" s="45">
        <v>3854032</v>
      </c>
      <c r="D27" s="45">
        <v>14372279.059999997</v>
      </c>
      <c r="E27" s="46">
        <v>18226311.059999995</v>
      </c>
      <c r="F27" s="81">
        <f>+E27/E50</f>
        <v>2.2736058467867814E-2</v>
      </c>
      <c r="G27" s="45">
        <v>9727905.2599999998</v>
      </c>
      <c r="H27" s="45">
        <v>6259627.6999999993</v>
      </c>
      <c r="I27" s="45">
        <v>6259627.6999999993</v>
      </c>
      <c r="J27" s="48">
        <v>3272818.56</v>
      </c>
      <c r="K27" s="49">
        <v>0.17956560431927585</v>
      </c>
      <c r="L27" s="46">
        <v>3260619.17</v>
      </c>
      <c r="M27" s="49">
        <v>0.99627251258316007</v>
      </c>
      <c r="N27" s="45">
        <v>12199.39000000013</v>
      </c>
    </row>
    <row r="28" spans="1:25" customFormat="1" x14ac:dyDescent="0.2">
      <c r="A28" s="89" t="s">
        <v>16</v>
      </c>
      <c r="B28" s="7" t="s">
        <v>74</v>
      </c>
      <c r="C28" s="39">
        <v>0</v>
      </c>
      <c r="D28" s="40">
        <v>0</v>
      </c>
      <c r="E28" s="35">
        <v>0</v>
      </c>
      <c r="F28" s="52"/>
      <c r="G28" s="40">
        <v>0</v>
      </c>
      <c r="H28" s="40">
        <v>0</v>
      </c>
      <c r="I28" s="40">
        <v>0</v>
      </c>
      <c r="J28" s="41">
        <v>0</v>
      </c>
      <c r="K28" s="42"/>
      <c r="L28" s="39">
        <v>0</v>
      </c>
      <c r="M28" s="42"/>
      <c r="N28" s="51">
        <v>0</v>
      </c>
      <c r="R28" s="87"/>
      <c r="S28" s="87"/>
      <c r="T28" s="87"/>
      <c r="U28" s="87"/>
      <c r="V28" s="87"/>
      <c r="W28" s="87"/>
      <c r="X28" s="87"/>
      <c r="Y28" s="87"/>
    </row>
    <row r="29" spans="1:25" x14ac:dyDescent="0.2">
      <c r="A29" s="8"/>
      <c r="B29" s="7" t="s">
        <v>15</v>
      </c>
      <c r="C29" s="39">
        <v>6000</v>
      </c>
      <c r="D29" s="40">
        <v>7492515.5000000009</v>
      </c>
      <c r="E29" s="39">
        <v>7498515.5000000009</v>
      </c>
      <c r="F29" s="53"/>
      <c r="G29" s="40">
        <v>892331.51</v>
      </c>
      <c r="H29" s="40">
        <v>4454425.95</v>
      </c>
      <c r="I29" s="40">
        <v>4454425.95</v>
      </c>
      <c r="J29" s="41">
        <v>1010348.8400000001</v>
      </c>
      <c r="K29" s="42"/>
      <c r="L29" s="39">
        <v>810066.53</v>
      </c>
      <c r="M29" s="42"/>
      <c r="N29" s="51">
        <v>200282.31000000006</v>
      </c>
    </row>
    <row r="30" spans="1:25" x14ac:dyDescent="0.2">
      <c r="A30" s="12"/>
      <c r="B30" s="7" t="s">
        <v>14</v>
      </c>
      <c r="C30" s="39">
        <v>1668024</v>
      </c>
      <c r="D30" s="40">
        <v>3546879.9100000006</v>
      </c>
      <c r="E30" s="39">
        <v>5214903.91</v>
      </c>
      <c r="F30" s="53"/>
      <c r="G30" s="40">
        <v>-532520.58999999962</v>
      </c>
      <c r="H30" s="40">
        <v>2232961.2599999998</v>
      </c>
      <c r="I30" s="40">
        <v>2232961.2599999998</v>
      </c>
      <c r="J30" s="41">
        <v>535918.70000000007</v>
      </c>
      <c r="K30" s="42"/>
      <c r="L30" s="39">
        <v>468038.01</v>
      </c>
      <c r="M30" s="42"/>
      <c r="N30" s="51">
        <v>67880.690000000061</v>
      </c>
    </row>
    <row r="31" spans="1:25" x14ac:dyDescent="0.2">
      <c r="A31" s="12"/>
      <c r="B31" s="7" t="s">
        <v>13</v>
      </c>
      <c r="C31" s="39">
        <v>2482890.9999999995</v>
      </c>
      <c r="D31" s="40">
        <v>365985.78</v>
      </c>
      <c r="E31" s="39">
        <v>2848876.7799999993</v>
      </c>
      <c r="F31" s="53"/>
      <c r="G31" s="40">
        <v>1517589.6099999994</v>
      </c>
      <c r="H31" s="40">
        <v>1144815.8099999998</v>
      </c>
      <c r="I31" s="40">
        <v>1144815.8099999998</v>
      </c>
      <c r="J31" s="41">
        <v>978942.96999999986</v>
      </c>
      <c r="K31" s="42"/>
      <c r="L31" s="39">
        <v>897068.22999999986</v>
      </c>
      <c r="M31" s="42"/>
      <c r="N31" s="51">
        <v>81874.739999999991</v>
      </c>
    </row>
    <row r="32" spans="1:25" x14ac:dyDescent="0.2">
      <c r="A32" s="12"/>
      <c r="B32" s="7" t="s">
        <v>12</v>
      </c>
      <c r="C32" s="39">
        <v>9317207</v>
      </c>
      <c r="D32" s="40">
        <v>55412452.319999993</v>
      </c>
      <c r="E32" s="39">
        <v>64729659.319999993</v>
      </c>
      <c r="F32" s="53"/>
      <c r="G32" s="40">
        <v>17790711.370000001</v>
      </c>
      <c r="H32" s="40">
        <v>38768608.93</v>
      </c>
      <c r="I32" s="40">
        <v>38768608.93</v>
      </c>
      <c r="J32" s="41">
        <v>16969876.629999999</v>
      </c>
      <c r="K32" s="42"/>
      <c r="L32" s="39">
        <v>13312309.039999999</v>
      </c>
      <c r="M32" s="42"/>
      <c r="N32" s="51">
        <v>3657567.59</v>
      </c>
    </row>
    <row r="33" spans="1:14" x14ac:dyDescent="0.2">
      <c r="A33" s="12"/>
      <c r="B33" s="7" t="s">
        <v>11</v>
      </c>
      <c r="C33" s="39">
        <v>603365</v>
      </c>
      <c r="D33" s="40">
        <v>23467.780000000002</v>
      </c>
      <c r="E33" s="39">
        <v>626832.78</v>
      </c>
      <c r="F33" s="53"/>
      <c r="G33" s="40">
        <v>408690.83</v>
      </c>
      <c r="H33" s="40">
        <v>218141.94999999995</v>
      </c>
      <c r="I33" s="40">
        <v>218141.94999999995</v>
      </c>
      <c r="J33" s="41">
        <v>174771.33</v>
      </c>
      <c r="K33" s="42"/>
      <c r="L33" s="39">
        <v>105953.47</v>
      </c>
      <c r="M33" s="42"/>
      <c r="N33" s="51">
        <v>68817.859999999986</v>
      </c>
    </row>
    <row r="34" spans="1:14" x14ac:dyDescent="0.2">
      <c r="A34" s="12"/>
      <c r="B34" s="7" t="s">
        <v>10</v>
      </c>
      <c r="C34" s="39">
        <v>56041483</v>
      </c>
      <c r="D34" s="40">
        <v>153019629.99000022</v>
      </c>
      <c r="E34" s="39">
        <v>209061112.99000022</v>
      </c>
      <c r="F34" s="53"/>
      <c r="G34" s="40">
        <v>125299813.14000042</v>
      </c>
      <c r="H34" s="40">
        <v>76544067.059999973</v>
      </c>
      <c r="I34" s="40">
        <v>76544067.059999973</v>
      </c>
      <c r="J34" s="41">
        <v>27889004.25000003</v>
      </c>
      <c r="K34" s="42"/>
      <c r="L34" s="39">
        <v>24599673.659999959</v>
      </c>
      <c r="M34" s="42"/>
      <c r="N34" s="51">
        <v>3289330.5900000706</v>
      </c>
    </row>
    <row r="35" spans="1:14" x14ac:dyDescent="0.2">
      <c r="A35" s="12"/>
      <c r="B35" s="7" t="s">
        <v>9</v>
      </c>
      <c r="C35" s="39">
        <v>4452336</v>
      </c>
      <c r="D35" s="40">
        <v>8446217.4399999958</v>
      </c>
      <c r="E35" s="43">
        <v>12898553.439999996</v>
      </c>
      <c r="F35" s="53"/>
      <c r="G35" s="40">
        <v>7821100.4499999993</v>
      </c>
      <c r="H35" s="40">
        <v>5076351.24</v>
      </c>
      <c r="I35" s="40">
        <v>5076351.24</v>
      </c>
      <c r="J35" s="41">
        <v>1455402.01</v>
      </c>
      <c r="K35" s="42"/>
      <c r="L35" s="39">
        <v>1326471.8299999998</v>
      </c>
      <c r="M35" s="42"/>
      <c r="N35" s="51">
        <v>128930.18000000017</v>
      </c>
    </row>
    <row r="36" spans="1:14" x14ac:dyDescent="0.2">
      <c r="A36" s="11" t="s">
        <v>8</v>
      </c>
      <c r="B36" s="10"/>
      <c r="C36" s="45">
        <v>74571306</v>
      </c>
      <c r="D36" s="45">
        <v>228307148.72000021</v>
      </c>
      <c r="E36" s="46">
        <v>302878454.72000021</v>
      </c>
      <c r="F36" s="81">
        <f>+E36/E50</f>
        <v>0.37781985792419481</v>
      </c>
      <c r="G36" s="45">
        <v>153197716.32000041</v>
      </c>
      <c r="H36" s="45">
        <v>128439372.19999997</v>
      </c>
      <c r="I36" s="45">
        <v>128439372.19999997</v>
      </c>
      <c r="J36" s="48">
        <v>49014264.730000027</v>
      </c>
      <c r="K36" s="49">
        <v>0.16182816560957392</v>
      </c>
      <c r="L36" s="46">
        <v>41519580.769999959</v>
      </c>
      <c r="M36" s="49">
        <v>0.84709178029528176</v>
      </c>
      <c r="N36" s="45">
        <v>7494683.9600000679</v>
      </c>
    </row>
    <row r="37" spans="1:14" x14ac:dyDescent="0.2">
      <c r="A37" s="9" t="s">
        <v>7</v>
      </c>
      <c r="B37" s="7" t="s">
        <v>52</v>
      </c>
      <c r="C37" s="40">
        <v>0</v>
      </c>
      <c r="D37" s="36">
        <v>0</v>
      </c>
      <c r="E37" s="35">
        <v>0</v>
      </c>
      <c r="F37" s="53"/>
      <c r="G37" s="40">
        <v>0</v>
      </c>
      <c r="H37" s="36">
        <v>0</v>
      </c>
      <c r="I37" s="36">
        <v>0</v>
      </c>
      <c r="J37" s="41">
        <v>0</v>
      </c>
      <c r="K37" s="42"/>
      <c r="L37" s="39">
        <v>0</v>
      </c>
      <c r="M37" s="42"/>
      <c r="N37" s="51">
        <v>0</v>
      </c>
    </row>
    <row r="38" spans="1:14" x14ac:dyDescent="0.2">
      <c r="A38" s="8"/>
      <c r="B38" s="7" t="s">
        <v>6</v>
      </c>
      <c r="C38" s="40">
        <v>2677069</v>
      </c>
      <c r="D38" s="40">
        <v>700907.04</v>
      </c>
      <c r="E38" s="39">
        <v>3377976.04</v>
      </c>
      <c r="F38" s="53"/>
      <c r="G38" s="40">
        <v>3377976.04</v>
      </c>
      <c r="H38" s="40">
        <v>0</v>
      </c>
      <c r="I38" s="40">
        <v>0</v>
      </c>
      <c r="J38" s="41">
        <v>0</v>
      </c>
      <c r="K38" s="42"/>
      <c r="L38" s="39">
        <v>0</v>
      </c>
      <c r="M38" s="42"/>
      <c r="N38" s="51">
        <v>0</v>
      </c>
    </row>
    <row r="39" spans="1:14" x14ac:dyDescent="0.2">
      <c r="A39" s="8"/>
      <c r="B39" s="7" t="s">
        <v>53</v>
      </c>
      <c r="C39" s="40">
        <v>0</v>
      </c>
      <c r="D39" s="40"/>
      <c r="E39" s="39">
        <v>0</v>
      </c>
      <c r="F39" s="53"/>
      <c r="G39" s="40"/>
      <c r="H39" s="40">
        <v>0</v>
      </c>
      <c r="I39" s="40">
        <v>0</v>
      </c>
      <c r="J39" s="41">
        <v>0</v>
      </c>
      <c r="K39" s="42"/>
      <c r="L39" s="39">
        <v>0</v>
      </c>
      <c r="M39" s="42"/>
      <c r="N39" s="51">
        <v>0</v>
      </c>
    </row>
    <row r="40" spans="1:14" x14ac:dyDescent="0.2">
      <c r="A40" s="8"/>
      <c r="B40" s="7" t="s">
        <v>54</v>
      </c>
      <c r="C40" s="40">
        <v>0</v>
      </c>
      <c r="D40" s="40"/>
      <c r="E40" s="39">
        <v>0</v>
      </c>
      <c r="F40" s="53"/>
      <c r="G40" s="40">
        <v>-211261.3</v>
      </c>
      <c r="H40" s="40">
        <v>211261.3</v>
      </c>
      <c r="I40" s="40">
        <v>211261.3</v>
      </c>
      <c r="J40" s="41">
        <v>211261.3</v>
      </c>
      <c r="K40" s="42"/>
      <c r="L40" s="39">
        <v>211261.3</v>
      </c>
      <c r="M40" s="42"/>
      <c r="N40" s="51">
        <v>0</v>
      </c>
    </row>
    <row r="41" spans="1:14" x14ac:dyDescent="0.2">
      <c r="A41" s="8"/>
      <c r="B41" s="7" t="s">
        <v>55</v>
      </c>
      <c r="C41" s="40">
        <v>0</v>
      </c>
      <c r="D41" s="40"/>
      <c r="E41" s="39">
        <v>0</v>
      </c>
      <c r="F41" s="53"/>
      <c r="G41" s="40"/>
      <c r="H41" s="40"/>
      <c r="I41" s="40"/>
      <c r="J41" s="41"/>
      <c r="K41" s="42"/>
      <c r="L41" s="39"/>
      <c r="M41" s="42"/>
      <c r="N41" s="51">
        <v>0</v>
      </c>
    </row>
    <row r="42" spans="1:14" x14ac:dyDescent="0.2">
      <c r="A42" s="8"/>
      <c r="B42" s="7" t="s">
        <v>5</v>
      </c>
      <c r="C42" s="40">
        <v>329000</v>
      </c>
      <c r="D42" s="40">
        <v>446252.91</v>
      </c>
      <c r="E42" s="39">
        <v>775252.90999999992</v>
      </c>
      <c r="F42" s="53"/>
      <c r="G42" s="40">
        <v>418349.35</v>
      </c>
      <c r="H42" s="40">
        <v>214917.06</v>
      </c>
      <c r="I42" s="40">
        <v>214917.06</v>
      </c>
      <c r="J42" s="41">
        <v>214917.06</v>
      </c>
      <c r="K42" s="42"/>
      <c r="L42" s="39">
        <v>214917.06</v>
      </c>
      <c r="M42" s="42"/>
      <c r="N42" s="51">
        <v>0</v>
      </c>
    </row>
    <row r="43" spans="1:14" x14ac:dyDescent="0.2">
      <c r="A43" s="8"/>
      <c r="B43" s="7" t="s">
        <v>4</v>
      </c>
      <c r="C43" s="40">
        <v>0</v>
      </c>
      <c r="D43" s="40">
        <v>229508.84000000003</v>
      </c>
      <c r="E43" s="39">
        <v>229508.84000000003</v>
      </c>
      <c r="F43" s="53"/>
      <c r="G43" s="40">
        <v>141965.94000000003</v>
      </c>
      <c r="H43" s="44">
        <v>87542.9</v>
      </c>
      <c r="I43" s="40">
        <v>87542.9</v>
      </c>
      <c r="J43" s="41">
        <v>87542.9</v>
      </c>
      <c r="K43" s="42"/>
      <c r="L43" s="39">
        <v>87542.9</v>
      </c>
      <c r="M43" s="42"/>
      <c r="N43" s="51">
        <v>0</v>
      </c>
    </row>
    <row r="44" spans="1:14" x14ac:dyDescent="0.2">
      <c r="A44" s="14" t="s">
        <v>56</v>
      </c>
      <c r="B44" s="83"/>
      <c r="C44" s="45">
        <v>3006069</v>
      </c>
      <c r="D44" s="45">
        <v>1376668.79</v>
      </c>
      <c r="E44" s="46">
        <v>4382737.79</v>
      </c>
      <c r="F44" s="81">
        <f>+E44/E50</f>
        <v>5.4671613095345576E-3</v>
      </c>
      <c r="G44" s="45">
        <v>3727030.0300000003</v>
      </c>
      <c r="H44" s="45">
        <v>513721.26</v>
      </c>
      <c r="I44" s="45">
        <v>513721.26</v>
      </c>
      <c r="J44" s="48">
        <v>513721.26</v>
      </c>
      <c r="K44" s="49">
        <v>0.11721469196084396</v>
      </c>
      <c r="L44" s="46">
        <v>513721.26</v>
      </c>
      <c r="M44" s="49">
        <v>1</v>
      </c>
      <c r="N44" s="45">
        <v>0</v>
      </c>
    </row>
    <row r="45" spans="1:14" x14ac:dyDescent="0.2">
      <c r="A45" s="84" t="s">
        <v>70</v>
      </c>
      <c r="B45" s="88" t="s">
        <v>71</v>
      </c>
      <c r="C45" s="40">
        <v>20000</v>
      </c>
      <c r="D45" s="40"/>
      <c r="E45" s="39">
        <v>20000</v>
      </c>
      <c r="F45" s="53"/>
      <c r="G45" s="40">
        <v>17900</v>
      </c>
      <c r="H45" s="40">
        <v>2100</v>
      </c>
      <c r="I45" s="40">
        <v>2100</v>
      </c>
      <c r="J45" s="41">
        <v>2100</v>
      </c>
      <c r="K45" s="42"/>
      <c r="L45" s="39">
        <v>2100</v>
      </c>
      <c r="M45" s="42"/>
      <c r="N45" s="51">
        <v>0</v>
      </c>
    </row>
    <row r="46" spans="1:14" x14ac:dyDescent="0.2">
      <c r="A46" s="14" t="s">
        <v>72</v>
      </c>
      <c r="B46" s="83"/>
      <c r="C46" s="45">
        <v>20000</v>
      </c>
      <c r="D46" s="45">
        <v>0</v>
      </c>
      <c r="E46" s="46">
        <v>20000</v>
      </c>
      <c r="F46" s="47">
        <f>+E46/E50</f>
        <v>2.4948612358279175E-5</v>
      </c>
      <c r="G46" s="45">
        <v>17900</v>
      </c>
      <c r="H46" s="46">
        <v>2100</v>
      </c>
      <c r="I46" s="45">
        <v>2100</v>
      </c>
      <c r="J46" s="45">
        <v>2100</v>
      </c>
      <c r="K46" s="49">
        <v>0.105</v>
      </c>
      <c r="L46" s="45">
        <v>2100</v>
      </c>
      <c r="M46" s="49">
        <v>1</v>
      </c>
      <c r="N46" s="45">
        <v>0</v>
      </c>
    </row>
    <row r="47" spans="1:14" x14ac:dyDescent="0.2">
      <c r="A47" s="85" t="s">
        <v>3</v>
      </c>
      <c r="B47" s="17" t="s">
        <v>57</v>
      </c>
      <c r="C47" s="40">
        <v>0</v>
      </c>
      <c r="D47" s="51">
        <v>0</v>
      </c>
      <c r="E47" s="39">
        <v>0</v>
      </c>
      <c r="F47" s="53"/>
      <c r="G47" s="40">
        <v>0</v>
      </c>
      <c r="H47" s="51">
        <v>0</v>
      </c>
      <c r="I47" s="40">
        <v>0</v>
      </c>
      <c r="J47" s="41">
        <v>0</v>
      </c>
      <c r="K47" s="42"/>
      <c r="L47" s="39">
        <v>0</v>
      </c>
      <c r="M47" s="42"/>
      <c r="N47" s="51">
        <v>0</v>
      </c>
    </row>
    <row r="48" spans="1:14" x14ac:dyDescent="0.2">
      <c r="A48" s="8"/>
      <c r="B48" s="7" t="s">
        <v>2</v>
      </c>
      <c r="C48" s="40">
        <v>458285</v>
      </c>
      <c r="D48" s="51"/>
      <c r="E48" s="71">
        <v>458285</v>
      </c>
      <c r="F48" s="86"/>
      <c r="G48" s="40">
        <v>202509.74</v>
      </c>
      <c r="H48" s="51">
        <v>255775.26</v>
      </c>
      <c r="I48" s="40">
        <v>255775.26</v>
      </c>
      <c r="J48" s="41">
        <v>255775.26</v>
      </c>
      <c r="K48" s="42"/>
      <c r="L48" s="39">
        <v>255775.26</v>
      </c>
      <c r="M48" s="42"/>
      <c r="N48" s="51">
        <v>0</v>
      </c>
    </row>
    <row r="49" spans="1:14" x14ac:dyDescent="0.2">
      <c r="A49" s="5" t="s">
        <v>1</v>
      </c>
      <c r="B49" s="4"/>
      <c r="C49" s="58">
        <v>458285</v>
      </c>
      <c r="D49" s="63">
        <v>0</v>
      </c>
      <c r="E49" s="64">
        <v>458285</v>
      </c>
      <c r="F49" s="65">
        <f>+E49/E50</f>
        <v>5.7167874073069862E-4</v>
      </c>
      <c r="G49" s="63">
        <v>202509.74</v>
      </c>
      <c r="H49" s="63">
        <v>255775.26</v>
      </c>
      <c r="I49" s="63">
        <v>255775.26</v>
      </c>
      <c r="J49" s="66">
        <v>255775.26</v>
      </c>
      <c r="K49" s="67">
        <v>0.55811396838212035</v>
      </c>
      <c r="L49" s="64">
        <v>255775.26</v>
      </c>
      <c r="M49" s="67">
        <v>1</v>
      </c>
      <c r="N49" s="63">
        <v>0</v>
      </c>
    </row>
    <row r="50" spans="1:14" x14ac:dyDescent="0.2">
      <c r="A50" s="3" t="s">
        <v>0</v>
      </c>
      <c r="B50" s="2"/>
      <c r="C50" s="58">
        <v>512655263</v>
      </c>
      <c r="D50" s="58">
        <v>288992528.58000016</v>
      </c>
      <c r="E50" s="64">
        <v>801647791.58000016</v>
      </c>
      <c r="F50" s="65">
        <v>1</v>
      </c>
      <c r="G50" s="58">
        <v>223267355.69000033</v>
      </c>
      <c r="H50" s="68">
        <v>551041971.17999995</v>
      </c>
      <c r="I50" s="58">
        <v>551041971.17999995</v>
      </c>
      <c r="J50" s="58">
        <v>278019905.29999679</v>
      </c>
      <c r="K50" s="69">
        <v>2.1931556641351784</v>
      </c>
      <c r="L50" s="58">
        <v>251866045.65999725</v>
      </c>
      <c r="M50" s="70">
        <v>7.6515319846404681</v>
      </c>
      <c r="N50" s="58">
        <v>26153859.639999539</v>
      </c>
    </row>
    <row r="63" spans="1:14" x14ac:dyDescent="0.2">
      <c r="B63" s="24" t="s">
        <v>50</v>
      </c>
      <c r="C63" s="18" t="s">
        <v>58</v>
      </c>
    </row>
    <row r="64" spans="1:14" x14ac:dyDescent="0.2">
      <c r="B64" s="72" t="s">
        <v>34</v>
      </c>
      <c r="C64" s="45">
        <f>E12</f>
        <v>360192729.59000003</v>
      </c>
      <c r="D64" s="73">
        <f>F12</f>
        <v>0.44931543924056916</v>
      </c>
    </row>
    <row r="65" spans="2:9" x14ac:dyDescent="0.2">
      <c r="B65" s="72" t="s">
        <v>28</v>
      </c>
      <c r="C65" s="45">
        <f>E17</f>
        <v>115147433.41999999</v>
      </c>
      <c r="D65" s="73">
        <f>F17</f>
        <v>0.14363843402231702</v>
      </c>
      <c r="E65" s="74"/>
      <c r="F65" s="74"/>
    </row>
    <row r="66" spans="2:9" x14ac:dyDescent="0.2">
      <c r="B66" s="72" t="s">
        <v>22</v>
      </c>
      <c r="C66" s="45">
        <f>E22</f>
        <v>341840</v>
      </c>
      <c r="D66" s="73">
        <f>F22</f>
        <v>4.2642168242770768E-4</v>
      </c>
      <c r="E66" s="74"/>
      <c r="F66" s="74"/>
    </row>
    <row r="67" spans="2:9" x14ac:dyDescent="0.2">
      <c r="B67" s="72" t="s">
        <v>51</v>
      </c>
      <c r="C67" s="45">
        <f>E27</f>
        <v>18226311.059999995</v>
      </c>
      <c r="D67" s="73">
        <f>F27</f>
        <v>2.2736058467867814E-2</v>
      </c>
      <c r="E67" s="74"/>
      <c r="F67" s="74"/>
    </row>
    <row r="68" spans="2:9" x14ac:dyDescent="0.2">
      <c r="B68" s="72" t="s">
        <v>8</v>
      </c>
      <c r="C68" s="45">
        <f>E36</f>
        <v>302878454.72000021</v>
      </c>
      <c r="D68" s="73">
        <f>F36</f>
        <v>0.37781985792419481</v>
      </c>
      <c r="E68" s="74"/>
      <c r="F68" s="74"/>
    </row>
    <row r="69" spans="2:9" x14ac:dyDescent="0.2">
      <c r="B69" s="72" t="s">
        <v>56</v>
      </c>
      <c r="C69" s="45">
        <f>E44</f>
        <v>4382737.79</v>
      </c>
      <c r="D69" s="73">
        <f>F44</f>
        <v>5.4671613095345576E-3</v>
      </c>
      <c r="E69" s="74"/>
      <c r="F69" s="74"/>
    </row>
    <row r="70" spans="2:9" x14ac:dyDescent="0.2">
      <c r="B70" s="72" t="s">
        <v>73</v>
      </c>
      <c r="C70" s="45">
        <f>E46</f>
        <v>20000</v>
      </c>
      <c r="D70" s="73">
        <f>F46</f>
        <v>2.4948612358279175E-5</v>
      </c>
      <c r="E70" s="74"/>
      <c r="F70" s="74"/>
    </row>
    <row r="71" spans="2:9" x14ac:dyDescent="0.2">
      <c r="B71" s="72" t="s">
        <v>1</v>
      </c>
      <c r="C71" s="45">
        <f>E49</f>
        <v>458285</v>
      </c>
      <c r="D71" s="73">
        <f>F49</f>
        <v>5.7167874073069862E-4</v>
      </c>
      <c r="E71" s="74"/>
      <c r="F71" s="74"/>
    </row>
    <row r="72" spans="2:9" x14ac:dyDescent="0.2">
      <c r="B72" s="75" t="s">
        <v>0</v>
      </c>
      <c r="C72" s="76">
        <f>SUM(C64:C71)</f>
        <v>801647791.58000016</v>
      </c>
      <c r="D72" s="77">
        <v>1.0000000000000002</v>
      </c>
      <c r="E72" s="74"/>
      <c r="F72" s="74"/>
    </row>
    <row r="73" spans="2:9" x14ac:dyDescent="0.2">
      <c r="B73" s="74"/>
      <c r="C73" s="74"/>
      <c r="D73" s="74"/>
      <c r="E73" s="74"/>
      <c r="F73" s="74"/>
      <c r="G73" s="74"/>
      <c r="H73" s="74"/>
      <c r="I73" s="74"/>
    </row>
    <row r="74" spans="2:9" x14ac:dyDescent="0.2">
      <c r="B74" s="74"/>
      <c r="C74" s="74"/>
      <c r="D74" s="74"/>
      <c r="E74" s="74"/>
      <c r="F74" s="74"/>
      <c r="G74" s="74"/>
      <c r="H74" s="74"/>
      <c r="I74" s="74"/>
    </row>
    <row r="75" spans="2:9" x14ac:dyDescent="0.2">
      <c r="B75" s="74"/>
      <c r="C75" s="74"/>
      <c r="D75" s="74"/>
      <c r="E75" s="74"/>
      <c r="F75" s="74"/>
      <c r="G75" s="74"/>
      <c r="H75" s="74"/>
      <c r="I75" s="74"/>
    </row>
    <row r="76" spans="2:9" x14ac:dyDescent="0.2">
      <c r="B76" s="74"/>
      <c r="C76" s="74"/>
      <c r="D76" s="74"/>
      <c r="E76" s="74"/>
      <c r="F76" s="74"/>
      <c r="G76" s="74"/>
      <c r="H76" s="74"/>
      <c r="I76" s="74"/>
    </row>
    <row r="77" spans="2:9" x14ac:dyDescent="0.2">
      <c r="B77" s="74"/>
      <c r="C77" s="74"/>
      <c r="D77" s="74"/>
      <c r="E77" s="74"/>
      <c r="F77" s="74"/>
      <c r="G77" s="74"/>
      <c r="H77" s="74"/>
      <c r="I77" s="74"/>
    </row>
    <row r="78" spans="2:9" x14ac:dyDescent="0.2">
      <c r="B78" s="74"/>
      <c r="C78" s="74"/>
      <c r="D78" s="74"/>
      <c r="E78" s="74"/>
      <c r="F78" s="74"/>
      <c r="G78" s="74"/>
      <c r="H78" s="74"/>
      <c r="I78" s="74"/>
    </row>
    <row r="79" spans="2:9" x14ac:dyDescent="0.2">
      <c r="B79" s="74"/>
      <c r="C79" s="74"/>
      <c r="D79" s="74"/>
      <c r="E79" s="74"/>
      <c r="F79" s="74"/>
      <c r="G79" s="74"/>
      <c r="H79" s="74"/>
      <c r="I79" s="74"/>
    </row>
    <row r="80" spans="2:9" x14ac:dyDescent="0.2">
      <c r="B80" s="74"/>
      <c r="C80" s="74"/>
      <c r="D80" s="74"/>
      <c r="E80" s="74"/>
      <c r="F80" s="74"/>
      <c r="G80" s="74"/>
      <c r="H80" s="74"/>
      <c r="I80" s="74"/>
    </row>
    <row r="81" spans="2:9" x14ac:dyDescent="0.2">
      <c r="B81" s="74"/>
      <c r="C81" s="74"/>
      <c r="D81" s="74"/>
      <c r="E81" s="74"/>
      <c r="F81" s="74"/>
      <c r="G81" s="74"/>
      <c r="H81" s="74"/>
      <c r="I81" s="74"/>
    </row>
    <row r="82" spans="2:9" x14ac:dyDescent="0.2">
      <c r="B82" s="74"/>
      <c r="C82" s="74"/>
      <c r="D82" s="74"/>
      <c r="E82" s="74"/>
      <c r="F82" s="74"/>
      <c r="G82" s="74"/>
      <c r="H82" s="74"/>
      <c r="I82" s="74"/>
    </row>
    <row r="83" spans="2:9" x14ac:dyDescent="0.2">
      <c r="C83" s="74"/>
      <c r="D83" s="74"/>
      <c r="E83" s="74"/>
      <c r="F83" s="74"/>
      <c r="G83" s="74"/>
      <c r="H83" s="74"/>
      <c r="I83" s="74"/>
    </row>
    <row r="84" spans="2:9" ht="24" x14ac:dyDescent="0.2">
      <c r="B84" s="24" t="s">
        <v>50</v>
      </c>
      <c r="C84" s="18" t="s">
        <v>59</v>
      </c>
      <c r="D84" s="20" t="s">
        <v>60</v>
      </c>
      <c r="E84" s="18" t="s">
        <v>61</v>
      </c>
      <c r="F84" s="74"/>
      <c r="G84" s="74"/>
      <c r="H84" s="74"/>
      <c r="I84" s="74"/>
    </row>
    <row r="85" spans="2:9" x14ac:dyDescent="0.2">
      <c r="B85" s="72" t="s">
        <v>62</v>
      </c>
      <c r="C85" s="45">
        <f>E12</f>
        <v>360192729.59000003</v>
      </c>
      <c r="D85" s="45">
        <f>J12</f>
        <v>184681489.28999674</v>
      </c>
      <c r="E85" s="45">
        <f>L12</f>
        <v>170704774.02999729</v>
      </c>
      <c r="F85" s="74"/>
      <c r="G85" s="74"/>
      <c r="H85" s="74"/>
      <c r="I85" s="74"/>
    </row>
    <row r="86" spans="2:9" x14ac:dyDescent="0.2">
      <c r="B86" s="72" t="s">
        <v>63</v>
      </c>
      <c r="C86" s="45">
        <f>E17</f>
        <v>115147433.41999999</v>
      </c>
      <c r="D86" s="45">
        <f>J17</f>
        <v>40208115.430000015</v>
      </c>
      <c r="E86" s="45">
        <f>L17</f>
        <v>35537854.400000006</v>
      </c>
      <c r="F86" s="74"/>
      <c r="G86" s="74"/>
      <c r="H86" s="74"/>
      <c r="I86" s="74"/>
    </row>
    <row r="87" spans="2:9" x14ac:dyDescent="0.2">
      <c r="B87" s="72" t="s">
        <v>64</v>
      </c>
      <c r="C87" s="45">
        <f>E22</f>
        <v>341840</v>
      </c>
      <c r="D87" s="45">
        <f>J22</f>
        <v>71620.77</v>
      </c>
      <c r="E87" s="45">
        <f>L22</f>
        <v>71620.77</v>
      </c>
      <c r="F87" s="74"/>
      <c r="G87" s="74"/>
      <c r="H87" s="74"/>
      <c r="I87" s="74"/>
    </row>
    <row r="88" spans="2:9" x14ac:dyDescent="0.2">
      <c r="B88" s="72" t="s">
        <v>65</v>
      </c>
      <c r="C88" s="45">
        <f>E27</f>
        <v>18226311.059999995</v>
      </c>
      <c r="D88" s="45">
        <f>J27</f>
        <v>3272818.56</v>
      </c>
      <c r="E88" s="45">
        <f>L27</f>
        <v>3260619.17</v>
      </c>
      <c r="F88" s="74"/>
      <c r="G88" s="74"/>
      <c r="H88" s="74"/>
      <c r="I88" s="74"/>
    </row>
    <row r="89" spans="2:9" x14ac:dyDescent="0.2">
      <c r="B89" s="72" t="s">
        <v>66</v>
      </c>
      <c r="C89" s="45">
        <f>E36</f>
        <v>302878454.72000021</v>
      </c>
      <c r="D89" s="45">
        <f>J36</f>
        <v>49014264.730000027</v>
      </c>
      <c r="E89" s="45">
        <f>L36</f>
        <v>41519580.769999959</v>
      </c>
      <c r="F89" s="74"/>
      <c r="G89" s="74"/>
      <c r="H89" s="74"/>
      <c r="I89" s="74"/>
    </row>
    <row r="90" spans="2:9" x14ac:dyDescent="0.2">
      <c r="B90" s="72" t="s">
        <v>67</v>
      </c>
      <c r="C90" s="45">
        <f>E44</f>
        <v>4382737.79</v>
      </c>
      <c r="D90" s="45">
        <f>J44</f>
        <v>513721.26</v>
      </c>
      <c r="E90" s="45">
        <f>L44</f>
        <v>513721.26</v>
      </c>
      <c r="F90" s="74"/>
      <c r="G90" s="74"/>
      <c r="H90" s="74"/>
      <c r="I90" s="74"/>
    </row>
    <row r="91" spans="2:9" x14ac:dyDescent="0.2">
      <c r="B91" s="72" t="s">
        <v>75</v>
      </c>
      <c r="C91" s="45">
        <f>E46</f>
        <v>20000</v>
      </c>
      <c r="D91" s="45">
        <f>J46</f>
        <v>2100</v>
      </c>
      <c r="E91" s="45">
        <f>L46</f>
        <v>2100</v>
      </c>
      <c r="F91" s="74"/>
      <c r="G91" s="74"/>
      <c r="H91" s="74"/>
      <c r="I91" s="74"/>
    </row>
    <row r="92" spans="2:9" x14ac:dyDescent="0.2">
      <c r="B92" s="72" t="s">
        <v>68</v>
      </c>
      <c r="C92" s="45">
        <f>E49</f>
        <v>458285</v>
      </c>
      <c r="D92" s="45">
        <f>J49</f>
        <v>255775.26</v>
      </c>
      <c r="E92" s="45">
        <f>L49</f>
        <v>255775.26</v>
      </c>
      <c r="F92" s="74"/>
      <c r="G92" s="74"/>
      <c r="H92" s="74"/>
      <c r="I92" s="74"/>
    </row>
    <row r="93" spans="2:9" x14ac:dyDescent="0.2">
      <c r="B93" s="75" t="s">
        <v>0</v>
      </c>
      <c r="C93" s="76">
        <f>SUM(C85:C92)</f>
        <v>801647791.58000016</v>
      </c>
      <c r="D93" s="76">
        <f>SUM(D85:D92)</f>
        <v>278019905.29999679</v>
      </c>
      <c r="E93" s="76">
        <f>SUM(E85:E92)</f>
        <v>251866045.65999722</v>
      </c>
      <c r="F93" s="74"/>
      <c r="G93" s="74"/>
      <c r="H93" s="74"/>
      <c r="I93" s="74"/>
    </row>
  </sheetData>
  <printOptions horizontalCentered="1"/>
  <pageMargins left="0.2" right="0.2" top="0.31" bottom="0.37" header="0.2" footer="0.31496062992125984"/>
  <pageSetup paperSize="9" scale="69" fitToHeight="0" orientation="landscape" r:id="rId1"/>
  <headerFooter>
    <oddHeader xml:space="preserve">&amp;R&amp;"-,Negrita"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Tarrazon Pitarch</cp:lastModifiedBy>
  <cp:lastPrinted>2022-05-31T10:53:33Z</cp:lastPrinted>
  <dcterms:created xsi:type="dcterms:W3CDTF">2020-06-12T09:05:04Z</dcterms:created>
  <dcterms:modified xsi:type="dcterms:W3CDTF">2026-07-17T07:39:14Z</dcterms:modified>
</cp:coreProperties>
</file>