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315" windowHeight="6210" activeTab="1"/>
  </bookViews>
  <sheets>
    <sheet name="3VARIABLES" sheetId="1" r:id="rId1"/>
    <sheet name="2VARIABLE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21" i="2" l="1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F34" i="2"/>
  <c r="F33" i="2"/>
  <c r="C29" i="2"/>
  <c r="D28" i="2"/>
  <c r="C24" i="2"/>
  <c r="C25" i="2" s="1"/>
  <c r="C23" i="2"/>
  <c r="B24" i="2"/>
  <c r="B25" i="2" s="1"/>
  <c r="B23" i="2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  <c r="J4" i="1"/>
  <c r="H4" i="1"/>
  <c r="J3" i="1"/>
  <c r="H3" i="1"/>
  <c r="J2" i="1"/>
  <c r="D25" i="1"/>
  <c r="D24" i="1"/>
  <c r="C24" i="1"/>
  <c r="C25" i="1" s="1"/>
  <c r="I17" i="1" s="1"/>
  <c r="D23" i="1"/>
  <c r="C23" i="1"/>
  <c r="I18" i="1" s="1"/>
  <c r="H2" i="1"/>
  <c r="B25" i="1"/>
  <c r="B24" i="1"/>
  <c r="B23" i="1"/>
  <c r="I5" i="1" l="1"/>
  <c r="I13" i="1"/>
  <c r="I21" i="1"/>
  <c r="I4" i="1"/>
  <c r="I8" i="1"/>
  <c r="I12" i="1"/>
  <c r="I16" i="1"/>
  <c r="I20" i="1"/>
  <c r="I9" i="1"/>
  <c r="I3" i="1"/>
  <c r="I7" i="1"/>
  <c r="I11" i="1"/>
  <c r="I15" i="1"/>
  <c r="I19" i="1"/>
  <c r="I2" i="1"/>
  <c r="I6" i="1"/>
  <c r="I10" i="1"/>
  <c r="I14" i="1"/>
</calcChain>
</file>

<file path=xl/sharedStrings.xml><?xml version="1.0" encoding="utf-8"?>
<sst xmlns="http://schemas.openxmlformats.org/spreadsheetml/2006/main" count="71" uniqueCount="44">
  <si>
    <t>inidividuo</t>
  </si>
  <si>
    <t>Ingresos mensuales</t>
  </si>
  <si>
    <t>pagos mensuales créditos</t>
  </si>
  <si>
    <t>gastos mensuales corrientes</t>
  </si>
  <si>
    <t>media</t>
  </si>
  <si>
    <t>varianza</t>
  </si>
  <si>
    <t>dt</t>
  </si>
  <si>
    <t>Z1</t>
  </si>
  <si>
    <t>Z2</t>
  </si>
  <si>
    <t>Z3</t>
  </si>
  <si>
    <t>R=</t>
  </si>
  <si>
    <r>
      <t>R-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I=</t>
    </r>
  </si>
  <si>
    <r>
      <t>1-</t>
    </r>
    <r>
      <rPr>
        <sz val="11"/>
        <color theme="1"/>
        <rFont val="Symbol"/>
        <family val="1"/>
        <charset val="2"/>
      </rPr>
      <t>l</t>
    </r>
  </si>
  <si>
    <r>
      <t>det(R-</t>
    </r>
    <r>
      <rPr>
        <sz val="11"/>
        <color theme="1"/>
        <rFont val="Symbol"/>
        <family val="1"/>
        <charset val="2"/>
      </rPr>
      <t>l</t>
    </r>
    <r>
      <rPr>
        <sz val="11"/>
        <color theme="1"/>
        <rFont val="Calibri"/>
        <family val="2"/>
        <scheme val="minor"/>
      </rPr>
      <t>I)=0</t>
    </r>
  </si>
  <si>
    <t>-&gt;</t>
  </si>
  <si>
    <t>auto valores-&gt;</t>
  </si>
  <si>
    <t>A=</t>
  </si>
  <si>
    <t>Vector propio para lambda</t>
  </si>
  <si>
    <t>↓</t>
  </si>
  <si>
    <t>CP1</t>
  </si>
  <si>
    <t>CP2</t>
  </si>
  <si>
    <t>CP3</t>
  </si>
  <si>
    <t>matriz de transformación Z= AF</t>
  </si>
  <si>
    <t>Matriz Patrón</t>
  </si>
  <si>
    <t>Matriz Estructura</t>
  </si>
  <si>
    <t>INTERPRETACIÓN</t>
  </si>
  <si>
    <t>tipificando</t>
  </si>
  <si>
    <t>Estatura</t>
  </si>
  <si>
    <t>Peso</t>
  </si>
  <si>
    <t>sol Valores propios</t>
  </si>
  <si>
    <t>-------&gt;</t>
  </si>
  <si>
    <t>Lambda1</t>
  </si>
  <si>
    <t>Lambda2</t>
  </si>
  <si>
    <r>
      <t>=(0,505024)</t>
    </r>
    <r>
      <rPr>
        <vertAlign val="superscript"/>
        <sz val="11"/>
        <color theme="1"/>
        <rFont val="Calibri"/>
        <family val="2"/>
        <scheme val="minor"/>
      </rPr>
      <t>2</t>
    </r>
  </si>
  <si>
    <r>
      <t>=1-(0,505024)</t>
    </r>
    <r>
      <rPr>
        <vertAlign val="superscript"/>
        <sz val="11"/>
        <color theme="1"/>
        <rFont val="Calibri"/>
        <family val="2"/>
        <scheme val="minor"/>
      </rPr>
      <t>2</t>
    </r>
  </si>
  <si>
    <t>primer vector propio (asociado a lambda=1,50502429644523 )</t>
  </si>
  <si>
    <t xml:space="preserve">para que tenga modulo unidad el primer vector propio será: </t>
  </si>
  <si>
    <t>segundo vector propio (asociado a lambda=0,4949757)</t>
  </si>
  <si>
    <r>
      <t>solución de R-</t>
    </r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Symbol"/>
        <family val="1"/>
        <charset val="2"/>
      </rPr>
      <t>1</t>
    </r>
    <r>
      <rPr>
        <sz val="11"/>
        <color theme="1"/>
        <rFont val="Calibri"/>
        <family val="2"/>
        <scheme val="minor"/>
      </rPr>
      <t xml:space="preserve">I=0 </t>
    </r>
  </si>
  <si>
    <r>
      <t>solución de R-</t>
    </r>
    <r>
      <rPr>
        <sz val="11"/>
        <color theme="1"/>
        <rFont val="Symbol"/>
        <family val="1"/>
        <charset val="2"/>
      </rPr>
      <t>l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I=0 </t>
    </r>
  </si>
  <si>
    <t xml:space="preserve">para que tenga modulo unidad el segundo vector propio será: </t>
  </si>
  <si>
    <t>la matriz de transformación (antes de tipificar las CP será:</t>
  </si>
  <si>
    <t>y la matriz  A para las CP tipificadas será:</t>
  </si>
  <si>
    <t xml:space="preserve"> la transpuesta de A permite obtener las CP tipificadas PUNTUACIONES FACTORIALES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</si>
</sst>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#.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8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/>
    <xf numFmtId="0" fontId="4" fillId="0" borderId="0" xfId="0" applyFont="1" applyAlignment="1">
      <alignment horizontal="center"/>
    </xf>
    <xf numFmtId="0" fontId="0" fillId="0" borderId="0" xfId="0" applyAlignment="1">
      <alignment vertical="center"/>
    </xf>
    <xf numFmtId="164" fontId="3" fillId="0" borderId="1" xfId="2" applyNumberFormat="1" applyFont="1" applyBorder="1" applyAlignment="1">
      <alignment horizontal="right" vertical="top"/>
    </xf>
    <xf numFmtId="164" fontId="3" fillId="0" borderId="2" xfId="2" applyNumberFormat="1" applyFont="1" applyBorder="1" applyAlignment="1">
      <alignment horizontal="right" vertical="top"/>
    </xf>
    <xf numFmtId="164" fontId="3" fillId="0" borderId="3" xfId="2" applyNumberFormat="1" applyFont="1" applyBorder="1" applyAlignment="1">
      <alignment horizontal="right" vertical="top"/>
    </xf>
    <xf numFmtId="164" fontId="3" fillId="0" borderId="4" xfId="2" applyNumberFormat="1" applyFont="1" applyBorder="1" applyAlignment="1">
      <alignment horizontal="right" vertical="top"/>
    </xf>
    <xf numFmtId="164" fontId="3" fillId="0" borderId="5" xfId="2" applyNumberFormat="1" applyFont="1" applyBorder="1" applyAlignment="1">
      <alignment horizontal="right" vertical="top"/>
    </xf>
    <xf numFmtId="164" fontId="3" fillId="0" borderId="6" xfId="2" applyNumberFormat="1" applyFont="1" applyBorder="1" applyAlignment="1">
      <alignment horizontal="right" vertical="top"/>
    </xf>
    <xf numFmtId="164" fontId="3" fillId="0" borderId="7" xfId="2" applyNumberFormat="1" applyFont="1" applyBorder="1" applyAlignment="1">
      <alignment horizontal="right" vertical="top"/>
    </xf>
    <xf numFmtId="164" fontId="3" fillId="0" borderId="8" xfId="2" applyNumberFormat="1" applyFont="1" applyBorder="1" applyAlignment="1">
      <alignment horizontal="right" vertical="top"/>
    </xf>
    <xf numFmtId="164" fontId="3" fillId="0" borderId="9" xfId="2" applyNumberFormat="1" applyFont="1" applyBorder="1" applyAlignment="1">
      <alignment horizontal="right" vertical="top"/>
    </xf>
    <xf numFmtId="164" fontId="3" fillId="0" borderId="0" xfId="2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3" fontId="0" fillId="0" borderId="0" xfId="0" applyNumberFormat="1"/>
    <xf numFmtId="165" fontId="0" fillId="0" borderId="0" xfId="0" applyNumberFormat="1"/>
    <xf numFmtId="0" fontId="0" fillId="0" borderId="10" xfId="0" quotePrefix="1" applyBorder="1"/>
    <xf numFmtId="0" fontId="0" fillId="0" borderId="10" xfId="0" applyBorder="1"/>
    <xf numFmtId="0" fontId="0" fillId="0" borderId="11" xfId="0" applyBorder="1"/>
    <xf numFmtId="0" fontId="0" fillId="0" borderId="11" xfId="0" quotePrefix="1" applyBorder="1"/>
    <xf numFmtId="0" fontId="5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/>
    </xf>
    <xf numFmtId="164" fontId="3" fillId="4" borderId="1" xfId="1" applyNumberFormat="1" applyFont="1" applyFill="1" applyBorder="1" applyAlignment="1">
      <alignment horizontal="right" vertical="top"/>
    </xf>
    <xf numFmtId="164" fontId="3" fillId="4" borderId="7" xfId="1" applyNumberFormat="1" applyFont="1" applyFill="1" applyBorder="1" applyAlignment="1">
      <alignment horizontal="right" vertical="top"/>
    </xf>
    <xf numFmtId="0" fontId="0" fillId="4" borderId="0" xfId="0" applyFill="1" applyAlignment="1">
      <alignment horizontal="center"/>
    </xf>
    <xf numFmtId="164" fontId="3" fillId="4" borderId="3" xfId="1" applyNumberFormat="1" applyFont="1" applyFill="1" applyBorder="1" applyAlignment="1">
      <alignment horizontal="right" vertical="top"/>
    </xf>
    <xf numFmtId="164" fontId="3" fillId="4" borderId="9" xfId="1" applyNumberFormat="1" applyFont="1" applyFill="1" applyBorder="1" applyAlignment="1">
      <alignment horizontal="right" vertical="top"/>
    </xf>
    <xf numFmtId="0" fontId="5" fillId="4" borderId="0" xfId="0" applyFont="1" applyFill="1"/>
    <xf numFmtId="0" fontId="5" fillId="4" borderId="0" xfId="0" quotePrefix="1" applyFont="1" applyFill="1"/>
  </cellXfs>
  <cellStyles count="3">
    <cellStyle name="Normal" xfId="0" builtinId="0"/>
    <cellStyle name="Normal_2VARIABLES" xfId="1"/>
    <cellStyle name="Normal_3VARIABLE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495300</xdr:colOff>
      <xdr:row>34</xdr:row>
      <xdr:rowOff>123825</xdr:rowOff>
    </xdr:from>
    <xdr:to>
      <xdr:col>14</xdr:col>
      <xdr:colOff>142875</xdr:colOff>
      <xdr:row>43</xdr:row>
      <xdr:rowOff>19050</xdr:rowOff>
    </xdr:to>
    <xdr:sp macro="" textlink="">
      <xdr:nvSpPr>
        <xdr:cNvPr id="2" name="1 Flecha derecha"/>
        <xdr:cNvSpPr/>
      </xdr:nvSpPr>
      <xdr:spPr>
        <a:xfrm>
          <a:off x="9410700" y="6600825"/>
          <a:ext cx="1933575" cy="16287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13</xdr:col>
      <xdr:colOff>419100</xdr:colOff>
      <xdr:row>22</xdr:row>
      <xdr:rowOff>133350</xdr:rowOff>
    </xdr:from>
    <xdr:to>
      <xdr:col>14</xdr:col>
      <xdr:colOff>638175</xdr:colOff>
      <xdr:row>34</xdr:row>
      <xdr:rowOff>133350</xdr:rowOff>
    </xdr:to>
    <xdr:sp macro="" textlink="">
      <xdr:nvSpPr>
        <xdr:cNvPr id="3" name="2 Flecha arriba"/>
        <xdr:cNvSpPr/>
      </xdr:nvSpPr>
      <xdr:spPr>
        <a:xfrm>
          <a:off x="10858500" y="4324350"/>
          <a:ext cx="981075" cy="2286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35</xdr:row>
          <xdr:rowOff>0</xdr:rowOff>
        </xdr:from>
        <xdr:to>
          <xdr:col>5</xdr:col>
          <xdr:colOff>85725</xdr:colOff>
          <xdr:row>36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57149</xdr:rowOff>
        </xdr:from>
        <xdr:to>
          <xdr:col>4</xdr:col>
          <xdr:colOff>487974</xdr:colOff>
          <xdr:row>48</xdr:row>
          <xdr:rowOff>28574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561975</xdr:colOff>
          <xdr:row>47</xdr:row>
          <xdr:rowOff>28575</xdr:rowOff>
        </xdr:from>
        <xdr:to>
          <xdr:col>5</xdr:col>
          <xdr:colOff>651047</xdr:colOff>
          <xdr:row>52</xdr:row>
          <xdr:rowOff>180975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85725</xdr:rowOff>
        </xdr:from>
        <xdr:to>
          <xdr:col>4</xdr:col>
          <xdr:colOff>644768</xdr:colOff>
          <xdr:row>60</xdr:row>
          <xdr:rowOff>28575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59</xdr:row>
          <xdr:rowOff>85724</xdr:rowOff>
        </xdr:from>
        <xdr:to>
          <xdr:col>5</xdr:col>
          <xdr:colOff>904619</xdr:colOff>
          <xdr:row>64</xdr:row>
          <xdr:rowOff>142875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56</xdr:row>
          <xdr:rowOff>133350</xdr:rowOff>
        </xdr:from>
        <xdr:to>
          <xdr:col>9</xdr:col>
          <xdr:colOff>320119</xdr:colOff>
          <xdr:row>62</xdr:row>
          <xdr:rowOff>180976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588877</xdr:colOff>
          <xdr:row>56</xdr:row>
          <xdr:rowOff>9524</xdr:rowOff>
        </xdr:from>
        <xdr:to>
          <xdr:col>19</xdr:col>
          <xdr:colOff>206983</xdr:colOff>
          <xdr:row>60</xdr:row>
          <xdr:rowOff>95250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5</xdr:col>
      <xdr:colOff>1009650</xdr:colOff>
      <xdr:row>41</xdr:row>
      <xdr:rowOff>66675</xdr:rowOff>
    </xdr:from>
    <xdr:to>
      <xdr:col>5</xdr:col>
      <xdr:colOff>1362074</xdr:colOff>
      <xdr:row>69</xdr:row>
      <xdr:rowOff>95250</xdr:rowOff>
    </xdr:to>
    <xdr:sp macro="" textlink="">
      <xdr:nvSpPr>
        <xdr:cNvPr id="3" name="2 Cerrar llave"/>
        <xdr:cNvSpPr/>
      </xdr:nvSpPr>
      <xdr:spPr>
        <a:xfrm>
          <a:off x="4819650" y="7934325"/>
          <a:ext cx="352424" cy="5438775"/>
        </a:xfrm>
        <a:prstGeom prst="rightBrace">
          <a:avLst>
            <a:gd name="adj1" fmla="val 8333"/>
            <a:gd name="adj2" fmla="val 50175"/>
          </a:avLst>
        </a:prstGeom>
        <a:ln w="19050">
          <a:solidFill>
            <a:srgbClr val="C00000">
              <a:alpha val="95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504825</xdr:colOff>
      <xdr:row>54</xdr:row>
      <xdr:rowOff>114300</xdr:rowOff>
    </xdr:from>
    <xdr:to>
      <xdr:col>11</xdr:col>
      <xdr:colOff>609600</xdr:colOff>
      <xdr:row>55</xdr:row>
      <xdr:rowOff>38100</xdr:rowOff>
    </xdr:to>
    <xdr:cxnSp macro="">
      <xdr:nvCxnSpPr>
        <xdr:cNvPr id="5" name="4 Conector recto de flecha"/>
        <xdr:cNvCxnSpPr/>
      </xdr:nvCxnSpPr>
      <xdr:spPr>
        <a:xfrm flipV="1">
          <a:off x="8820150" y="10496550"/>
          <a:ext cx="866775" cy="114300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58</xdr:row>
      <xdr:rowOff>123825</xdr:rowOff>
    </xdr:from>
    <xdr:to>
      <xdr:col>10</xdr:col>
      <xdr:colOff>523875</xdr:colOff>
      <xdr:row>59</xdr:row>
      <xdr:rowOff>47625</xdr:rowOff>
    </xdr:to>
    <xdr:cxnSp macro="">
      <xdr:nvCxnSpPr>
        <xdr:cNvPr id="13" name="12 Conector recto de flecha"/>
        <xdr:cNvCxnSpPr/>
      </xdr:nvCxnSpPr>
      <xdr:spPr>
        <a:xfrm flipV="1">
          <a:off x="7972425" y="11306175"/>
          <a:ext cx="866775" cy="114300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85725</xdr:colOff>
      <xdr:row>46</xdr:row>
      <xdr:rowOff>66675</xdr:rowOff>
    </xdr:from>
    <xdr:to>
      <xdr:col>18</xdr:col>
      <xdr:colOff>438150</xdr:colOff>
      <xdr:row>55</xdr:row>
      <xdr:rowOff>171450</xdr:rowOff>
    </xdr:to>
    <xdr:cxnSp macro="">
      <xdr:nvCxnSpPr>
        <xdr:cNvPr id="7" name="6 Conector recto de flecha"/>
        <xdr:cNvCxnSpPr/>
      </xdr:nvCxnSpPr>
      <xdr:spPr>
        <a:xfrm flipH="1" flipV="1">
          <a:off x="12211050" y="8924925"/>
          <a:ext cx="2638425" cy="1819275"/>
        </a:xfrm>
        <a:prstGeom prst="straightConnector1">
          <a:avLst/>
        </a:prstGeom>
        <a:ln w="2222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304799</xdr:colOff>
      <xdr:row>21</xdr:row>
      <xdr:rowOff>76200</xdr:rowOff>
    </xdr:from>
    <xdr:to>
      <xdr:col>11</xdr:col>
      <xdr:colOff>352424</xdr:colOff>
      <xdr:row>36</xdr:row>
      <xdr:rowOff>76200</xdr:rowOff>
    </xdr:to>
    <xdr:sp macro="" textlink="">
      <xdr:nvSpPr>
        <xdr:cNvPr id="8" name="7 Flecha abajo"/>
        <xdr:cNvSpPr/>
      </xdr:nvSpPr>
      <xdr:spPr>
        <a:xfrm rot="10800000">
          <a:off x="8620124" y="4076700"/>
          <a:ext cx="809625" cy="29146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17" Type="http://schemas.openxmlformats.org/officeDocument/2006/relationships/image" Target="../media/image7.emf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7.bin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19" workbookViewId="0">
      <selection activeCell="G42" sqref="G42"/>
    </sheetView>
  </sheetViews>
  <sheetFormatPr baseColWidth="10" defaultRowHeight="15" x14ac:dyDescent="0.25"/>
  <cols>
    <col min="2" max="2" width="17.7109375" customWidth="1"/>
    <col min="3" max="3" width="13.5703125" customWidth="1"/>
    <col min="4" max="4" width="11" customWidth="1"/>
  </cols>
  <sheetData>
    <row r="1" spans="1:15" x14ac:dyDescent="0.25">
      <c r="A1" t="s">
        <v>0</v>
      </c>
      <c r="B1" t="s">
        <v>1</v>
      </c>
      <c r="C1" t="s">
        <v>3</v>
      </c>
      <c r="D1" t="s">
        <v>2</v>
      </c>
      <c r="H1" t="s">
        <v>7</v>
      </c>
      <c r="I1" t="s">
        <v>8</v>
      </c>
      <c r="J1" t="s">
        <v>9</v>
      </c>
      <c r="M1" t="s">
        <v>19</v>
      </c>
      <c r="N1" t="s">
        <v>20</v>
      </c>
      <c r="O1" t="s">
        <v>21</v>
      </c>
    </row>
    <row r="2" spans="1:15" x14ac:dyDescent="0.25">
      <c r="A2">
        <v>1</v>
      </c>
      <c r="B2" s="1">
        <v>1759.0197370451999</v>
      </c>
      <c r="C2" s="1">
        <v>1530.2531707119929</v>
      </c>
      <c r="D2" s="1">
        <v>708.75451327532483</v>
      </c>
      <c r="H2">
        <f>(B2-B$23)/B$25</f>
        <v>-1.9970780997261923</v>
      </c>
      <c r="I2">
        <f t="shared" ref="I2:I21" si="0">(C2-C$23)/C$25</f>
        <v>0.85922250471938533</v>
      </c>
      <c r="J2">
        <f t="shared" ref="J2:J21" si="1">(D2-D$23)/D$25</f>
        <v>0.97636765605579701</v>
      </c>
      <c r="M2" s="6">
        <v>-1.54542</v>
      </c>
      <c r="N2" s="6">
        <v>0.58513999999999999</v>
      </c>
      <c r="O2" s="6">
        <v>-1.4734700000000001</v>
      </c>
    </row>
    <row r="3" spans="1:15" x14ac:dyDescent="0.25">
      <c r="A3">
        <v>2</v>
      </c>
      <c r="B3" s="1">
        <v>1820.4177854229624</v>
      </c>
      <c r="C3" s="1">
        <v>532.18365202875202</v>
      </c>
      <c r="D3" s="1">
        <v>16.703088297241724</v>
      </c>
      <c r="F3" s="1"/>
      <c r="H3">
        <f t="shared" ref="H3:H21" si="2">(B3-B$23)/B$25</f>
        <v>-1.6207176954112801</v>
      </c>
      <c r="I3">
        <f t="shared" si="0"/>
        <v>-0.93684792281382456</v>
      </c>
      <c r="J3">
        <f t="shared" si="1"/>
        <v>-1.2382374790074566</v>
      </c>
      <c r="M3" s="6">
        <v>-0.31785000000000002</v>
      </c>
      <c r="N3" s="6">
        <v>-1.6777500000000001</v>
      </c>
      <c r="O3" s="6">
        <v>-1.4018699999999999</v>
      </c>
    </row>
    <row r="4" spans="1:15" x14ac:dyDescent="0.25">
      <c r="A4">
        <v>3</v>
      </c>
      <c r="B4" s="1">
        <v>1861.8427571755494</v>
      </c>
      <c r="C4" s="1">
        <v>1757.9974059789561</v>
      </c>
      <c r="D4" s="1">
        <v>627.12566182864123</v>
      </c>
      <c r="H4">
        <f t="shared" si="2"/>
        <v>-1.3667891173950413</v>
      </c>
      <c r="I4">
        <f t="shared" si="0"/>
        <v>1.2690583712067354</v>
      </c>
      <c r="J4">
        <f t="shared" si="1"/>
        <v>0.71515054550817259</v>
      </c>
      <c r="M4" s="6">
        <v>-1.41788</v>
      </c>
      <c r="N4" s="6">
        <v>0.65702000000000005</v>
      </c>
      <c r="O4" s="6">
        <v>-0.37180999999999997</v>
      </c>
    </row>
    <row r="5" spans="1:15" x14ac:dyDescent="0.25">
      <c r="A5">
        <v>4</v>
      </c>
      <c r="B5" s="1">
        <v>1894.7660115261774</v>
      </c>
      <c r="C5" s="1">
        <v>1418.1225831631193</v>
      </c>
      <c r="D5" s="1">
        <v>160.3188871010679</v>
      </c>
      <c r="H5">
        <f t="shared" si="2"/>
        <v>-1.1649747332874691</v>
      </c>
      <c r="I5">
        <f t="shared" si="0"/>
        <v>0.6574385322119829</v>
      </c>
      <c r="J5">
        <f t="shared" si="1"/>
        <v>-0.77865850260806968</v>
      </c>
      <c r="M5" s="6">
        <v>-0.96680999999999995</v>
      </c>
      <c r="N5" s="6">
        <v>-0.70864000000000005</v>
      </c>
      <c r="O5" s="6">
        <v>0.17088</v>
      </c>
    </row>
    <row r="6" spans="1:15" x14ac:dyDescent="0.25">
      <c r="A6">
        <v>5</v>
      </c>
      <c r="B6" s="1">
        <v>1923.0112322168623</v>
      </c>
      <c r="C6" s="1">
        <v>1549.9332658657684</v>
      </c>
      <c r="D6" s="1">
        <v>510.65190014288271</v>
      </c>
      <c r="H6">
        <f t="shared" si="2"/>
        <v>-0.99183596161667043</v>
      </c>
      <c r="I6">
        <f t="shared" si="0"/>
        <v>0.89463771002829906</v>
      </c>
      <c r="J6">
        <f t="shared" si="1"/>
        <v>0.34242767923044848</v>
      </c>
      <c r="M6" s="6">
        <v>-0.98770000000000002</v>
      </c>
      <c r="N6" s="6">
        <v>0.33900999999999998</v>
      </c>
      <c r="O6" s="6">
        <v>-0.14197000000000001</v>
      </c>
    </row>
    <row r="7" spans="1:15" x14ac:dyDescent="0.25">
      <c r="A7">
        <v>6</v>
      </c>
      <c r="B7" s="1">
        <v>1948.3763133523412</v>
      </c>
      <c r="C7" s="1">
        <v>1628.8847646021518</v>
      </c>
      <c r="D7" s="1">
        <v>21.355466155389639</v>
      </c>
      <c r="H7">
        <f t="shared" si="2"/>
        <v>-0.83635199357759871</v>
      </c>
      <c r="I7">
        <f t="shared" si="0"/>
        <v>1.0367144385881741</v>
      </c>
      <c r="J7">
        <f t="shared" si="1"/>
        <v>-1.223349597091405</v>
      </c>
      <c r="M7" s="6">
        <v>-1.00014</v>
      </c>
      <c r="N7" s="6">
        <v>-0.87939000000000001</v>
      </c>
      <c r="O7" s="6">
        <v>1.0830599999999999</v>
      </c>
    </row>
    <row r="8" spans="1:15" x14ac:dyDescent="0.25">
      <c r="A8">
        <v>7</v>
      </c>
      <c r="B8" s="1">
        <v>1971.8808411771211</v>
      </c>
      <c r="C8" s="1">
        <v>438.00963127449194</v>
      </c>
      <c r="D8" s="1">
        <v>13.849667038674578</v>
      </c>
      <c r="H8">
        <f t="shared" si="2"/>
        <v>-0.6922729254460257</v>
      </c>
      <c r="I8">
        <f t="shared" si="0"/>
        <v>-1.1063182558441096</v>
      </c>
      <c r="J8">
        <f t="shared" si="1"/>
        <v>-1.2473685943316128</v>
      </c>
      <c r="M8" s="6">
        <v>0.32185000000000002</v>
      </c>
      <c r="N8" s="6">
        <v>-1.48482</v>
      </c>
      <c r="O8" s="6">
        <v>-0.70640000000000003</v>
      </c>
    </row>
    <row r="9" spans="1:15" x14ac:dyDescent="0.25">
      <c r="A9">
        <v>8</v>
      </c>
      <c r="B9" s="1">
        <v>1994.1843395700498</v>
      </c>
      <c r="C9" s="1">
        <v>1092.716215168213</v>
      </c>
      <c r="D9" s="1">
        <v>140.32820465442538</v>
      </c>
      <c r="H9">
        <f t="shared" si="2"/>
        <v>-0.55555597931195422</v>
      </c>
      <c r="I9">
        <f t="shared" si="0"/>
        <v>7.1855320275290971E-2</v>
      </c>
      <c r="J9">
        <f t="shared" si="1"/>
        <v>-0.84262985849561145</v>
      </c>
      <c r="M9" s="6">
        <v>-0.27366000000000001</v>
      </c>
      <c r="N9" s="6">
        <v>-0.76837999999999995</v>
      </c>
      <c r="O9" s="6">
        <v>0.23446</v>
      </c>
    </row>
    <row r="10" spans="1:15" x14ac:dyDescent="0.25">
      <c r="A10">
        <v>9</v>
      </c>
      <c r="B10" s="1">
        <v>2015.7632323814926</v>
      </c>
      <c r="C10" s="1">
        <v>730.65445899392591</v>
      </c>
      <c r="D10" s="1">
        <v>114.81503750348186</v>
      </c>
      <c r="H10">
        <f t="shared" si="2"/>
        <v>-0.42328075171491186</v>
      </c>
      <c r="I10">
        <f t="shared" si="0"/>
        <v>-0.57969089071741231</v>
      </c>
      <c r="J10">
        <f t="shared" si="1"/>
        <v>-0.92427348922145824</v>
      </c>
      <c r="M10" s="6">
        <v>0.17892</v>
      </c>
      <c r="N10" s="6">
        <v>-0.99043000000000003</v>
      </c>
      <c r="O10" s="6">
        <v>-0.18390999999999999</v>
      </c>
    </row>
    <row r="11" spans="1:15" x14ac:dyDescent="0.25">
      <c r="A11">
        <v>10</v>
      </c>
      <c r="B11" s="1">
        <v>2037</v>
      </c>
      <c r="C11" s="1">
        <v>1335.8678853007102</v>
      </c>
      <c r="D11" s="1">
        <v>454.36232800735576</v>
      </c>
      <c r="F11" t="s">
        <v>26</v>
      </c>
      <c r="H11">
        <f t="shared" si="2"/>
        <v>-0.29310269787732235</v>
      </c>
      <c r="I11">
        <f t="shared" si="0"/>
        <v>0.50941755011520462</v>
      </c>
      <c r="J11">
        <f t="shared" si="1"/>
        <v>0.16229774812626888</v>
      </c>
      <c r="M11" s="6">
        <v>-0.35971999999999998</v>
      </c>
      <c r="N11" s="6">
        <v>0.26511000000000001</v>
      </c>
      <c r="O11" s="6">
        <v>0.25453999999999999</v>
      </c>
    </row>
    <row r="12" spans="1:15" x14ac:dyDescent="0.25">
      <c r="A12">
        <v>11</v>
      </c>
      <c r="B12" s="1">
        <v>2058.2367676185077</v>
      </c>
      <c r="C12" s="1">
        <v>1826.3474069928679</v>
      </c>
      <c r="D12" s="1">
        <v>820.94999128700556</v>
      </c>
      <c r="H12">
        <f t="shared" si="2"/>
        <v>-0.16292464403973139</v>
      </c>
      <c r="I12">
        <f t="shared" si="0"/>
        <v>1.392057233755821</v>
      </c>
      <c r="J12">
        <f t="shared" si="1"/>
        <v>1.3353997637397215</v>
      </c>
      <c r="M12" s="6">
        <v>-0.77788999999999997</v>
      </c>
      <c r="N12" s="6">
        <v>1.53247</v>
      </c>
      <c r="O12" s="6">
        <v>0.45373000000000002</v>
      </c>
    </row>
    <row r="13" spans="1:15" x14ac:dyDescent="0.25">
      <c r="A13">
        <v>12</v>
      </c>
      <c r="B13" s="1">
        <v>2079.8156604299502</v>
      </c>
      <c r="C13" s="1">
        <v>1158.8993599567268</v>
      </c>
      <c r="D13" s="1">
        <v>576.20673799419637</v>
      </c>
      <c r="H13">
        <f t="shared" si="2"/>
        <v>-3.0649416442690411E-2</v>
      </c>
      <c r="I13">
        <f t="shared" si="0"/>
        <v>0.19095482880714523</v>
      </c>
      <c r="J13">
        <f t="shared" si="1"/>
        <v>0.55220700384979438</v>
      </c>
      <c r="M13" s="6">
        <v>-1.7239999999999998E-2</v>
      </c>
      <c r="N13" s="6">
        <v>0.56713999999999998</v>
      </c>
      <c r="O13" s="6">
        <v>-3.2660000000000002E-2</v>
      </c>
    </row>
    <row r="14" spans="1:15" x14ac:dyDescent="0.25">
      <c r="A14">
        <v>13</v>
      </c>
      <c r="B14" s="1">
        <v>2102.1191588228789</v>
      </c>
      <c r="C14" s="1">
        <v>143.68840939995499</v>
      </c>
      <c r="D14" s="1">
        <v>128.27183895522182</v>
      </c>
      <c r="H14">
        <f t="shared" si="2"/>
        <v>0.106067529691381</v>
      </c>
      <c r="I14">
        <f t="shared" si="0"/>
        <v>-1.6359623667089622</v>
      </c>
      <c r="J14">
        <f t="shared" si="1"/>
        <v>-0.88121093560054231</v>
      </c>
      <c r="M14" s="6">
        <v>1.0988</v>
      </c>
      <c r="N14" s="6">
        <v>-1.1198399999999999</v>
      </c>
      <c r="O14" s="6">
        <v>-0.68323999999999996</v>
      </c>
    </row>
    <row r="15" spans="1:15" x14ac:dyDescent="0.25">
      <c r="A15">
        <v>14</v>
      </c>
      <c r="B15" s="1">
        <v>2125.6236866476588</v>
      </c>
      <c r="C15" s="1">
        <v>519.58018646582047</v>
      </c>
      <c r="D15" s="1">
        <v>714.6859946612351</v>
      </c>
      <c r="H15">
        <f t="shared" si="2"/>
        <v>0.25014659782295401</v>
      </c>
      <c r="I15">
        <f t="shared" si="0"/>
        <v>-0.95952841886972984</v>
      </c>
      <c r="J15">
        <f t="shared" si="1"/>
        <v>0.99534874425482067</v>
      </c>
      <c r="M15" s="6">
        <v>0.81735000000000002</v>
      </c>
      <c r="N15" s="6">
        <v>0.67598000000000003</v>
      </c>
      <c r="O15" s="6">
        <v>-1.08697</v>
      </c>
    </row>
    <row r="16" spans="1:15" x14ac:dyDescent="0.25">
      <c r="A16">
        <v>15</v>
      </c>
      <c r="B16" s="1">
        <v>2150.988767783138</v>
      </c>
      <c r="C16" s="1">
        <v>1230.697305620741</v>
      </c>
      <c r="D16" s="1">
        <v>115.45054801993922</v>
      </c>
      <c r="H16">
        <f t="shared" si="2"/>
        <v>0.40563056586202723</v>
      </c>
      <c r="I16">
        <f t="shared" si="0"/>
        <v>0.32015842089249624</v>
      </c>
      <c r="J16">
        <f t="shared" si="1"/>
        <v>-0.92223981830866764</v>
      </c>
      <c r="M16" s="6">
        <v>0.14285</v>
      </c>
      <c r="N16" s="6">
        <v>-0.50353999999999999</v>
      </c>
      <c r="O16" s="6">
        <v>1.37992</v>
      </c>
    </row>
    <row r="17" spans="1:15" x14ac:dyDescent="0.25">
      <c r="A17">
        <v>16</v>
      </c>
      <c r="B17" s="1">
        <v>2179.2339884738226</v>
      </c>
      <c r="C17" s="1">
        <v>1749.0253149848584</v>
      </c>
      <c r="D17" s="1">
        <v>401.3544095674664</v>
      </c>
      <c r="H17">
        <f t="shared" si="2"/>
        <v>0.57876933753282456</v>
      </c>
      <c r="I17">
        <f t="shared" si="0"/>
        <v>1.2529126949727833</v>
      </c>
      <c r="J17">
        <f t="shared" si="1"/>
        <v>-7.3306987477633877E-3</v>
      </c>
      <c r="M17" s="6">
        <v>-0.28272000000000003</v>
      </c>
      <c r="N17" s="6">
        <v>0.57530999999999999</v>
      </c>
      <c r="O17" s="6">
        <v>1.82091</v>
      </c>
    </row>
    <row r="18" spans="1:15" x14ac:dyDescent="0.25">
      <c r="A18">
        <v>17</v>
      </c>
      <c r="B18" s="1">
        <v>2212.1572428244503</v>
      </c>
      <c r="C18" s="1">
        <v>311.88941319039719</v>
      </c>
      <c r="D18" s="1">
        <v>931.34236783490394</v>
      </c>
      <c r="H18">
        <f t="shared" si="2"/>
        <v>0.78058372164039513</v>
      </c>
      <c r="I18">
        <f t="shared" si="0"/>
        <v>-1.3332771898407436</v>
      </c>
      <c r="J18">
        <f t="shared" si="1"/>
        <v>1.688661841023291</v>
      </c>
      <c r="M18" s="6">
        <v>1.3522799999999999</v>
      </c>
      <c r="N18" s="6">
        <v>1.28623</v>
      </c>
      <c r="O18" s="6">
        <v>-1.36592</v>
      </c>
    </row>
    <row r="19" spans="1:15" x14ac:dyDescent="0.25">
      <c r="A19">
        <v>18</v>
      </c>
      <c r="B19" s="1">
        <v>2253.5822145770376</v>
      </c>
      <c r="C19" s="1">
        <v>1375.4986103629174</v>
      </c>
      <c r="D19" s="1">
        <v>680.60388913646364</v>
      </c>
      <c r="H19">
        <f t="shared" si="2"/>
        <v>1.0345122996566354</v>
      </c>
      <c r="I19">
        <f t="shared" si="0"/>
        <v>0.58073480003967592</v>
      </c>
      <c r="J19">
        <f t="shared" si="1"/>
        <v>0.88628400833390708</v>
      </c>
      <c r="M19" s="6">
        <v>0.38374000000000003</v>
      </c>
      <c r="N19" s="6">
        <v>1.24505</v>
      </c>
      <c r="O19" s="6">
        <v>1.0824100000000001</v>
      </c>
    </row>
    <row r="20" spans="1:15" x14ac:dyDescent="0.25">
      <c r="A20">
        <v>19</v>
      </c>
      <c r="B20" s="1">
        <v>2314.9802629547985</v>
      </c>
      <c r="C20" s="1">
        <v>317.89220961816631</v>
      </c>
      <c r="D20" s="1">
        <v>827.43029725347378</v>
      </c>
      <c r="H20">
        <f t="shared" si="2"/>
        <v>1.4108727039715381</v>
      </c>
      <c r="I20">
        <f t="shared" si="0"/>
        <v>-1.3224748910583479</v>
      </c>
      <c r="J20">
        <f t="shared" si="1"/>
        <v>1.3561371227742414</v>
      </c>
      <c r="M20" s="6">
        <v>1.70943</v>
      </c>
      <c r="N20" s="6">
        <v>1.1825699999999999</v>
      </c>
      <c r="O20" s="6">
        <v>-0.58101999999999998</v>
      </c>
    </row>
    <row r="21" spans="1:15" x14ac:dyDescent="0.25">
      <c r="A21">
        <v>20</v>
      </c>
      <c r="B21" s="1">
        <v>2403.12</v>
      </c>
      <c r="C21" s="1">
        <v>364.45232924255731</v>
      </c>
      <c r="D21" s="1">
        <v>26.510570033811931</v>
      </c>
      <c r="H21">
        <f t="shared" si="2"/>
        <v>1.95115546453167</v>
      </c>
      <c r="I21">
        <f t="shared" si="0"/>
        <v>-1.238687887854298</v>
      </c>
      <c r="J21">
        <f t="shared" si="1"/>
        <v>-1.2068529624355337</v>
      </c>
      <c r="M21" s="6">
        <v>1.9418</v>
      </c>
      <c r="N21" s="6">
        <v>-0.77825999999999995</v>
      </c>
      <c r="O21" s="6">
        <v>1.54932</v>
      </c>
    </row>
    <row r="22" spans="1:15" x14ac:dyDescent="0.25">
      <c r="M22" s="6"/>
    </row>
    <row r="23" spans="1:15" x14ac:dyDescent="0.25">
      <c r="A23" t="s">
        <v>4</v>
      </c>
      <c r="B23" s="1">
        <f>AVERAGE(B4:B21)</f>
        <v>2084.815693196213</v>
      </c>
      <c r="C23" s="1">
        <f t="shared" ref="C23:D23" si="3">AVERAGE(C4:C21)</f>
        <v>1052.7864864545745</v>
      </c>
      <c r="D23" s="1">
        <f t="shared" si="3"/>
        <v>403.64521095420201</v>
      </c>
    </row>
    <row r="24" spans="1:15" x14ac:dyDescent="0.25">
      <c r="A24" t="s">
        <v>5</v>
      </c>
      <c r="B24">
        <f>VARPA(B2:B21)</f>
        <v>26613.456323302351</v>
      </c>
      <c r="C24">
        <f t="shared" ref="C24:D24" si="4">VARPA(C2:C21)</f>
        <v>308798.27113158104</v>
      </c>
      <c r="D24">
        <f t="shared" si="4"/>
        <v>97652.671593169594</v>
      </c>
    </row>
    <row r="25" spans="1:15" x14ac:dyDescent="0.25">
      <c r="A25" t="s">
        <v>6</v>
      </c>
      <c r="B25">
        <f>SQRT(B24)</f>
        <v>163.1363120929928</v>
      </c>
      <c r="C25">
        <f t="shared" ref="C25:D25" si="5">SQRT(C24)</f>
        <v>555.69620399241626</v>
      </c>
      <c r="D25">
        <f t="shared" si="5"/>
        <v>312.49427449662113</v>
      </c>
    </row>
    <row r="26" spans="1:15" ht="15.75" thickBot="1" x14ac:dyDescent="0.3"/>
    <row r="27" spans="1:15" x14ac:dyDescent="0.25">
      <c r="D27" s="7">
        <v>1</v>
      </c>
      <c r="E27" s="10">
        <v>-0.40791278474539039</v>
      </c>
      <c r="F27" s="13">
        <v>0.18171630683585016</v>
      </c>
    </row>
    <row r="28" spans="1:15" x14ac:dyDescent="0.25">
      <c r="C28" s="2" t="s">
        <v>10</v>
      </c>
      <c r="D28" s="8">
        <v>-0.40791278474539039</v>
      </c>
      <c r="E28" s="11">
        <v>1</v>
      </c>
      <c r="F28" s="14">
        <v>0.17404101989020007</v>
      </c>
    </row>
    <row r="29" spans="1:15" ht="15.75" thickBot="1" x14ac:dyDescent="0.3">
      <c r="D29" s="9">
        <v>0.18171630683585016</v>
      </c>
      <c r="E29" s="12">
        <v>0.17404101989020007</v>
      </c>
      <c r="F29" s="15">
        <v>1</v>
      </c>
    </row>
    <row r="34" spans="2:12" x14ac:dyDescent="0.25">
      <c r="C34" s="3" t="s">
        <v>12</v>
      </c>
      <c r="D34" s="16">
        <v>-0.40791278474539039</v>
      </c>
      <c r="E34" s="16">
        <v>0.18171630683585016</v>
      </c>
    </row>
    <row r="35" spans="2:12" x14ac:dyDescent="0.25">
      <c r="B35" s="2" t="s">
        <v>11</v>
      </c>
      <c r="C35" s="16">
        <v>-0.40791278474539039</v>
      </c>
      <c r="D35" s="3" t="s">
        <v>12</v>
      </c>
      <c r="E35" s="16">
        <v>0.17404101989020007</v>
      </c>
    </row>
    <row r="36" spans="2:12" x14ac:dyDescent="0.25">
      <c r="C36" s="16">
        <v>0.18171630683585016</v>
      </c>
      <c r="D36" s="16">
        <v>0.17404101989020007</v>
      </c>
      <c r="E36" s="3" t="s">
        <v>12</v>
      </c>
      <c r="I36" s="17" t="s">
        <v>17</v>
      </c>
      <c r="J36" s="17"/>
      <c r="K36" s="17"/>
    </row>
    <row r="37" spans="2:12" x14ac:dyDescent="0.25">
      <c r="I37">
        <v>1.403</v>
      </c>
      <c r="J37">
        <v>1.125</v>
      </c>
      <c r="K37">
        <v>0.47299999999999998</v>
      </c>
    </row>
    <row r="38" spans="2:12" ht="15.75" thickBot="1" x14ac:dyDescent="0.3">
      <c r="I38" s="5" t="s">
        <v>18</v>
      </c>
      <c r="J38" s="5" t="s">
        <v>18</v>
      </c>
      <c r="K38" s="5" t="s">
        <v>18</v>
      </c>
    </row>
    <row r="39" spans="2:12" x14ac:dyDescent="0.25">
      <c r="B39" t="s">
        <v>13</v>
      </c>
      <c r="C39" s="4" t="s">
        <v>14</v>
      </c>
      <c r="E39" s="2"/>
      <c r="I39" s="7">
        <v>0.84317190430067868</v>
      </c>
      <c r="J39" s="10">
        <v>0.30920917192782416</v>
      </c>
      <c r="K39" s="13">
        <v>0.43983045346323563</v>
      </c>
    </row>
    <row r="40" spans="2:12" ht="15.75" thickBot="1" x14ac:dyDescent="0.3">
      <c r="H40" s="2" t="s">
        <v>16</v>
      </c>
      <c r="I40" s="8">
        <v>-0.83467560263007334</v>
      </c>
      <c r="J40" s="11">
        <v>0.33465385369290368</v>
      </c>
      <c r="K40" s="14">
        <v>0.43740534585509028</v>
      </c>
    </row>
    <row r="41" spans="2:12" ht="15.75" thickBot="1" x14ac:dyDescent="0.3">
      <c r="C41" t="s">
        <v>15</v>
      </c>
      <c r="D41" s="7">
        <v>1.4080019227620455</v>
      </c>
      <c r="I41" s="9">
        <v>1.948591630216874E-2</v>
      </c>
      <c r="J41" s="12">
        <v>0.95509599822672842</v>
      </c>
      <c r="K41" s="15">
        <v>-0.29565509168142967</v>
      </c>
    </row>
    <row r="42" spans="2:12" x14ac:dyDescent="0.25">
      <c r="D42" s="8">
        <v>1.1198118796245127</v>
      </c>
    </row>
    <row r="43" spans="2:12" ht="15.75" thickBot="1" x14ac:dyDescent="0.3">
      <c r="D43" s="9">
        <v>0.47218619761344138</v>
      </c>
      <c r="I43" t="s">
        <v>22</v>
      </c>
    </row>
    <row r="45" spans="2:12" x14ac:dyDescent="0.25">
      <c r="I45" t="s">
        <v>23</v>
      </c>
    </row>
    <row r="46" spans="2:12" x14ac:dyDescent="0.25">
      <c r="I46" t="s">
        <v>24</v>
      </c>
      <c r="K46" s="4" t="s">
        <v>14</v>
      </c>
      <c r="L46" t="s">
        <v>25</v>
      </c>
    </row>
  </sheetData>
  <mergeCells count="1">
    <mergeCell ref="I36:K3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O32" sqref="O32"/>
    </sheetView>
  </sheetViews>
  <sheetFormatPr baseColWidth="10" defaultRowHeight="15" x14ac:dyDescent="0.25"/>
  <cols>
    <col min="6" max="6" width="21.85546875" bestFit="1" customWidth="1"/>
  </cols>
  <sheetData>
    <row r="1" spans="1:11" x14ac:dyDescent="0.25">
      <c r="A1" t="s">
        <v>0</v>
      </c>
      <c r="B1" t="s">
        <v>27</v>
      </c>
      <c r="C1" t="s">
        <v>28</v>
      </c>
      <c r="F1" t="s">
        <v>7</v>
      </c>
      <c r="G1" t="s">
        <v>8</v>
      </c>
      <c r="J1" t="s">
        <v>19</v>
      </c>
      <c r="K1" t="s">
        <v>20</v>
      </c>
    </row>
    <row r="2" spans="1:11" x14ac:dyDescent="0.25">
      <c r="A2">
        <v>1</v>
      </c>
      <c r="B2">
        <v>170</v>
      </c>
      <c r="C2">
        <v>65</v>
      </c>
      <c r="F2">
        <f>(B2-B$23)/B$25</f>
        <v>-1.4775357752519998</v>
      </c>
      <c r="G2">
        <f t="shared" ref="G2:G21" si="0">(C2-C$23)/C$25</f>
        <v>-1.942164604994095</v>
      </c>
      <c r="J2" s="6">
        <v>-1.74014</v>
      </c>
      <c r="K2" s="6">
        <v>0.39029000000000003</v>
      </c>
    </row>
    <row r="3" spans="1:11" x14ac:dyDescent="0.25">
      <c r="A3">
        <v>2</v>
      </c>
      <c r="B3">
        <v>173</v>
      </c>
      <c r="C3">
        <v>65</v>
      </c>
      <c r="F3">
        <f t="shared" ref="F3:F21" si="1">(B3-B$23)/B$25</f>
        <v>-1.0825509640460198</v>
      </c>
      <c r="G3">
        <f t="shared" si="0"/>
        <v>-1.942164604994095</v>
      </c>
      <c r="J3" s="6">
        <v>-1.51824</v>
      </c>
      <c r="K3" s="6">
        <v>0.77722999999999998</v>
      </c>
    </row>
    <row r="4" spans="1:11" x14ac:dyDescent="0.25">
      <c r="A4">
        <v>3</v>
      </c>
      <c r="B4">
        <v>189</v>
      </c>
      <c r="C4">
        <v>78</v>
      </c>
      <c r="F4">
        <f t="shared" si="1"/>
        <v>1.0240346957192064</v>
      </c>
      <c r="G4">
        <f t="shared" si="0"/>
        <v>-0.25895528066587936</v>
      </c>
      <c r="J4" s="6">
        <v>0.61084000000000005</v>
      </c>
      <c r="K4" s="6">
        <v>1.19197</v>
      </c>
    </row>
    <row r="5" spans="1:11" x14ac:dyDescent="0.25">
      <c r="A5">
        <v>4</v>
      </c>
      <c r="B5">
        <v>190</v>
      </c>
      <c r="C5">
        <v>82</v>
      </c>
      <c r="F5">
        <f t="shared" si="1"/>
        <v>1.155696299454533</v>
      </c>
      <c r="G5">
        <f t="shared" si="0"/>
        <v>0.25895528066587936</v>
      </c>
      <c r="J5" s="6">
        <v>0.97575999999999996</v>
      </c>
      <c r="K5" s="6">
        <v>0.81359999999999999</v>
      </c>
    </row>
    <row r="6" spans="1:11" x14ac:dyDescent="0.25">
      <c r="A6">
        <v>5</v>
      </c>
      <c r="B6">
        <v>175</v>
      </c>
      <c r="C6">
        <v>89</v>
      </c>
      <c r="F6">
        <f t="shared" si="1"/>
        <v>-0.81922775657536662</v>
      </c>
      <c r="G6">
        <f t="shared" si="0"/>
        <v>1.1652987629964571</v>
      </c>
      <c r="J6" s="6">
        <v>0.37544</v>
      </c>
      <c r="K6" s="6">
        <v>-2.0089299999999999</v>
      </c>
    </row>
    <row r="7" spans="1:11" x14ac:dyDescent="0.25">
      <c r="A7">
        <v>6</v>
      </c>
      <c r="B7">
        <v>168</v>
      </c>
      <c r="C7">
        <v>78</v>
      </c>
      <c r="F7">
        <f t="shared" si="1"/>
        <v>-1.740858982722653</v>
      </c>
      <c r="G7">
        <f t="shared" si="0"/>
        <v>-0.25895528066587936</v>
      </c>
      <c r="J7" s="6">
        <v>-0.94245999999999996</v>
      </c>
      <c r="K7" s="6">
        <v>-1.5165599999999999</v>
      </c>
    </row>
    <row r="8" spans="1:11" x14ac:dyDescent="0.25">
      <c r="A8">
        <v>7</v>
      </c>
      <c r="B8">
        <v>174</v>
      </c>
      <c r="C8">
        <v>70</v>
      </c>
      <c r="F8">
        <f t="shared" si="1"/>
        <v>-0.95088936031069327</v>
      </c>
      <c r="G8">
        <f t="shared" si="0"/>
        <v>-1.2947764033293967</v>
      </c>
      <c r="J8" s="6">
        <v>-1.08057</v>
      </c>
      <c r="K8" s="6">
        <v>0.27200999999999997</v>
      </c>
    </row>
    <row r="9" spans="1:11" x14ac:dyDescent="0.25">
      <c r="A9">
        <v>8</v>
      </c>
      <c r="B9">
        <v>179</v>
      </c>
      <c r="C9">
        <v>73</v>
      </c>
      <c r="F9">
        <f t="shared" si="1"/>
        <v>-0.29258134163406002</v>
      </c>
      <c r="G9">
        <f t="shared" si="0"/>
        <v>-0.90634348233057771</v>
      </c>
      <c r="J9" s="6">
        <v>-0.49252000000000001</v>
      </c>
      <c r="K9" s="6">
        <v>0.53639000000000003</v>
      </c>
    </row>
    <row r="10" spans="1:11" x14ac:dyDescent="0.25">
      <c r="A10">
        <v>9</v>
      </c>
      <c r="B10">
        <v>185</v>
      </c>
      <c r="C10">
        <v>79</v>
      </c>
      <c r="F10">
        <f t="shared" si="1"/>
        <v>0.49738828077789982</v>
      </c>
      <c r="G10">
        <f t="shared" si="0"/>
        <v>-0.12947764033293968</v>
      </c>
      <c r="J10" s="6">
        <v>0.38771</v>
      </c>
      <c r="K10" s="6">
        <v>0.54922000000000004</v>
      </c>
    </row>
    <row r="11" spans="1:11" x14ac:dyDescent="0.25">
      <c r="A11">
        <v>10</v>
      </c>
      <c r="B11">
        <v>193</v>
      </c>
      <c r="C11">
        <v>90</v>
      </c>
      <c r="F11">
        <f t="shared" si="1"/>
        <v>1.550681110660513</v>
      </c>
      <c r="G11">
        <f t="shared" si="0"/>
        <v>1.2947764033293967</v>
      </c>
      <c r="J11" s="6">
        <v>1.7795700000000001</v>
      </c>
      <c r="K11" s="6">
        <v>0.18583</v>
      </c>
    </row>
    <row r="12" spans="1:11" x14ac:dyDescent="0.25">
      <c r="A12">
        <v>11</v>
      </c>
      <c r="B12">
        <v>180</v>
      </c>
      <c r="C12">
        <v>78</v>
      </c>
      <c r="F12">
        <f t="shared" si="1"/>
        <v>-0.1609197378987334</v>
      </c>
      <c r="G12">
        <f t="shared" si="0"/>
        <v>-0.25895528066587936</v>
      </c>
      <c r="J12" s="6">
        <v>-5.4859999999999999E-2</v>
      </c>
      <c r="K12" s="6">
        <v>3.117E-2</v>
      </c>
    </row>
    <row r="13" spans="1:11" x14ac:dyDescent="0.25">
      <c r="A13">
        <v>12</v>
      </c>
      <c r="B13">
        <v>179</v>
      </c>
      <c r="C13">
        <v>75</v>
      </c>
      <c r="F13">
        <f t="shared" si="1"/>
        <v>-0.29258134163406002</v>
      </c>
      <c r="G13">
        <f t="shared" si="0"/>
        <v>-0.64738820166469835</v>
      </c>
      <c r="J13" s="6">
        <v>-0.34705000000000003</v>
      </c>
      <c r="K13" s="6">
        <v>0.28271000000000002</v>
      </c>
    </row>
    <row r="14" spans="1:11" x14ac:dyDescent="0.25">
      <c r="A14">
        <v>13</v>
      </c>
      <c r="B14">
        <v>182</v>
      </c>
      <c r="C14">
        <v>95</v>
      </c>
      <c r="F14">
        <f t="shared" si="1"/>
        <v>0.10240346957191988</v>
      </c>
      <c r="G14">
        <f t="shared" si="0"/>
        <v>1.942164604994095</v>
      </c>
      <c r="J14" s="6">
        <v>1.3296399999999999</v>
      </c>
      <c r="K14" s="6">
        <v>-1.8671199999999999</v>
      </c>
    </row>
    <row r="15" spans="1:11" x14ac:dyDescent="0.25">
      <c r="A15">
        <v>14</v>
      </c>
      <c r="B15">
        <v>172</v>
      </c>
      <c r="C15">
        <v>85</v>
      </c>
      <c r="F15">
        <f t="shared" si="1"/>
        <v>-1.2142125677813465</v>
      </c>
      <c r="G15">
        <f t="shared" si="0"/>
        <v>0.64738820166469835</v>
      </c>
      <c r="J15" s="6">
        <v>-0.13741999999999999</v>
      </c>
      <c r="K15" s="6">
        <v>-1.8885099999999999</v>
      </c>
    </row>
    <row r="16" spans="1:11" x14ac:dyDescent="0.25">
      <c r="A16">
        <v>15</v>
      </c>
      <c r="B16">
        <v>173</v>
      </c>
      <c r="C16">
        <v>69</v>
      </c>
      <c r="F16">
        <f t="shared" si="1"/>
        <v>-1.0825509640460198</v>
      </c>
      <c r="G16">
        <f t="shared" si="0"/>
        <v>-1.4242540436623363</v>
      </c>
      <c r="J16" s="6">
        <v>-1.2272799999999999</v>
      </c>
      <c r="K16" s="6">
        <v>0.26987</v>
      </c>
    </row>
    <row r="17" spans="1:12" x14ac:dyDescent="0.25">
      <c r="A17">
        <v>16</v>
      </c>
      <c r="B17">
        <v>179</v>
      </c>
      <c r="C17">
        <v>76</v>
      </c>
      <c r="F17">
        <f t="shared" si="1"/>
        <v>-0.29258134163406002</v>
      </c>
      <c r="G17">
        <f t="shared" si="0"/>
        <v>-0.51791056133175872</v>
      </c>
      <c r="J17" s="6">
        <v>-0.27431</v>
      </c>
      <c r="K17" s="6">
        <v>0.15587000000000001</v>
      </c>
    </row>
    <row r="18" spans="1:12" x14ac:dyDescent="0.25">
      <c r="A18">
        <v>17</v>
      </c>
      <c r="B18">
        <v>182</v>
      </c>
      <c r="C18">
        <v>80</v>
      </c>
      <c r="F18">
        <f t="shared" si="1"/>
        <v>0.10240346957191988</v>
      </c>
      <c r="G18">
        <f t="shared" si="0"/>
        <v>0</v>
      </c>
      <c r="J18" s="6">
        <v>0.23855000000000001</v>
      </c>
      <c r="K18" s="6">
        <v>3.5450000000000002E-2</v>
      </c>
    </row>
    <row r="19" spans="1:12" x14ac:dyDescent="0.25">
      <c r="A19">
        <v>18</v>
      </c>
      <c r="B19">
        <v>197</v>
      </c>
      <c r="C19">
        <v>85</v>
      </c>
      <c r="F19">
        <f t="shared" si="1"/>
        <v>2.0773275256018193</v>
      </c>
      <c r="G19">
        <f t="shared" si="0"/>
        <v>0.64738820166469835</v>
      </c>
      <c r="J19" s="6">
        <v>1.71174</v>
      </c>
      <c r="K19" s="6">
        <v>1.3359300000000001</v>
      </c>
    </row>
    <row r="20" spans="1:12" x14ac:dyDescent="0.25">
      <c r="A20">
        <v>19</v>
      </c>
      <c r="B20">
        <v>183</v>
      </c>
      <c r="C20">
        <v>80</v>
      </c>
      <c r="F20">
        <f t="shared" si="1"/>
        <v>0.23406507330724652</v>
      </c>
      <c r="G20">
        <f t="shared" si="0"/>
        <v>0</v>
      </c>
      <c r="J20" s="6">
        <v>0.31252000000000002</v>
      </c>
      <c r="K20" s="6">
        <v>0.16442999999999999</v>
      </c>
    </row>
    <row r="21" spans="1:12" x14ac:dyDescent="0.25">
      <c r="A21">
        <v>20</v>
      </c>
      <c r="B21">
        <v>182</v>
      </c>
      <c r="C21">
        <v>78</v>
      </c>
      <c r="F21">
        <f t="shared" si="1"/>
        <v>0.10240346957191988</v>
      </c>
      <c r="G21">
        <f t="shared" si="0"/>
        <v>-0.25895528066587936</v>
      </c>
      <c r="J21" s="6">
        <v>9.307E-2</v>
      </c>
      <c r="K21" s="6">
        <v>0.28913</v>
      </c>
    </row>
    <row r="23" spans="1:12" x14ac:dyDescent="0.25">
      <c r="A23" t="s">
        <v>4</v>
      </c>
      <c r="B23" s="1">
        <f>AVERAGE(B4:B21)</f>
        <v>181.22222222222223</v>
      </c>
      <c r="C23" s="1">
        <f>AVERAGE(C4:C21)</f>
        <v>80</v>
      </c>
    </row>
    <row r="24" spans="1:12" x14ac:dyDescent="0.25">
      <c r="A24" t="s">
        <v>5</v>
      </c>
      <c r="B24">
        <f>VARPA(B2:B21)</f>
        <v>57.6875</v>
      </c>
      <c r="C24">
        <f>VARPA(C2:C21)</f>
        <v>59.65</v>
      </c>
    </row>
    <row r="25" spans="1:12" x14ac:dyDescent="0.25">
      <c r="A25" t="s">
        <v>6</v>
      </c>
      <c r="B25">
        <f>SQRT(B24)</f>
        <v>7.5952287654816564</v>
      </c>
      <c r="C25">
        <f>SQRT(C24)</f>
        <v>7.7233412458598512</v>
      </c>
    </row>
    <row r="28" spans="1:12" x14ac:dyDescent="0.25">
      <c r="C28">
        <v>1</v>
      </c>
      <c r="D28">
        <f>CORREL(B2:B21,C2:C21)</f>
        <v>0.50502430055773173</v>
      </c>
    </row>
    <row r="29" spans="1:12" x14ac:dyDescent="0.25">
      <c r="B29" t="s">
        <v>10</v>
      </c>
      <c r="C29">
        <f>CORREL(B2:B21,C2:C21)</f>
        <v>0.50502430055773173</v>
      </c>
      <c r="D29">
        <v>1</v>
      </c>
    </row>
    <row r="31" spans="1:12" x14ac:dyDescent="0.25">
      <c r="L31" s="27"/>
    </row>
    <row r="32" spans="1:12" x14ac:dyDescent="0.25">
      <c r="C32" s="18" t="s">
        <v>12</v>
      </c>
      <c r="D32" s="19">
        <v>0.50502430055773195</v>
      </c>
    </row>
    <row r="33" spans="1:15" ht="17.25" x14ac:dyDescent="0.25">
      <c r="B33" s="2" t="s">
        <v>11</v>
      </c>
      <c r="C33" s="19">
        <v>0.50502430055773173</v>
      </c>
      <c r="D33" s="18" t="s">
        <v>12</v>
      </c>
      <c r="F33">
        <f>D32^2</f>
        <v>0.25504954415382636</v>
      </c>
      <c r="G33" s="4" t="s">
        <v>33</v>
      </c>
    </row>
    <row r="34" spans="1:15" ht="17.25" x14ac:dyDescent="0.25">
      <c r="F34">
        <f>1-0.25504954</f>
        <v>0.74495045999999998</v>
      </c>
      <c r="G34" s="4" t="s">
        <v>34</v>
      </c>
    </row>
    <row r="36" spans="1:15" x14ac:dyDescent="0.25">
      <c r="B36" s="20" t="s">
        <v>13</v>
      </c>
      <c r="C36" s="4" t="s">
        <v>30</v>
      </c>
    </row>
    <row r="38" spans="1:15" x14ac:dyDescent="0.25">
      <c r="D38" t="s">
        <v>29</v>
      </c>
      <c r="J38" s="27" t="s">
        <v>43</v>
      </c>
    </row>
    <row r="39" spans="1:15" x14ac:dyDescent="0.25">
      <c r="D39" t="s">
        <v>31</v>
      </c>
      <c r="E39" s="22">
        <v>1.5050242964452301</v>
      </c>
      <c r="F39" s="21"/>
      <c r="J39" s="28"/>
      <c r="K39" s="28"/>
      <c r="L39" s="28"/>
      <c r="M39" s="28"/>
      <c r="N39" s="28"/>
      <c r="O39" s="28"/>
    </row>
    <row r="40" spans="1:15" x14ac:dyDescent="0.25">
      <c r="D40" t="s">
        <v>32</v>
      </c>
      <c r="E40">
        <v>0.494975703554769</v>
      </c>
      <c r="J40" s="28"/>
      <c r="K40" s="28"/>
      <c r="L40" s="29" t="s">
        <v>17</v>
      </c>
      <c r="M40" s="29"/>
      <c r="N40" s="29"/>
      <c r="O40" s="28"/>
    </row>
    <row r="41" spans="1:15" x14ac:dyDescent="0.25">
      <c r="J41" s="28"/>
      <c r="K41" s="28"/>
      <c r="L41" s="28">
        <v>1.5049999999999999</v>
      </c>
      <c r="M41" s="28">
        <v>0.495</v>
      </c>
      <c r="N41" s="28"/>
      <c r="O41" s="28"/>
    </row>
    <row r="42" spans="1:15" ht="15.75" thickBot="1" x14ac:dyDescent="0.3">
      <c r="J42" s="28"/>
      <c r="K42" s="28"/>
      <c r="L42" s="30" t="s">
        <v>18</v>
      </c>
      <c r="M42" s="30" t="s">
        <v>18</v>
      </c>
      <c r="N42" s="30"/>
      <c r="O42" s="28"/>
    </row>
    <row r="43" spans="1:15" x14ac:dyDescent="0.25">
      <c r="A43" s="27" t="s">
        <v>35</v>
      </c>
      <c r="J43" s="28"/>
      <c r="K43" s="28"/>
      <c r="L43" s="31">
        <v>0.86747458192091431</v>
      </c>
      <c r="M43" s="32">
        <v>0.49748150691370846</v>
      </c>
      <c r="N43" s="28"/>
      <c r="O43" s="28"/>
    </row>
    <row r="44" spans="1:15" ht="15.75" thickBot="1" x14ac:dyDescent="0.3">
      <c r="J44" s="28"/>
      <c r="K44" s="33" t="s">
        <v>16</v>
      </c>
      <c r="L44" s="34">
        <v>0.86747458192091531</v>
      </c>
      <c r="M44" s="35">
        <v>-0.49748150691370835</v>
      </c>
      <c r="N44" s="28"/>
      <c r="O44" s="28"/>
    </row>
    <row r="45" spans="1:15" ht="16.5" x14ac:dyDescent="0.3">
      <c r="A45" t="s">
        <v>38</v>
      </c>
      <c r="J45" s="28"/>
      <c r="K45" s="28"/>
      <c r="L45" s="28"/>
      <c r="M45" s="28"/>
      <c r="N45" s="28"/>
      <c r="O45" s="28"/>
    </row>
    <row r="46" spans="1:15" x14ac:dyDescent="0.25">
      <c r="A46" s="23"/>
      <c r="B46" s="25"/>
      <c r="J46" s="28"/>
      <c r="K46" s="36" t="s">
        <v>22</v>
      </c>
      <c r="L46" s="28"/>
      <c r="M46" s="36"/>
      <c r="N46" s="28"/>
      <c r="O46" s="28"/>
    </row>
    <row r="47" spans="1:15" x14ac:dyDescent="0.25">
      <c r="A47" s="24"/>
      <c r="B47" s="26"/>
      <c r="J47" s="28"/>
      <c r="K47" s="28"/>
      <c r="L47" s="28"/>
      <c r="M47" s="28"/>
      <c r="N47" s="28"/>
      <c r="O47" s="28"/>
    </row>
    <row r="48" spans="1:15" x14ac:dyDescent="0.25">
      <c r="J48" s="28"/>
      <c r="K48" s="36" t="s">
        <v>23</v>
      </c>
      <c r="L48" s="36"/>
      <c r="M48" s="36"/>
      <c r="N48" s="36"/>
      <c r="O48" s="28"/>
    </row>
    <row r="49" spans="1:15" x14ac:dyDescent="0.25">
      <c r="J49" s="28"/>
      <c r="K49" s="36" t="s">
        <v>24</v>
      </c>
      <c r="L49" s="36"/>
      <c r="M49" s="37" t="s">
        <v>14</v>
      </c>
      <c r="N49" s="36" t="s">
        <v>25</v>
      </c>
      <c r="O49" s="28"/>
    </row>
    <row r="50" spans="1:15" x14ac:dyDescent="0.25">
      <c r="A50" t="s">
        <v>36</v>
      </c>
      <c r="J50" s="28"/>
      <c r="K50" s="28"/>
      <c r="L50" s="28"/>
      <c r="M50" s="28"/>
      <c r="N50" s="28"/>
      <c r="O50" s="28"/>
    </row>
    <row r="55" spans="1:15" x14ac:dyDescent="0.25">
      <c r="A55" s="27" t="s">
        <v>37</v>
      </c>
      <c r="M55" t="s">
        <v>42</v>
      </c>
    </row>
    <row r="56" spans="1:15" x14ac:dyDescent="0.25">
      <c r="G56" s="27" t="s">
        <v>41</v>
      </c>
    </row>
    <row r="57" spans="1:15" ht="18" x14ac:dyDescent="0.35">
      <c r="A57" t="s">
        <v>39</v>
      </c>
    </row>
    <row r="62" spans="1:15" x14ac:dyDescent="0.25">
      <c r="A62" t="s">
        <v>40</v>
      </c>
    </row>
  </sheetData>
  <mergeCells count="1">
    <mergeCell ref="L40:N4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autoPict="0" r:id="rId5">
            <anchor moveWithCells="1">
              <from>
                <xdr:col>3</xdr:col>
                <xdr:colOff>19050</xdr:colOff>
                <xdr:row>35</xdr:row>
                <xdr:rowOff>0</xdr:rowOff>
              </from>
              <to>
                <xdr:col>5</xdr:col>
                <xdr:colOff>85725</xdr:colOff>
                <xdr:row>36</xdr:row>
                <xdr:rowOff>9525</xdr:rowOff>
              </to>
            </anchor>
          </objectPr>
        </oleObject>
      </mc:Choice>
      <mc:Fallback>
        <oleObject progId="Equation.DSMT4" shapeId="2049" r:id="rId4"/>
      </mc:Fallback>
    </mc:AlternateContent>
    <mc:AlternateContent xmlns:mc="http://schemas.openxmlformats.org/markup-compatibility/2006">
      <mc:Choice Requires="x14">
        <oleObject progId="Equation.DSMT4" shapeId="2050" r:id="rId6">
          <objectPr defaultSize="0" autoPict="0" r:id="rId7">
            <anchor moveWithCells="1">
              <from>
                <xdr:col>0</xdr:col>
                <xdr:colOff>0</xdr:colOff>
                <xdr:row>45</xdr:row>
                <xdr:rowOff>57150</xdr:rowOff>
              </from>
              <to>
                <xdr:col>4</xdr:col>
                <xdr:colOff>485775</xdr:colOff>
                <xdr:row>48</xdr:row>
                <xdr:rowOff>28575</xdr:rowOff>
              </to>
            </anchor>
          </objectPr>
        </oleObject>
      </mc:Choice>
      <mc:Fallback>
        <oleObject progId="Equation.DSMT4" shapeId="2050" r:id="rId6"/>
      </mc:Fallback>
    </mc:AlternateContent>
    <mc:AlternateContent xmlns:mc="http://schemas.openxmlformats.org/markup-compatibility/2006">
      <mc:Choice Requires="x14">
        <oleObject progId="Equation.DSMT4" shapeId="2051" r:id="rId8">
          <objectPr defaultSize="0" autoPict="0" r:id="rId9">
            <anchor moveWithCells="1">
              <from>
                <xdr:col>4</xdr:col>
                <xdr:colOff>561975</xdr:colOff>
                <xdr:row>47</xdr:row>
                <xdr:rowOff>28575</xdr:rowOff>
              </from>
              <to>
                <xdr:col>5</xdr:col>
                <xdr:colOff>647700</xdr:colOff>
                <xdr:row>52</xdr:row>
                <xdr:rowOff>180975</xdr:rowOff>
              </to>
            </anchor>
          </objectPr>
        </oleObject>
      </mc:Choice>
      <mc:Fallback>
        <oleObject progId="Equation.DSMT4" shapeId="2051" r:id="rId8"/>
      </mc:Fallback>
    </mc:AlternateContent>
    <mc:AlternateContent xmlns:mc="http://schemas.openxmlformats.org/markup-compatibility/2006">
      <mc:Choice Requires="x14">
        <oleObject progId="Equation.DSMT4" shapeId="2052" r:id="rId10">
          <objectPr defaultSize="0" autoPict="0" r:id="rId11">
            <anchor moveWithCells="1">
              <from>
                <xdr:col>0</xdr:col>
                <xdr:colOff>0</xdr:colOff>
                <xdr:row>57</xdr:row>
                <xdr:rowOff>85725</xdr:rowOff>
              </from>
              <to>
                <xdr:col>4</xdr:col>
                <xdr:colOff>647700</xdr:colOff>
                <xdr:row>60</xdr:row>
                <xdr:rowOff>28575</xdr:rowOff>
              </to>
            </anchor>
          </objectPr>
        </oleObject>
      </mc:Choice>
      <mc:Fallback>
        <oleObject progId="Equation.DSMT4" shapeId="2052" r:id="rId10"/>
      </mc:Fallback>
    </mc:AlternateContent>
    <mc:AlternateContent xmlns:mc="http://schemas.openxmlformats.org/markup-compatibility/2006">
      <mc:Choice Requires="x14">
        <oleObject progId="Equation.DSMT4" shapeId="2053" r:id="rId12">
          <objectPr defaultSize="0" autoPict="0" r:id="rId13">
            <anchor moveWithCells="1">
              <from>
                <xdr:col>4</xdr:col>
                <xdr:colOff>752475</xdr:colOff>
                <xdr:row>59</xdr:row>
                <xdr:rowOff>85725</xdr:rowOff>
              </from>
              <to>
                <xdr:col>5</xdr:col>
                <xdr:colOff>904875</xdr:colOff>
                <xdr:row>64</xdr:row>
                <xdr:rowOff>142875</xdr:rowOff>
              </to>
            </anchor>
          </objectPr>
        </oleObject>
      </mc:Choice>
      <mc:Fallback>
        <oleObject progId="Equation.DSMT4" shapeId="2053" r:id="rId12"/>
      </mc:Fallback>
    </mc:AlternateContent>
    <mc:AlternateContent xmlns:mc="http://schemas.openxmlformats.org/markup-compatibility/2006">
      <mc:Choice Requires="x14">
        <oleObject progId="Equation.DSMT4" shapeId="2054" r:id="rId14">
          <objectPr defaultSize="0" autoPict="0" r:id="rId15">
            <anchor moveWithCells="1">
              <from>
                <xdr:col>7</xdr:col>
                <xdr:colOff>266700</xdr:colOff>
                <xdr:row>56</xdr:row>
                <xdr:rowOff>133350</xdr:rowOff>
              </from>
              <to>
                <xdr:col>9</xdr:col>
                <xdr:colOff>323850</xdr:colOff>
                <xdr:row>62</xdr:row>
                <xdr:rowOff>180975</xdr:rowOff>
              </to>
            </anchor>
          </objectPr>
        </oleObject>
      </mc:Choice>
      <mc:Fallback>
        <oleObject progId="Equation.DSMT4" shapeId="2054" r:id="rId14"/>
      </mc:Fallback>
    </mc:AlternateContent>
    <mc:AlternateContent xmlns:mc="http://schemas.openxmlformats.org/markup-compatibility/2006">
      <mc:Choice Requires="x14">
        <oleObject progId="Equation.DSMT4" shapeId="2055" r:id="rId16">
          <objectPr defaultSize="0" autoPict="0" r:id="rId17">
            <anchor moveWithCells="1">
              <from>
                <xdr:col>10</xdr:col>
                <xdr:colOff>590550</xdr:colOff>
                <xdr:row>56</xdr:row>
                <xdr:rowOff>9525</xdr:rowOff>
              </from>
              <to>
                <xdr:col>19</xdr:col>
                <xdr:colOff>209550</xdr:colOff>
                <xdr:row>60</xdr:row>
                <xdr:rowOff>95250</xdr:rowOff>
              </to>
            </anchor>
          </objectPr>
        </oleObject>
      </mc:Choice>
      <mc:Fallback>
        <oleObject progId="Equation.DSMT4" shapeId="2055" r:id="rId1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3VARIABLES</vt:lpstr>
      <vt:lpstr>2VARIABLES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Ignacio</cp:lastModifiedBy>
  <dcterms:created xsi:type="dcterms:W3CDTF">2013-10-18T13:41:20Z</dcterms:created>
  <dcterms:modified xsi:type="dcterms:W3CDTF">2020-12-02T17:52:25Z</dcterms:modified>
</cp:coreProperties>
</file>