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12015" windowHeight="60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10" i="1" l="1"/>
  <c r="L7" i="1" s="1"/>
  <c r="L6" i="1"/>
  <c r="N318" i="1"/>
  <c r="I318" i="1" s="1"/>
  <c r="F10" i="1"/>
  <c r="M17" i="1"/>
  <c r="C18" i="1" l="1"/>
  <c r="L8" i="1"/>
  <c r="E318" i="1"/>
  <c r="F18" i="1" l="1"/>
  <c r="N18" i="1"/>
  <c r="C19" i="1" s="1"/>
  <c r="I18" i="1"/>
  <c r="E18" i="1"/>
  <c r="H18" i="1" s="1"/>
  <c r="G18" i="1" s="1"/>
  <c r="L18" i="1" s="1"/>
  <c r="D18" i="1"/>
  <c r="N19" i="1" l="1"/>
  <c r="C20" i="1" s="1"/>
  <c r="I19" i="1"/>
  <c r="D19" i="1"/>
  <c r="E19" i="1"/>
  <c r="H19" i="1" s="1"/>
  <c r="M18" i="1"/>
  <c r="F19" i="1"/>
  <c r="D20" i="1" l="1"/>
  <c r="D21" i="1" s="1"/>
  <c r="I20" i="1"/>
  <c r="N20" i="1"/>
  <c r="C21" i="1" s="1"/>
  <c r="E20" i="1"/>
  <c r="M19" i="1"/>
  <c r="G19" i="1"/>
  <c r="N21" i="1" l="1"/>
  <c r="C22" i="1" s="1"/>
  <c r="D22" i="1" s="1"/>
  <c r="E21" i="1"/>
  <c r="I21" i="1"/>
  <c r="L19" i="1"/>
  <c r="D23" i="1" l="1"/>
  <c r="I22" i="1"/>
  <c r="N22" i="1"/>
  <c r="C23" i="1" s="1"/>
  <c r="E22" i="1"/>
  <c r="H20" i="1"/>
  <c r="F20" i="1"/>
  <c r="N23" i="1" l="1"/>
  <c r="C24" i="1" s="1"/>
  <c r="E23" i="1"/>
  <c r="I23" i="1"/>
  <c r="G20" i="1"/>
  <c r="M20" i="1"/>
  <c r="I24" i="1" l="1"/>
  <c r="N24" i="1"/>
  <c r="C25" i="1" s="1"/>
  <c r="E24" i="1"/>
  <c r="D24" i="1"/>
  <c r="L20" i="1"/>
  <c r="D25" i="1" l="1"/>
  <c r="N25" i="1"/>
  <c r="C26" i="1" s="1"/>
  <c r="E25" i="1"/>
  <c r="I25" i="1"/>
  <c r="F21" i="1"/>
  <c r="H21" i="1"/>
  <c r="N26" i="1" l="1"/>
  <c r="C27" i="1" s="1"/>
  <c r="D26" i="1"/>
  <c r="I26" i="1"/>
  <c r="M21" i="1"/>
  <c r="G21" i="1"/>
  <c r="E26" i="1" l="1"/>
  <c r="N27" i="1"/>
  <c r="C28" i="1" s="1"/>
  <c r="I27" i="1"/>
  <c r="D27" i="1"/>
  <c r="L21" i="1"/>
  <c r="E27" i="1" l="1"/>
  <c r="N28" i="1"/>
  <c r="C29" i="1" s="1"/>
  <c r="E28" i="1"/>
  <c r="I28" i="1"/>
  <c r="D28" i="1"/>
  <c r="H22" i="1"/>
  <c r="F22" i="1"/>
  <c r="N29" i="1" l="1"/>
  <c r="C30" i="1" s="1"/>
  <c r="E29" i="1"/>
  <c r="I29" i="1"/>
  <c r="D29" i="1"/>
  <c r="G22" i="1"/>
  <c r="M22" i="1"/>
  <c r="N30" i="1" l="1"/>
  <c r="C31" i="1" s="1"/>
  <c r="M30" i="1"/>
  <c r="L30" i="1"/>
  <c r="E30" i="1"/>
  <c r="D30" i="1"/>
  <c r="L22" i="1"/>
  <c r="I30" i="1" l="1"/>
  <c r="N31" i="1"/>
  <c r="C32" i="1" s="1"/>
  <c r="M31" i="1"/>
  <c r="L31" i="1"/>
  <c r="F31" i="1"/>
  <c r="I31" i="1"/>
  <c r="E31" i="1"/>
  <c r="H31" i="1"/>
  <c r="G31" i="1"/>
  <c r="D31" i="1"/>
  <c r="F23" i="1"/>
  <c r="H23" i="1"/>
  <c r="N32" i="1" l="1"/>
  <c r="C33" i="1" s="1"/>
  <c r="M32" i="1"/>
  <c r="L32" i="1"/>
  <c r="D32" i="1"/>
  <c r="M23" i="1"/>
  <c r="G23" i="1"/>
  <c r="L23" i="1" l="1"/>
  <c r="I32" i="1"/>
  <c r="H32" i="1"/>
  <c r="G32" i="1"/>
  <c r="F32" i="1"/>
  <c r="N33" i="1"/>
  <c r="C34" i="1" s="1"/>
  <c r="I33" i="1"/>
  <c r="M33" i="1"/>
  <c r="L33" i="1"/>
  <c r="D33" i="1"/>
  <c r="E32" i="1"/>
  <c r="F24" i="1"/>
  <c r="H24" i="1"/>
  <c r="N34" i="1" l="1"/>
  <c r="C35" i="1" s="1"/>
  <c r="M34" i="1"/>
  <c r="L34" i="1"/>
  <c r="D34" i="1"/>
  <c r="H33" i="1"/>
  <c r="F33" i="1"/>
  <c r="G33" i="1"/>
  <c r="E33" i="1"/>
  <c r="G24" i="1"/>
  <c r="M24" i="1"/>
  <c r="L24" i="1" l="1"/>
  <c r="F34" i="1"/>
  <c r="H34" i="1"/>
  <c r="G34" i="1"/>
  <c r="E34" i="1"/>
  <c r="I34" i="1"/>
  <c r="N35" i="1"/>
  <c r="C36" i="1" s="1"/>
  <c r="M35" i="1"/>
  <c r="L35" i="1"/>
  <c r="H35" i="1"/>
  <c r="D35" i="1"/>
  <c r="H25" i="1"/>
  <c r="F25" i="1"/>
  <c r="F35" i="1" l="1"/>
  <c r="I35" i="1"/>
  <c r="E35" i="1"/>
  <c r="G35" i="1"/>
  <c r="N36" i="1"/>
  <c r="C37" i="1" s="1"/>
  <c r="G36" i="1"/>
  <c r="L36" i="1"/>
  <c r="M36" i="1"/>
  <c r="D36" i="1"/>
  <c r="M25" i="1"/>
  <c r="G25" i="1"/>
  <c r="H36" i="1" l="1"/>
  <c r="I36" i="1"/>
  <c r="F36" i="1"/>
  <c r="E36" i="1"/>
  <c r="N37" i="1"/>
  <c r="C38" i="1" s="1"/>
  <c r="F37" i="1"/>
  <c r="H37" i="1"/>
  <c r="I37" i="1"/>
  <c r="G37" i="1"/>
  <c r="L37" i="1"/>
  <c r="M37" i="1"/>
  <c r="D37" i="1"/>
  <c r="L25" i="1"/>
  <c r="H26" i="1" l="1"/>
  <c r="F26" i="1"/>
  <c r="E37" i="1"/>
  <c r="N38" i="1"/>
  <c r="C39" i="1" s="1"/>
  <c r="G38" i="1"/>
  <c r="M38" i="1"/>
  <c r="L38" i="1"/>
  <c r="E38" i="1"/>
  <c r="H38" i="1"/>
  <c r="D38" i="1"/>
  <c r="M26" i="1" l="1"/>
  <c r="G26" i="1"/>
  <c r="F38" i="1"/>
  <c r="I38" i="1"/>
  <c r="N39" i="1"/>
  <c r="C40" i="1" s="1"/>
  <c r="M39" i="1"/>
  <c r="L39" i="1"/>
  <c r="I39" i="1"/>
  <c r="G39" i="1"/>
  <c r="D39" i="1"/>
  <c r="F39" i="1" l="1"/>
  <c r="H39" i="1"/>
  <c r="E39" i="1"/>
  <c r="L26" i="1"/>
  <c r="N40" i="1"/>
  <c r="C41" i="1" s="1"/>
  <c r="E40" i="1"/>
  <c r="F40" i="1"/>
  <c r="H40" i="1"/>
  <c r="I40" i="1"/>
  <c r="M40" i="1"/>
  <c r="G40" i="1"/>
  <c r="L40" i="1"/>
  <c r="D40" i="1"/>
  <c r="F27" i="1" l="1"/>
  <c r="H27" i="1"/>
  <c r="N41" i="1"/>
  <c r="C42" i="1" s="1"/>
  <c r="M41" i="1"/>
  <c r="L41" i="1"/>
  <c r="D41" i="1"/>
  <c r="H41" i="1" l="1"/>
  <c r="I41" i="1"/>
  <c r="F41" i="1"/>
  <c r="M27" i="1"/>
  <c r="G27" i="1"/>
  <c r="L27" i="1" s="1"/>
  <c r="G41" i="1"/>
  <c r="E41" i="1"/>
  <c r="N42" i="1"/>
  <c r="C43" i="1" s="1"/>
  <c r="G42" i="1"/>
  <c r="M42" i="1"/>
  <c r="L42" i="1"/>
  <c r="H42" i="1"/>
  <c r="D42" i="1"/>
  <c r="F42" i="1" l="1"/>
  <c r="E42" i="1"/>
  <c r="I42" i="1"/>
  <c r="F28" i="1"/>
  <c r="H28" i="1"/>
  <c r="N43" i="1"/>
  <c r="C44" i="1" s="1"/>
  <c r="M43" i="1"/>
  <c r="L43" i="1"/>
  <c r="E43" i="1"/>
  <c r="H43" i="1"/>
  <c r="G43" i="1"/>
  <c r="F43" i="1"/>
  <c r="I43" i="1"/>
  <c r="D43" i="1"/>
  <c r="M28" i="1" l="1"/>
  <c r="G28" i="1"/>
  <c r="L28" i="1" s="1"/>
  <c r="N44" i="1"/>
  <c r="C45" i="1" s="1"/>
  <c r="E44" i="1"/>
  <c r="H44" i="1"/>
  <c r="G44" i="1"/>
  <c r="L44" i="1"/>
  <c r="M44" i="1"/>
  <c r="D44" i="1"/>
  <c r="F29" i="1" l="1"/>
  <c r="H29" i="1"/>
  <c r="H30" i="1" s="1"/>
  <c r="I44" i="1"/>
  <c r="F44" i="1"/>
  <c r="N45" i="1"/>
  <c r="C46" i="1" s="1"/>
  <c r="F45" i="1"/>
  <c r="I45" i="1"/>
  <c r="L45" i="1"/>
  <c r="M45" i="1"/>
  <c r="D45" i="1"/>
  <c r="G45" i="1" l="1"/>
  <c r="E45" i="1"/>
  <c r="G29" i="1"/>
  <c r="M29" i="1"/>
  <c r="F30" i="1"/>
  <c r="H45" i="1"/>
  <c r="N46" i="1"/>
  <c r="C47" i="1" s="1"/>
  <c r="I46" i="1"/>
  <c r="G46" i="1"/>
  <c r="M46" i="1"/>
  <c r="L46" i="1"/>
  <c r="F46" i="1"/>
  <c r="H46" i="1"/>
  <c r="E46" i="1"/>
  <c r="D46" i="1"/>
  <c r="G30" i="1" l="1"/>
  <c r="L29" i="1"/>
  <c r="N47" i="1"/>
  <c r="C48" i="1" s="1"/>
  <c r="M47" i="1"/>
  <c r="L47" i="1"/>
  <c r="F47" i="1"/>
  <c r="I47" i="1"/>
  <c r="E47" i="1"/>
  <c r="H47" i="1"/>
  <c r="G47" i="1"/>
  <c r="D47" i="1"/>
  <c r="N48" i="1" l="1"/>
  <c r="C49" i="1" s="1"/>
  <c r="E48" i="1"/>
  <c r="F48" i="1"/>
  <c r="H48" i="1"/>
  <c r="I48" i="1"/>
  <c r="M48" i="1"/>
  <c r="G48" i="1"/>
  <c r="L48" i="1"/>
  <c r="D48" i="1"/>
  <c r="N49" i="1" l="1"/>
  <c r="C50" i="1" s="1"/>
  <c r="F49" i="1"/>
  <c r="H49" i="1"/>
  <c r="I49" i="1"/>
  <c r="G49" i="1"/>
  <c r="M49" i="1"/>
  <c r="L49" i="1"/>
  <c r="D49" i="1"/>
  <c r="E49" i="1" l="1"/>
  <c r="N50" i="1"/>
  <c r="C51" i="1" s="1"/>
  <c r="I50" i="1"/>
  <c r="G50" i="1"/>
  <c r="M50" i="1"/>
  <c r="L50" i="1"/>
  <c r="E50" i="1"/>
  <c r="H50" i="1"/>
  <c r="F50" i="1"/>
  <c r="D50" i="1"/>
  <c r="N51" i="1" l="1"/>
  <c r="C52" i="1" s="1"/>
  <c r="M51" i="1"/>
  <c r="L51" i="1"/>
  <c r="E51" i="1"/>
  <c r="H51" i="1"/>
  <c r="G51" i="1"/>
  <c r="F51" i="1"/>
  <c r="I51" i="1"/>
  <c r="D51" i="1"/>
  <c r="N52" i="1" l="1"/>
  <c r="C53" i="1" s="1"/>
  <c r="L52" i="1"/>
  <c r="M52" i="1"/>
  <c r="D52" i="1"/>
  <c r="G52" i="1" l="1"/>
  <c r="H52" i="1"/>
  <c r="I52" i="1"/>
  <c r="F52" i="1"/>
  <c r="E52" i="1"/>
  <c r="N53" i="1"/>
  <c r="C54" i="1" s="1"/>
  <c r="E53" i="1"/>
  <c r="F53" i="1"/>
  <c r="H53" i="1"/>
  <c r="I53" i="1"/>
  <c r="G53" i="1"/>
  <c r="L53" i="1"/>
  <c r="M53" i="1"/>
  <c r="D53" i="1"/>
  <c r="N54" i="1" l="1"/>
  <c r="C55" i="1" s="1"/>
  <c r="I54" i="1"/>
  <c r="G54" i="1"/>
  <c r="M54" i="1"/>
  <c r="L54" i="1"/>
  <c r="F54" i="1"/>
  <c r="E54" i="1"/>
  <c r="H54" i="1"/>
  <c r="D54" i="1"/>
  <c r="N55" i="1" l="1"/>
  <c r="C56" i="1" s="1"/>
  <c r="M55" i="1"/>
  <c r="L55" i="1"/>
  <c r="I55" i="1"/>
  <c r="D55" i="1"/>
  <c r="G55" i="1" l="1"/>
  <c r="F55" i="1"/>
  <c r="H55" i="1"/>
  <c r="E55" i="1"/>
  <c r="N56" i="1"/>
  <c r="C57" i="1" s="1"/>
  <c r="I56" i="1"/>
  <c r="M56" i="1"/>
  <c r="L56" i="1"/>
  <c r="D56" i="1"/>
  <c r="H56" i="1" l="1"/>
  <c r="G56" i="1"/>
  <c r="F56" i="1"/>
  <c r="E56" i="1"/>
  <c r="N57" i="1"/>
  <c r="C58" i="1" s="1"/>
  <c r="E57" i="1"/>
  <c r="F57" i="1"/>
  <c r="H57" i="1"/>
  <c r="I57" i="1"/>
  <c r="G57" i="1"/>
  <c r="M57" i="1"/>
  <c r="L57" i="1"/>
  <c r="D57" i="1"/>
  <c r="N58" i="1" l="1"/>
  <c r="C59" i="1" s="1"/>
  <c r="I58" i="1"/>
  <c r="G58" i="1"/>
  <c r="M58" i="1"/>
  <c r="L58" i="1"/>
  <c r="E58" i="1"/>
  <c r="H58" i="1"/>
  <c r="F58" i="1"/>
  <c r="D58" i="1"/>
  <c r="N59" i="1" l="1"/>
  <c r="C60" i="1" s="1"/>
  <c r="M59" i="1"/>
  <c r="L59" i="1"/>
  <c r="E59" i="1"/>
  <c r="H59" i="1"/>
  <c r="G59" i="1"/>
  <c r="F59" i="1"/>
  <c r="I59" i="1"/>
  <c r="D59" i="1"/>
  <c r="N60" i="1" l="1"/>
  <c r="C61" i="1" s="1"/>
  <c r="E60" i="1"/>
  <c r="F60" i="1"/>
  <c r="H60" i="1"/>
  <c r="G60" i="1"/>
  <c r="L60" i="1"/>
  <c r="I60" i="1"/>
  <c r="M60" i="1"/>
  <c r="D60" i="1"/>
  <c r="N61" i="1" l="1"/>
  <c r="C62" i="1" s="1"/>
  <c r="E61" i="1"/>
  <c r="F61" i="1"/>
  <c r="H61" i="1"/>
  <c r="I61" i="1"/>
  <c r="G61" i="1"/>
  <c r="L61" i="1"/>
  <c r="M61" i="1"/>
  <c r="D61" i="1"/>
  <c r="N62" i="1" l="1"/>
  <c r="C63" i="1" s="1"/>
  <c r="I62" i="1"/>
  <c r="G62" i="1"/>
  <c r="M62" i="1"/>
  <c r="L62" i="1"/>
  <c r="F62" i="1"/>
  <c r="E62" i="1"/>
  <c r="H62" i="1"/>
  <c r="D62" i="1"/>
  <c r="N63" i="1" l="1"/>
  <c r="C64" i="1" s="1"/>
  <c r="M63" i="1"/>
  <c r="L63" i="1"/>
  <c r="F63" i="1"/>
  <c r="I63" i="1"/>
  <c r="E63" i="1"/>
  <c r="H63" i="1"/>
  <c r="G63" i="1"/>
  <c r="D63" i="1"/>
  <c r="N64" i="1" l="1"/>
  <c r="C65" i="1" s="1"/>
  <c r="E64" i="1"/>
  <c r="F64" i="1"/>
  <c r="H64" i="1"/>
  <c r="I64" i="1"/>
  <c r="M64" i="1"/>
  <c r="G64" i="1"/>
  <c r="L64" i="1"/>
  <c r="D64" i="1"/>
  <c r="N65" i="1" l="1"/>
  <c r="C66" i="1" s="1"/>
  <c r="E65" i="1"/>
  <c r="F65" i="1"/>
  <c r="I65" i="1"/>
  <c r="G65" i="1"/>
  <c r="M65" i="1"/>
  <c r="H65" i="1"/>
  <c r="L65" i="1"/>
  <c r="D65" i="1"/>
  <c r="N66" i="1" l="1"/>
  <c r="C67" i="1" s="1"/>
  <c r="M66" i="1"/>
  <c r="L66" i="1"/>
  <c r="F66" i="1"/>
  <c r="G66" i="1"/>
  <c r="E66" i="1"/>
  <c r="I66" i="1"/>
  <c r="H66" i="1"/>
  <c r="D66" i="1"/>
  <c r="N67" i="1" l="1"/>
  <c r="C68" i="1" s="1"/>
  <c r="H67" i="1"/>
  <c r="F67" i="1"/>
  <c r="G67" i="1"/>
  <c r="E67" i="1"/>
  <c r="I67" i="1"/>
  <c r="L67" i="1"/>
  <c r="M67" i="1"/>
  <c r="D67" i="1"/>
  <c r="N68" i="1" l="1"/>
  <c r="C69" i="1" s="1"/>
  <c r="E68" i="1"/>
  <c r="H68" i="1"/>
  <c r="M68" i="1"/>
  <c r="G68" i="1"/>
  <c r="L68" i="1"/>
  <c r="D68" i="1"/>
  <c r="I68" i="1" l="1"/>
  <c r="F68" i="1"/>
  <c r="N69" i="1"/>
  <c r="C70" i="1" s="1"/>
  <c r="I69" i="1"/>
  <c r="G69" i="1"/>
  <c r="F69" i="1"/>
  <c r="L69" i="1"/>
  <c r="E69" i="1"/>
  <c r="M69" i="1"/>
  <c r="H69" i="1"/>
  <c r="D69" i="1"/>
  <c r="N70" i="1" l="1"/>
  <c r="C71" i="1" s="1"/>
  <c r="M70" i="1"/>
  <c r="L70" i="1"/>
  <c r="F70" i="1"/>
  <c r="D70" i="1"/>
  <c r="I70" i="1" l="1"/>
  <c r="H70" i="1"/>
  <c r="E70" i="1"/>
  <c r="G70" i="1"/>
  <c r="N71" i="1"/>
  <c r="C72" i="1" s="1"/>
  <c r="M71" i="1"/>
  <c r="H71" i="1"/>
  <c r="G71" i="1"/>
  <c r="I71" i="1"/>
  <c r="L71" i="1"/>
  <c r="D71" i="1"/>
  <c r="E71" i="1" l="1"/>
  <c r="F71" i="1"/>
  <c r="N72" i="1"/>
  <c r="C73" i="1" s="1"/>
  <c r="E72" i="1"/>
  <c r="F72" i="1"/>
  <c r="I72" i="1"/>
  <c r="L72" i="1"/>
  <c r="M72" i="1"/>
  <c r="D72" i="1"/>
  <c r="G72" i="1" l="1"/>
  <c r="H72" i="1"/>
  <c r="N73" i="1"/>
  <c r="C74" i="1" s="1"/>
  <c r="L73" i="1"/>
  <c r="M73" i="1"/>
  <c r="D73" i="1"/>
  <c r="G73" i="1" l="1"/>
  <c r="I73" i="1"/>
  <c r="F73" i="1"/>
  <c r="H73" i="1"/>
  <c r="E73" i="1"/>
  <c r="N74" i="1"/>
  <c r="C75" i="1" s="1"/>
  <c r="M74" i="1"/>
  <c r="L74" i="1"/>
  <c r="H74" i="1"/>
  <c r="G74" i="1"/>
  <c r="D74" i="1"/>
  <c r="I74" i="1" l="1"/>
  <c r="E74" i="1"/>
  <c r="F74" i="1"/>
  <c r="N75" i="1"/>
  <c r="C76" i="1" s="1"/>
  <c r="I75" i="1"/>
  <c r="M75" i="1"/>
  <c r="L75" i="1"/>
  <c r="D75" i="1"/>
  <c r="H75" i="1" l="1"/>
  <c r="F75" i="1"/>
  <c r="G75" i="1"/>
  <c r="E75" i="1"/>
  <c r="N76" i="1"/>
  <c r="C77" i="1" s="1"/>
  <c r="E76" i="1"/>
  <c r="F76" i="1"/>
  <c r="H76" i="1"/>
  <c r="I76" i="1"/>
  <c r="G76" i="1"/>
  <c r="M76" i="1"/>
  <c r="L76" i="1"/>
  <c r="D76" i="1"/>
  <c r="N77" i="1" l="1"/>
  <c r="C78" i="1" s="1"/>
  <c r="I77" i="1"/>
  <c r="G77" i="1"/>
  <c r="M77" i="1"/>
  <c r="L77" i="1"/>
  <c r="E77" i="1"/>
  <c r="F77" i="1"/>
  <c r="H77" i="1"/>
  <c r="D77" i="1"/>
  <c r="N78" i="1" l="1"/>
  <c r="C79" i="1" s="1"/>
  <c r="M78" i="1"/>
  <c r="L78" i="1"/>
  <c r="E78" i="1"/>
  <c r="F78" i="1"/>
  <c r="H78" i="1"/>
  <c r="G78" i="1"/>
  <c r="I78" i="1"/>
  <c r="D78" i="1"/>
  <c r="N79" i="1" l="1"/>
  <c r="C80" i="1" s="1"/>
  <c r="E79" i="1"/>
  <c r="F79" i="1"/>
  <c r="H79" i="1"/>
  <c r="I79" i="1"/>
  <c r="G79" i="1"/>
  <c r="M79" i="1"/>
  <c r="L79" i="1"/>
  <c r="D79" i="1"/>
  <c r="N80" i="1" l="1"/>
  <c r="C81" i="1" s="1"/>
  <c r="E80" i="1"/>
  <c r="F80" i="1"/>
  <c r="H80" i="1"/>
  <c r="I80" i="1"/>
  <c r="G80" i="1"/>
  <c r="M80" i="1"/>
  <c r="L80" i="1"/>
  <c r="D80" i="1"/>
  <c r="N81" i="1" l="1"/>
  <c r="C82" i="1" s="1"/>
  <c r="M81" i="1"/>
  <c r="L81" i="1"/>
  <c r="D81" i="1"/>
  <c r="H81" i="1" l="1"/>
  <c r="G81" i="1"/>
  <c r="N82" i="1"/>
  <c r="C83" i="1" s="1"/>
  <c r="M82" i="1"/>
  <c r="L82" i="1"/>
  <c r="E82" i="1"/>
  <c r="F82" i="1"/>
  <c r="H82" i="1"/>
  <c r="I82" i="1"/>
  <c r="G82" i="1"/>
  <c r="D82" i="1"/>
  <c r="E81" i="1"/>
  <c r="F81" i="1"/>
  <c r="I81" i="1"/>
  <c r="N83" i="1" l="1"/>
  <c r="C84" i="1" s="1"/>
  <c r="E83" i="1"/>
  <c r="F83" i="1"/>
  <c r="H83" i="1"/>
  <c r="I83" i="1"/>
  <c r="G83" i="1"/>
  <c r="M83" i="1"/>
  <c r="L83" i="1"/>
  <c r="D83" i="1"/>
  <c r="N84" i="1" l="1"/>
  <c r="C85" i="1" s="1"/>
  <c r="I84" i="1"/>
  <c r="M84" i="1"/>
  <c r="L84" i="1"/>
  <c r="D84" i="1"/>
  <c r="N85" i="1" l="1"/>
  <c r="C86" i="1" s="1"/>
  <c r="I85" i="1"/>
  <c r="G85" i="1"/>
  <c r="M85" i="1"/>
  <c r="L85" i="1"/>
  <c r="H85" i="1"/>
  <c r="E85" i="1"/>
  <c r="F85" i="1"/>
  <c r="D85" i="1"/>
  <c r="H84" i="1"/>
  <c r="F84" i="1"/>
  <c r="G84" i="1"/>
  <c r="E84" i="1"/>
  <c r="N86" i="1" l="1"/>
  <c r="C87" i="1" s="1"/>
  <c r="M86" i="1"/>
  <c r="L86" i="1"/>
  <c r="E86" i="1"/>
  <c r="F86" i="1"/>
  <c r="H86" i="1"/>
  <c r="I86" i="1"/>
  <c r="G86" i="1"/>
  <c r="D86" i="1"/>
  <c r="N87" i="1" l="1"/>
  <c r="C88" i="1" s="1"/>
  <c r="E87" i="1"/>
  <c r="F87" i="1"/>
  <c r="H87" i="1"/>
  <c r="I87" i="1"/>
  <c r="G87" i="1"/>
  <c r="L87" i="1"/>
  <c r="M87" i="1"/>
  <c r="D87" i="1"/>
  <c r="N88" i="1" l="1"/>
  <c r="C89" i="1" s="1"/>
  <c r="E88" i="1"/>
  <c r="F88" i="1"/>
  <c r="H88" i="1"/>
  <c r="I88" i="1"/>
  <c r="G88" i="1"/>
  <c r="M88" i="1"/>
  <c r="L88" i="1"/>
  <c r="D88" i="1"/>
  <c r="N89" i="1" l="1"/>
  <c r="C90" i="1" s="1"/>
  <c r="M89" i="1"/>
  <c r="L89" i="1"/>
  <c r="F89" i="1"/>
  <c r="H89" i="1"/>
  <c r="D89" i="1"/>
  <c r="G89" i="1" l="1"/>
  <c r="E89" i="1"/>
  <c r="I89" i="1"/>
  <c r="N90" i="1"/>
  <c r="C91" i="1" s="1"/>
  <c r="M90" i="1"/>
  <c r="L90" i="1"/>
  <c r="F90" i="1"/>
  <c r="D90" i="1"/>
  <c r="E90" i="1" l="1"/>
  <c r="G90" i="1"/>
  <c r="I90" i="1"/>
  <c r="H90" i="1"/>
  <c r="N91" i="1"/>
  <c r="C92" i="1" s="1"/>
  <c r="F91" i="1"/>
  <c r="H91" i="1"/>
  <c r="I91" i="1"/>
  <c r="G91" i="1"/>
  <c r="M91" i="1"/>
  <c r="L91" i="1"/>
  <c r="D91" i="1"/>
  <c r="E91" i="1" l="1"/>
  <c r="N92" i="1"/>
  <c r="C93" i="1" s="1"/>
  <c r="E92" i="1"/>
  <c r="I92" i="1"/>
  <c r="G92" i="1"/>
  <c r="M92" i="1"/>
  <c r="L92" i="1"/>
  <c r="D92" i="1"/>
  <c r="F92" i="1" l="1"/>
  <c r="H92" i="1"/>
  <c r="N93" i="1"/>
  <c r="C94" i="1" s="1"/>
  <c r="I93" i="1"/>
  <c r="G93" i="1"/>
  <c r="M93" i="1"/>
  <c r="L93" i="1"/>
  <c r="E93" i="1"/>
  <c r="F93" i="1"/>
  <c r="H93" i="1"/>
  <c r="D93" i="1"/>
  <c r="N94" i="1" l="1"/>
  <c r="C95" i="1" s="1"/>
  <c r="E94" i="1"/>
  <c r="F94" i="1"/>
  <c r="H94" i="1"/>
  <c r="M94" i="1"/>
  <c r="G94" i="1"/>
  <c r="L94" i="1"/>
  <c r="I94" i="1"/>
  <c r="D94" i="1"/>
  <c r="N95" i="1" l="1"/>
  <c r="C96" i="1" s="1"/>
  <c r="E95" i="1"/>
  <c r="F95" i="1"/>
  <c r="H95" i="1"/>
  <c r="M95" i="1"/>
  <c r="G95" i="1"/>
  <c r="L95" i="1"/>
  <c r="I95" i="1"/>
  <c r="D95" i="1"/>
  <c r="N96" i="1" l="1"/>
  <c r="C97" i="1" s="1"/>
  <c r="I96" i="1"/>
  <c r="F96" i="1"/>
  <c r="G96" i="1"/>
  <c r="E96" i="1"/>
  <c r="M96" i="1"/>
  <c r="L96" i="1"/>
  <c r="H96" i="1"/>
  <c r="D96" i="1"/>
  <c r="N97" i="1" l="1"/>
  <c r="C98" i="1" s="1"/>
  <c r="M97" i="1"/>
  <c r="L97" i="1"/>
  <c r="E97" i="1"/>
  <c r="F97" i="1"/>
  <c r="H97" i="1"/>
  <c r="I97" i="1"/>
  <c r="G97" i="1"/>
  <c r="D97" i="1"/>
  <c r="N98" i="1" l="1"/>
  <c r="C99" i="1" s="1"/>
  <c r="E98" i="1"/>
  <c r="F98" i="1"/>
  <c r="H98" i="1"/>
  <c r="I98" i="1"/>
  <c r="G98" i="1"/>
  <c r="M98" i="1"/>
  <c r="L98" i="1"/>
  <c r="D98" i="1"/>
  <c r="N99" i="1" l="1"/>
  <c r="C100" i="1" s="1"/>
  <c r="E99" i="1"/>
  <c r="F99" i="1"/>
  <c r="H99" i="1"/>
  <c r="I99" i="1"/>
  <c r="G99" i="1"/>
  <c r="M99" i="1"/>
  <c r="L99" i="1"/>
  <c r="D99" i="1"/>
  <c r="N100" i="1" l="1"/>
  <c r="C101" i="1" s="1"/>
  <c r="M100" i="1"/>
  <c r="L100" i="1"/>
  <c r="I100" i="1"/>
  <c r="H100" i="1"/>
  <c r="E100" i="1"/>
  <c r="G100" i="1"/>
  <c r="F100" i="1"/>
  <c r="D100" i="1"/>
  <c r="N101" i="1" l="1"/>
  <c r="C102" i="1" s="1"/>
  <c r="F101" i="1"/>
  <c r="H101" i="1"/>
  <c r="M101" i="1"/>
  <c r="G101" i="1"/>
  <c r="L101" i="1"/>
  <c r="I101" i="1"/>
  <c r="D101" i="1"/>
  <c r="E101" i="1" l="1"/>
  <c r="N102" i="1"/>
  <c r="C103" i="1" s="1"/>
  <c r="F102" i="1"/>
  <c r="I102" i="1"/>
  <c r="L102" i="1"/>
  <c r="M102" i="1"/>
  <c r="D102" i="1"/>
  <c r="G102" i="1" l="1"/>
  <c r="E102" i="1"/>
  <c r="H102" i="1"/>
  <c r="N103" i="1"/>
  <c r="C104" i="1" s="1"/>
  <c r="M103" i="1"/>
  <c r="L103" i="1"/>
  <c r="E103" i="1"/>
  <c r="D103" i="1"/>
  <c r="F103" i="1" l="1"/>
  <c r="H103" i="1"/>
  <c r="G103" i="1"/>
  <c r="I103" i="1"/>
  <c r="N104" i="1"/>
  <c r="C105" i="1" s="1"/>
  <c r="M104" i="1"/>
  <c r="L104" i="1"/>
  <c r="G104" i="1"/>
  <c r="F104" i="1"/>
  <c r="I104" i="1"/>
  <c r="E104" i="1"/>
  <c r="H104" i="1"/>
  <c r="D104" i="1"/>
  <c r="N105" i="1" l="1"/>
  <c r="C106" i="1" s="1"/>
  <c r="E105" i="1"/>
  <c r="F105" i="1"/>
  <c r="H105" i="1"/>
  <c r="L105" i="1"/>
  <c r="I105" i="1"/>
  <c r="M105" i="1"/>
  <c r="G105" i="1"/>
  <c r="D105" i="1"/>
  <c r="N106" i="1" l="1"/>
  <c r="C107" i="1" s="1"/>
  <c r="E106" i="1"/>
  <c r="F106" i="1"/>
  <c r="H106" i="1"/>
  <c r="I106" i="1"/>
  <c r="G106" i="1"/>
  <c r="M106" i="1"/>
  <c r="L106" i="1"/>
  <c r="D106" i="1"/>
  <c r="N107" i="1" l="1"/>
  <c r="C108" i="1" s="1"/>
  <c r="M107" i="1"/>
  <c r="L107" i="1"/>
  <c r="D107" i="1"/>
  <c r="H107" i="1" l="1"/>
  <c r="E107" i="1"/>
  <c r="G107" i="1"/>
  <c r="F107" i="1"/>
  <c r="I107" i="1"/>
  <c r="N108" i="1"/>
  <c r="C109" i="1" s="1"/>
  <c r="M108" i="1"/>
  <c r="L108" i="1"/>
  <c r="I108" i="1"/>
  <c r="E108" i="1"/>
  <c r="H108" i="1"/>
  <c r="G108" i="1"/>
  <c r="F108" i="1"/>
  <c r="D108" i="1"/>
  <c r="N109" i="1" l="1"/>
  <c r="C110" i="1" s="1"/>
  <c r="E109" i="1"/>
  <c r="F109" i="1"/>
  <c r="H109" i="1"/>
  <c r="M109" i="1"/>
  <c r="G109" i="1"/>
  <c r="L109" i="1"/>
  <c r="I109" i="1"/>
  <c r="D109" i="1"/>
  <c r="N110" i="1" l="1"/>
  <c r="C111" i="1" s="1"/>
  <c r="F110" i="1"/>
  <c r="H110" i="1"/>
  <c r="I110" i="1"/>
  <c r="G110" i="1"/>
  <c r="L110" i="1"/>
  <c r="M110" i="1"/>
  <c r="D110" i="1"/>
  <c r="E110" i="1" l="1"/>
  <c r="N111" i="1"/>
  <c r="C112" i="1" s="1"/>
  <c r="G111" i="1"/>
  <c r="M111" i="1"/>
  <c r="L111" i="1"/>
  <c r="H111" i="1"/>
  <c r="D111" i="1"/>
  <c r="E111" i="1" l="1"/>
  <c r="I111" i="1"/>
  <c r="F111" i="1"/>
  <c r="N112" i="1"/>
  <c r="C113" i="1" s="1"/>
  <c r="M112" i="1"/>
  <c r="L112" i="1"/>
  <c r="F112" i="1"/>
  <c r="D112" i="1"/>
  <c r="E112" i="1"/>
  <c r="G112" i="1" l="1"/>
  <c r="H112" i="1"/>
  <c r="I112" i="1"/>
  <c r="N113" i="1"/>
  <c r="C114" i="1" s="1"/>
  <c r="L113" i="1"/>
  <c r="I113" i="1"/>
  <c r="M113" i="1"/>
  <c r="D113" i="1"/>
  <c r="G113" i="1" l="1"/>
  <c r="H113" i="1"/>
  <c r="F113" i="1"/>
  <c r="E113" i="1"/>
  <c r="N114" i="1"/>
  <c r="C115" i="1" s="1"/>
  <c r="E114" i="1"/>
  <c r="F114" i="1"/>
  <c r="H114" i="1"/>
  <c r="I114" i="1"/>
  <c r="G114" i="1"/>
  <c r="M114" i="1"/>
  <c r="L114" i="1"/>
  <c r="D114" i="1"/>
  <c r="N115" i="1" l="1"/>
  <c r="C116" i="1" s="1"/>
  <c r="I115" i="1"/>
  <c r="G115" i="1"/>
  <c r="M115" i="1"/>
  <c r="L115" i="1"/>
  <c r="F115" i="1"/>
  <c r="E115" i="1"/>
  <c r="H115" i="1"/>
  <c r="D115" i="1"/>
  <c r="N116" i="1" l="1"/>
  <c r="C117" i="1" s="1"/>
  <c r="M116" i="1"/>
  <c r="L116" i="1"/>
  <c r="I116" i="1"/>
  <c r="E116" i="1"/>
  <c r="H116" i="1"/>
  <c r="G116" i="1"/>
  <c r="D116" i="1"/>
  <c r="F116" i="1"/>
  <c r="N117" i="1" l="1"/>
  <c r="C118" i="1" s="1"/>
  <c r="E117" i="1"/>
  <c r="F117" i="1"/>
  <c r="H117" i="1"/>
  <c r="M117" i="1"/>
  <c r="G117" i="1"/>
  <c r="L117" i="1"/>
  <c r="I117" i="1"/>
  <c r="D117" i="1"/>
  <c r="N118" i="1" l="1"/>
  <c r="C119" i="1" s="1"/>
  <c r="F118" i="1"/>
  <c r="H118" i="1"/>
  <c r="I118" i="1"/>
  <c r="G118" i="1"/>
  <c r="L118" i="1"/>
  <c r="M118" i="1"/>
  <c r="D118" i="1"/>
  <c r="E118" i="1" l="1"/>
  <c r="N119" i="1"/>
  <c r="C120" i="1" s="1"/>
  <c r="M119" i="1"/>
  <c r="L119" i="1"/>
  <c r="D119" i="1"/>
  <c r="H119" i="1" l="1"/>
  <c r="G119" i="1"/>
  <c r="E119" i="1"/>
  <c r="I119" i="1"/>
  <c r="F119" i="1"/>
  <c r="N120" i="1"/>
  <c r="C121" i="1" s="1"/>
  <c r="M120" i="1"/>
  <c r="L120" i="1"/>
  <c r="F120" i="1"/>
  <c r="E120" i="1"/>
  <c r="D120" i="1"/>
  <c r="I120" i="1" l="1"/>
  <c r="H120" i="1"/>
  <c r="G120" i="1"/>
  <c r="N121" i="1"/>
  <c r="C122" i="1" s="1"/>
  <c r="L121" i="1"/>
  <c r="I121" i="1"/>
  <c r="M121" i="1"/>
  <c r="D121" i="1"/>
  <c r="G121" i="1" l="1"/>
  <c r="H121" i="1"/>
  <c r="F121" i="1"/>
  <c r="E121" i="1"/>
  <c r="N122" i="1"/>
  <c r="C123" i="1" s="1"/>
  <c r="E122" i="1"/>
  <c r="F122" i="1"/>
  <c r="H122" i="1"/>
  <c r="I122" i="1"/>
  <c r="G122" i="1"/>
  <c r="M122" i="1"/>
  <c r="L122" i="1"/>
  <c r="D122" i="1"/>
  <c r="N123" i="1" l="1"/>
  <c r="C124" i="1" s="1"/>
  <c r="I123" i="1"/>
  <c r="G123" i="1"/>
  <c r="M123" i="1"/>
  <c r="L123" i="1"/>
  <c r="F123" i="1"/>
  <c r="E123" i="1"/>
  <c r="H123" i="1"/>
  <c r="D123" i="1"/>
  <c r="N124" i="1" l="1"/>
  <c r="C125" i="1" s="1"/>
  <c r="M124" i="1"/>
  <c r="L124" i="1"/>
  <c r="I124" i="1"/>
  <c r="E124" i="1"/>
  <c r="H124" i="1"/>
  <c r="G124" i="1"/>
  <c r="F124" i="1"/>
  <c r="D124" i="1"/>
  <c r="N125" i="1" l="1"/>
  <c r="C126" i="1" s="1"/>
  <c r="F125" i="1"/>
  <c r="H125" i="1"/>
  <c r="M125" i="1"/>
  <c r="G125" i="1"/>
  <c r="L125" i="1"/>
  <c r="I125" i="1"/>
  <c r="D125" i="1"/>
  <c r="E125" i="1" l="1"/>
  <c r="N126" i="1"/>
  <c r="C127" i="1" s="1"/>
  <c r="I126" i="1"/>
  <c r="L126" i="1"/>
  <c r="M126" i="1"/>
  <c r="D126" i="1"/>
  <c r="F126" i="1" l="1"/>
  <c r="G126" i="1"/>
  <c r="E126" i="1"/>
  <c r="H126" i="1"/>
  <c r="N127" i="1"/>
  <c r="C128" i="1" s="1"/>
  <c r="I127" i="1"/>
  <c r="G127" i="1"/>
  <c r="M127" i="1"/>
  <c r="L127" i="1"/>
  <c r="E127" i="1"/>
  <c r="H127" i="1"/>
  <c r="F127" i="1"/>
  <c r="D127" i="1"/>
  <c r="N128" i="1" l="1"/>
  <c r="C129" i="1" s="1"/>
  <c r="M128" i="1"/>
  <c r="L128" i="1"/>
  <c r="G128" i="1"/>
  <c r="F128" i="1"/>
  <c r="I128" i="1"/>
  <c r="E128" i="1"/>
  <c r="H128" i="1"/>
  <c r="D128" i="1"/>
  <c r="N129" i="1" l="1"/>
  <c r="C130" i="1" s="1"/>
  <c r="E129" i="1"/>
  <c r="F129" i="1"/>
  <c r="H129" i="1"/>
  <c r="L129" i="1"/>
  <c r="I129" i="1"/>
  <c r="M129" i="1"/>
  <c r="D129" i="1"/>
  <c r="G129" i="1"/>
  <c r="N130" i="1" l="1"/>
  <c r="C131" i="1" s="1"/>
  <c r="E130" i="1"/>
  <c r="F130" i="1"/>
  <c r="H130" i="1"/>
  <c r="I130" i="1"/>
  <c r="G130" i="1"/>
  <c r="M130" i="1"/>
  <c r="L130" i="1"/>
  <c r="D130" i="1"/>
  <c r="N131" i="1" l="1"/>
  <c r="C132" i="1" s="1"/>
  <c r="I131" i="1"/>
  <c r="G131" i="1"/>
  <c r="M131" i="1"/>
  <c r="F131" i="1"/>
  <c r="E131" i="1"/>
  <c r="H131" i="1"/>
  <c r="L131" i="1"/>
  <c r="D131" i="1"/>
  <c r="N132" i="1" l="1"/>
  <c r="C133" i="1" s="1"/>
  <c r="F132" i="1"/>
  <c r="H132" i="1"/>
  <c r="E132" i="1"/>
  <c r="I132" i="1"/>
  <c r="G132" i="1"/>
  <c r="M132" i="1"/>
  <c r="L132" i="1"/>
  <c r="D132" i="1"/>
  <c r="N133" i="1" l="1"/>
  <c r="C134" i="1" s="1"/>
  <c r="I133" i="1"/>
  <c r="G133" i="1"/>
  <c r="M133" i="1"/>
  <c r="L133" i="1"/>
  <c r="H133" i="1"/>
  <c r="E133" i="1"/>
  <c r="D133" i="1"/>
  <c r="F133" i="1"/>
  <c r="N134" i="1" l="1"/>
  <c r="C135" i="1" s="1"/>
  <c r="M134" i="1"/>
  <c r="L134" i="1"/>
  <c r="E134" i="1"/>
  <c r="F134" i="1"/>
  <c r="H134" i="1"/>
  <c r="I134" i="1"/>
  <c r="G134" i="1"/>
  <c r="D134" i="1"/>
  <c r="N135" i="1" l="1"/>
  <c r="C136" i="1" s="1"/>
  <c r="E135" i="1"/>
  <c r="F135" i="1"/>
  <c r="H135" i="1"/>
  <c r="I135" i="1"/>
  <c r="G135" i="1"/>
  <c r="L135" i="1"/>
  <c r="M135" i="1"/>
  <c r="D135" i="1"/>
  <c r="N136" i="1" l="1"/>
  <c r="C137" i="1" s="1"/>
  <c r="E136" i="1"/>
  <c r="F136" i="1"/>
  <c r="H136" i="1"/>
  <c r="I136" i="1"/>
  <c r="G136" i="1"/>
  <c r="M136" i="1"/>
  <c r="L136" i="1"/>
  <c r="D136" i="1"/>
  <c r="N137" i="1" l="1"/>
  <c r="C138" i="1" s="1"/>
  <c r="G137" i="1"/>
  <c r="M137" i="1"/>
  <c r="L137" i="1"/>
  <c r="E137" i="1"/>
  <c r="F137" i="1"/>
  <c r="H137" i="1"/>
  <c r="D137" i="1"/>
  <c r="I137" i="1" l="1"/>
  <c r="N138" i="1"/>
  <c r="C139" i="1" s="1"/>
  <c r="M138" i="1"/>
  <c r="L138" i="1"/>
  <c r="H138" i="1"/>
  <c r="D138" i="1"/>
  <c r="I138" i="1" l="1"/>
  <c r="F138" i="1"/>
  <c r="N139" i="1"/>
  <c r="C140" i="1" s="1"/>
  <c r="E139" i="1"/>
  <c r="H139" i="1"/>
  <c r="I139" i="1"/>
  <c r="G139" i="1"/>
  <c r="M139" i="1"/>
  <c r="D139" i="1"/>
  <c r="L139" i="1"/>
  <c r="G138" i="1"/>
  <c r="E138" i="1"/>
  <c r="F139" i="1" l="1"/>
  <c r="N140" i="1"/>
  <c r="C141" i="1" s="1"/>
  <c r="E140" i="1"/>
  <c r="F140" i="1"/>
  <c r="I140" i="1"/>
  <c r="G140" i="1"/>
  <c r="M140" i="1"/>
  <c r="L140" i="1"/>
  <c r="D140" i="1"/>
  <c r="H140" i="1" l="1"/>
  <c r="N141" i="1"/>
  <c r="C142" i="1" s="1"/>
  <c r="M141" i="1"/>
  <c r="L141" i="1"/>
  <c r="D141" i="1"/>
  <c r="F141" i="1" l="1"/>
  <c r="G141" i="1"/>
  <c r="E141" i="1"/>
  <c r="I141" i="1"/>
  <c r="H141" i="1"/>
  <c r="N142" i="1"/>
  <c r="C143" i="1" s="1"/>
  <c r="M142" i="1"/>
  <c r="L142" i="1"/>
  <c r="F142" i="1"/>
  <c r="G142" i="1"/>
  <c r="D142" i="1"/>
  <c r="H142" i="1" l="1"/>
  <c r="I142" i="1"/>
  <c r="E142" i="1"/>
  <c r="N143" i="1"/>
  <c r="C144" i="1" s="1"/>
  <c r="I143" i="1"/>
  <c r="M143" i="1"/>
  <c r="L143" i="1"/>
  <c r="D143" i="1"/>
  <c r="H143" i="1" l="1"/>
  <c r="F143" i="1"/>
  <c r="G143" i="1"/>
  <c r="E143" i="1"/>
  <c r="N144" i="1"/>
  <c r="C145" i="1" s="1"/>
  <c r="E144" i="1"/>
  <c r="F144" i="1"/>
  <c r="H144" i="1"/>
  <c r="I144" i="1"/>
  <c r="G144" i="1"/>
  <c r="M144" i="1"/>
  <c r="L144" i="1"/>
  <c r="D144" i="1"/>
  <c r="N145" i="1" l="1"/>
  <c r="C146" i="1" s="1"/>
  <c r="G145" i="1"/>
  <c r="M145" i="1"/>
  <c r="L145" i="1"/>
  <c r="F145" i="1"/>
  <c r="H145" i="1"/>
  <c r="E145" i="1"/>
  <c r="D145" i="1"/>
  <c r="I145" i="1" l="1"/>
  <c r="N146" i="1"/>
  <c r="C147" i="1" s="1"/>
  <c r="M146" i="1"/>
  <c r="L146" i="1"/>
  <c r="F146" i="1"/>
  <c r="I146" i="1"/>
  <c r="D146" i="1"/>
  <c r="H146" i="1" l="1"/>
  <c r="G146" i="1"/>
  <c r="E146" i="1"/>
  <c r="N147" i="1"/>
  <c r="C148" i="1" s="1"/>
  <c r="I147" i="1"/>
  <c r="M147" i="1"/>
  <c r="L147" i="1"/>
  <c r="D147" i="1"/>
  <c r="H147" i="1" l="1"/>
  <c r="F147" i="1"/>
  <c r="G147" i="1"/>
  <c r="E147" i="1"/>
  <c r="N148" i="1"/>
  <c r="C149" i="1" s="1"/>
  <c r="E148" i="1"/>
  <c r="F148" i="1"/>
  <c r="I148" i="1"/>
  <c r="G148" i="1"/>
  <c r="M148" i="1"/>
  <c r="L148" i="1"/>
  <c r="D148" i="1"/>
  <c r="H148" i="1" l="1"/>
  <c r="N149" i="1"/>
  <c r="C150" i="1" s="1"/>
  <c r="I149" i="1"/>
  <c r="G149" i="1"/>
  <c r="M149" i="1"/>
  <c r="L149" i="1"/>
  <c r="H149" i="1"/>
  <c r="E149" i="1"/>
  <c r="D149" i="1"/>
  <c r="F149" i="1"/>
  <c r="N150" i="1" l="1"/>
  <c r="C151" i="1" s="1"/>
  <c r="M150" i="1"/>
  <c r="L150" i="1"/>
  <c r="E150" i="1"/>
  <c r="F150" i="1"/>
  <c r="H150" i="1"/>
  <c r="I150" i="1"/>
  <c r="G150" i="1"/>
  <c r="D150" i="1"/>
  <c r="N151" i="1" l="1"/>
  <c r="C152" i="1" s="1"/>
  <c r="I151" i="1"/>
  <c r="L151" i="1"/>
  <c r="M151" i="1"/>
  <c r="D151" i="1"/>
  <c r="H151" i="1" l="1"/>
  <c r="F151" i="1"/>
  <c r="G151" i="1"/>
  <c r="E151" i="1"/>
  <c r="N152" i="1"/>
  <c r="C153" i="1" s="1"/>
  <c r="E152" i="1"/>
  <c r="F152" i="1"/>
  <c r="H152" i="1"/>
  <c r="I152" i="1"/>
  <c r="G152" i="1"/>
  <c r="M152" i="1"/>
  <c r="L152" i="1"/>
  <c r="D152" i="1"/>
  <c r="N153" i="1" l="1"/>
  <c r="C154" i="1" s="1"/>
  <c r="M153" i="1"/>
  <c r="L153" i="1"/>
  <c r="D153" i="1"/>
  <c r="H153" i="1" l="1"/>
  <c r="F153" i="1"/>
  <c r="G153" i="1"/>
  <c r="E153" i="1"/>
  <c r="I153" i="1"/>
  <c r="N154" i="1"/>
  <c r="C155" i="1" s="1"/>
  <c r="M154" i="1"/>
  <c r="L154" i="1"/>
  <c r="F154" i="1"/>
  <c r="H154" i="1"/>
  <c r="I154" i="1"/>
  <c r="D154" i="1"/>
  <c r="G154" i="1" l="1"/>
  <c r="E154" i="1"/>
  <c r="N155" i="1"/>
  <c r="C156" i="1" s="1"/>
  <c r="E155" i="1"/>
  <c r="F155" i="1"/>
  <c r="I155" i="1"/>
  <c r="G155" i="1"/>
  <c r="M155" i="1"/>
  <c r="L155" i="1"/>
  <c r="D155" i="1"/>
  <c r="H155" i="1" l="1"/>
  <c r="N156" i="1"/>
  <c r="C157" i="1" s="1"/>
  <c r="E156" i="1"/>
  <c r="F156" i="1"/>
  <c r="I156" i="1"/>
  <c r="G156" i="1"/>
  <c r="M156" i="1"/>
  <c r="L156" i="1"/>
  <c r="D156" i="1"/>
  <c r="H156" i="1" l="1"/>
  <c r="N157" i="1"/>
  <c r="C158" i="1" s="1"/>
  <c r="I157" i="1"/>
  <c r="G157" i="1"/>
  <c r="M157" i="1"/>
  <c r="L157" i="1"/>
  <c r="E157" i="1"/>
  <c r="F157" i="1"/>
  <c r="H157" i="1"/>
  <c r="D157" i="1"/>
  <c r="N158" i="1" l="1"/>
  <c r="C159" i="1" s="1"/>
  <c r="M158" i="1"/>
  <c r="L158" i="1"/>
  <c r="E158" i="1"/>
  <c r="F158" i="1"/>
  <c r="H158" i="1"/>
  <c r="G158" i="1"/>
  <c r="I158" i="1"/>
  <c r="D158" i="1"/>
  <c r="N159" i="1" l="1"/>
  <c r="C160" i="1" s="1"/>
  <c r="L159" i="1"/>
  <c r="M159" i="1"/>
  <c r="D159" i="1"/>
  <c r="G159" i="1" l="1"/>
  <c r="H159" i="1"/>
  <c r="F159" i="1"/>
  <c r="I159" i="1"/>
  <c r="E159" i="1"/>
  <c r="N160" i="1"/>
  <c r="C161" i="1" s="1"/>
  <c r="E160" i="1"/>
  <c r="F160" i="1"/>
  <c r="I160" i="1"/>
  <c r="G160" i="1"/>
  <c r="M160" i="1"/>
  <c r="L160" i="1"/>
  <c r="D160" i="1"/>
  <c r="H160" i="1" l="1"/>
  <c r="N161" i="1"/>
  <c r="C162" i="1" s="1"/>
  <c r="I161" i="1"/>
  <c r="G161" i="1"/>
  <c r="M161" i="1"/>
  <c r="L161" i="1"/>
  <c r="E161" i="1"/>
  <c r="F161" i="1"/>
  <c r="D161" i="1"/>
  <c r="H161" i="1"/>
  <c r="N162" i="1" l="1"/>
  <c r="C163" i="1" s="1"/>
  <c r="M162" i="1"/>
  <c r="L162" i="1"/>
  <c r="E162" i="1"/>
  <c r="F162" i="1"/>
  <c r="H162" i="1"/>
  <c r="G162" i="1"/>
  <c r="I162" i="1"/>
  <c r="D162" i="1"/>
  <c r="N163" i="1" l="1"/>
  <c r="C164" i="1" s="1"/>
  <c r="H163" i="1"/>
  <c r="I163" i="1"/>
  <c r="G163" i="1"/>
  <c r="M163" i="1"/>
  <c r="D163" i="1"/>
  <c r="L163" i="1"/>
  <c r="F163" i="1" l="1"/>
  <c r="E163" i="1"/>
  <c r="N164" i="1"/>
  <c r="C165" i="1" s="1"/>
  <c r="E164" i="1"/>
  <c r="F164" i="1"/>
  <c r="I164" i="1"/>
  <c r="G164" i="1"/>
  <c r="M164" i="1"/>
  <c r="L164" i="1"/>
  <c r="D164" i="1"/>
  <c r="H164" i="1" l="1"/>
  <c r="N165" i="1"/>
  <c r="C166" i="1" s="1"/>
  <c r="G165" i="1"/>
  <c r="M165" i="1"/>
  <c r="L165" i="1"/>
  <c r="F165" i="1"/>
  <c r="H165" i="1"/>
  <c r="D165" i="1"/>
  <c r="E165" i="1"/>
  <c r="I165" i="1" l="1"/>
  <c r="N166" i="1"/>
  <c r="C167" i="1" s="1"/>
  <c r="M166" i="1"/>
  <c r="L166" i="1"/>
  <c r="E166" i="1"/>
  <c r="F166" i="1"/>
  <c r="H166" i="1"/>
  <c r="G166" i="1"/>
  <c r="I166" i="1"/>
  <c r="D166" i="1"/>
  <c r="N167" i="1" l="1"/>
  <c r="C168" i="1" s="1"/>
  <c r="E167" i="1"/>
  <c r="F167" i="1"/>
  <c r="H167" i="1"/>
  <c r="I167" i="1"/>
  <c r="G167" i="1"/>
  <c r="M167" i="1"/>
  <c r="L167" i="1"/>
  <c r="D167" i="1"/>
  <c r="N168" i="1" l="1"/>
  <c r="C169" i="1" s="1"/>
  <c r="H168" i="1"/>
  <c r="I168" i="1"/>
  <c r="G168" i="1"/>
  <c r="M168" i="1"/>
  <c r="L168" i="1"/>
  <c r="D168" i="1"/>
  <c r="F168" i="1" l="1"/>
  <c r="E168" i="1"/>
  <c r="N169" i="1"/>
  <c r="C170" i="1" s="1"/>
  <c r="I169" i="1"/>
  <c r="G169" i="1"/>
  <c r="M169" i="1"/>
  <c r="L169" i="1"/>
  <c r="H169" i="1"/>
  <c r="D169" i="1"/>
  <c r="F169" i="1"/>
  <c r="E169" i="1" l="1"/>
  <c r="N170" i="1"/>
  <c r="C171" i="1" s="1"/>
  <c r="M170" i="1"/>
  <c r="L170" i="1"/>
  <c r="F170" i="1"/>
  <c r="H170" i="1"/>
  <c r="I170" i="1"/>
  <c r="D170" i="1"/>
  <c r="G170" i="1" l="1"/>
  <c r="E170" i="1"/>
  <c r="N171" i="1"/>
  <c r="C172" i="1" s="1"/>
  <c r="F171" i="1"/>
  <c r="I171" i="1"/>
  <c r="G171" i="1"/>
  <c r="L171" i="1"/>
  <c r="M171" i="1"/>
  <c r="D171" i="1"/>
  <c r="H171" i="1" l="1"/>
  <c r="E171" i="1"/>
  <c r="N172" i="1"/>
  <c r="C173" i="1" s="1"/>
  <c r="E172" i="1"/>
  <c r="H172" i="1"/>
  <c r="I172" i="1"/>
  <c r="G172" i="1"/>
  <c r="M172" i="1"/>
  <c r="L172" i="1"/>
  <c r="D172" i="1"/>
  <c r="F172" i="1" l="1"/>
  <c r="N173" i="1"/>
  <c r="C174" i="1" s="1"/>
  <c r="M173" i="1"/>
  <c r="L173" i="1"/>
  <c r="E173" i="1"/>
  <c r="D173" i="1"/>
  <c r="F173" i="1"/>
  <c r="G173" i="1" l="1"/>
  <c r="H173" i="1"/>
  <c r="I173" i="1"/>
  <c r="N174" i="1"/>
  <c r="C175" i="1" s="1"/>
  <c r="M174" i="1"/>
  <c r="L174" i="1"/>
  <c r="F174" i="1"/>
  <c r="D174" i="1"/>
  <c r="G174" i="1" l="1"/>
  <c r="E174" i="1"/>
  <c r="I174" i="1"/>
  <c r="H174" i="1"/>
  <c r="N175" i="1"/>
  <c r="C176" i="1" s="1"/>
  <c r="E175" i="1"/>
  <c r="F175" i="1"/>
  <c r="H175" i="1"/>
  <c r="I175" i="1"/>
  <c r="G175" i="1"/>
  <c r="L175" i="1"/>
  <c r="M175" i="1"/>
  <c r="D175" i="1"/>
  <c r="N176" i="1" l="1"/>
  <c r="C177" i="1" s="1"/>
  <c r="E176" i="1"/>
  <c r="F176" i="1"/>
  <c r="H176" i="1"/>
  <c r="I176" i="1"/>
  <c r="G176" i="1"/>
  <c r="M176" i="1"/>
  <c r="L176" i="1"/>
  <c r="D176" i="1"/>
  <c r="N177" i="1" l="1"/>
  <c r="C178" i="1" s="1"/>
  <c r="I177" i="1"/>
  <c r="G177" i="1"/>
  <c r="M177" i="1"/>
  <c r="L177" i="1"/>
  <c r="E177" i="1"/>
  <c r="F177" i="1"/>
  <c r="D177" i="1"/>
  <c r="H177" i="1"/>
  <c r="N178" i="1" l="1"/>
  <c r="C179" i="1" s="1"/>
  <c r="M178" i="1"/>
  <c r="L178" i="1"/>
  <c r="E178" i="1"/>
  <c r="F178" i="1"/>
  <c r="H178" i="1"/>
  <c r="G178" i="1"/>
  <c r="D178" i="1"/>
  <c r="I178" i="1"/>
  <c r="N179" i="1" l="1"/>
  <c r="C180" i="1" s="1"/>
  <c r="E179" i="1"/>
  <c r="F179" i="1"/>
  <c r="H179" i="1"/>
  <c r="I179" i="1"/>
  <c r="G179" i="1"/>
  <c r="M179" i="1"/>
  <c r="D179" i="1"/>
  <c r="L179" i="1"/>
  <c r="N180" i="1" l="1"/>
  <c r="C181" i="1" s="1"/>
  <c r="I180" i="1"/>
  <c r="M180" i="1"/>
  <c r="L180" i="1"/>
  <c r="D180" i="1"/>
  <c r="H180" i="1" l="1"/>
  <c r="F180" i="1"/>
  <c r="G180" i="1"/>
  <c r="E180" i="1"/>
  <c r="N181" i="1"/>
  <c r="C182" i="1" s="1"/>
  <c r="I181" i="1"/>
  <c r="G181" i="1"/>
  <c r="M181" i="1"/>
  <c r="L181" i="1"/>
  <c r="F181" i="1"/>
  <c r="H181" i="1"/>
  <c r="D181" i="1"/>
  <c r="E181" i="1"/>
  <c r="N182" i="1" l="1"/>
  <c r="C183" i="1" s="1"/>
  <c r="M182" i="1"/>
  <c r="L182" i="1"/>
  <c r="F182" i="1"/>
  <c r="D182" i="1"/>
  <c r="G182" i="1"/>
  <c r="E182" i="1" l="1"/>
  <c r="I182" i="1"/>
  <c r="H182" i="1"/>
  <c r="N183" i="1"/>
  <c r="C184" i="1" s="1"/>
  <c r="I183" i="1"/>
  <c r="M183" i="1"/>
  <c r="L183" i="1"/>
  <c r="D183" i="1"/>
  <c r="H183" i="1" l="1"/>
  <c r="F183" i="1"/>
  <c r="G183" i="1"/>
  <c r="E183" i="1"/>
  <c r="N184" i="1"/>
  <c r="C185" i="1" s="1"/>
  <c r="G184" i="1"/>
  <c r="M184" i="1"/>
  <c r="L184" i="1"/>
  <c r="D184" i="1"/>
  <c r="I184" i="1" l="1"/>
  <c r="H184" i="1"/>
  <c r="F184" i="1"/>
  <c r="E184" i="1"/>
  <c r="N185" i="1"/>
  <c r="C186" i="1" s="1"/>
  <c r="I185" i="1"/>
  <c r="G185" i="1"/>
  <c r="M185" i="1"/>
  <c r="L185" i="1"/>
  <c r="H185" i="1"/>
  <c r="D185" i="1"/>
  <c r="F185" i="1"/>
  <c r="E185" i="1"/>
  <c r="N186" i="1" l="1"/>
  <c r="C187" i="1" s="1"/>
  <c r="M186" i="1"/>
  <c r="L186" i="1"/>
  <c r="F186" i="1"/>
  <c r="D186" i="1"/>
  <c r="G186" i="1" l="1"/>
  <c r="E186" i="1"/>
  <c r="I186" i="1"/>
  <c r="H186" i="1"/>
  <c r="N187" i="1"/>
  <c r="C188" i="1" s="1"/>
  <c r="E187" i="1"/>
  <c r="F187" i="1"/>
  <c r="H187" i="1"/>
  <c r="I187" i="1"/>
  <c r="G187" i="1"/>
  <c r="L187" i="1"/>
  <c r="D187" i="1"/>
  <c r="M187" i="1"/>
  <c r="N188" i="1" l="1"/>
  <c r="C189" i="1" s="1"/>
  <c r="G188" i="1"/>
  <c r="M188" i="1"/>
  <c r="L188" i="1"/>
  <c r="D188" i="1"/>
  <c r="I188" i="1" l="1"/>
  <c r="H188" i="1"/>
  <c r="F188" i="1"/>
  <c r="E188" i="1"/>
  <c r="N189" i="1"/>
  <c r="C190" i="1" s="1"/>
  <c r="I189" i="1"/>
  <c r="G189" i="1"/>
  <c r="M189" i="1"/>
  <c r="L189" i="1"/>
  <c r="E189" i="1"/>
  <c r="D189" i="1"/>
  <c r="H189" i="1"/>
  <c r="F189" i="1"/>
  <c r="N190" i="1" l="1"/>
  <c r="C191" i="1" s="1"/>
  <c r="M190" i="1"/>
  <c r="L190" i="1"/>
  <c r="F190" i="1"/>
  <c r="D190" i="1"/>
  <c r="G190" i="1" l="1"/>
  <c r="E190" i="1"/>
  <c r="I190" i="1"/>
  <c r="H190" i="1"/>
  <c r="N191" i="1"/>
  <c r="C192" i="1" s="1"/>
  <c r="F191" i="1"/>
  <c r="H191" i="1"/>
  <c r="I191" i="1"/>
  <c r="G191" i="1"/>
  <c r="M191" i="1"/>
  <c r="L191" i="1"/>
  <c r="D191" i="1"/>
  <c r="E191" i="1" l="1"/>
  <c r="N192" i="1"/>
  <c r="C193" i="1" s="1"/>
  <c r="E192" i="1"/>
  <c r="I192" i="1"/>
  <c r="G192" i="1"/>
  <c r="M192" i="1"/>
  <c r="L192" i="1"/>
  <c r="D192" i="1"/>
  <c r="F192" i="1" l="1"/>
  <c r="H192" i="1"/>
  <c r="N193" i="1"/>
  <c r="C194" i="1" s="1"/>
  <c r="I193" i="1"/>
  <c r="G193" i="1"/>
  <c r="M193" i="1"/>
  <c r="L193" i="1"/>
  <c r="E193" i="1"/>
  <c r="F193" i="1"/>
  <c r="D193" i="1"/>
  <c r="H193" i="1"/>
  <c r="N194" i="1" l="1"/>
  <c r="C195" i="1" s="1"/>
  <c r="M194" i="1"/>
  <c r="L194" i="1"/>
  <c r="E194" i="1"/>
  <c r="F194" i="1"/>
  <c r="H194" i="1"/>
  <c r="G194" i="1"/>
  <c r="I194" i="1"/>
  <c r="D194" i="1"/>
  <c r="N195" i="1" l="1"/>
  <c r="C196" i="1" s="1"/>
  <c r="E195" i="1"/>
  <c r="F195" i="1"/>
  <c r="H195" i="1"/>
  <c r="I195" i="1"/>
  <c r="G195" i="1"/>
  <c r="M195" i="1"/>
  <c r="D195" i="1"/>
  <c r="L195" i="1"/>
  <c r="N196" i="1" l="1"/>
  <c r="C197" i="1" s="1"/>
  <c r="E196" i="1"/>
  <c r="F196" i="1"/>
  <c r="H196" i="1"/>
  <c r="I196" i="1"/>
  <c r="G196" i="1"/>
  <c r="M196" i="1"/>
  <c r="L196" i="1"/>
  <c r="D196" i="1"/>
  <c r="N197" i="1" l="1"/>
  <c r="C198" i="1" s="1"/>
  <c r="I197" i="1"/>
  <c r="G197" i="1"/>
  <c r="M197" i="1"/>
  <c r="L197" i="1"/>
  <c r="F197" i="1"/>
  <c r="H197" i="1"/>
  <c r="D197" i="1"/>
  <c r="E197" i="1"/>
  <c r="N198" i="1" l="1"/>
  <c r="C199" i="1" s="1"/>
  <c r="M198" i="1"/>
  <c r="L198" i="1"/>
  <c r="E198" i="1"/>
  <c r="F198" i="1"/>
  <c r="H198" i="1"/>
  <c r="G198" i="1"/>
  <c r="I198" i="1"/>
  <c r="D198" i="1"/>
  <c r="N199" i="1" l="1"/>
  <c r="C200" i="1" s="1"/>
  <c r="F199" i="1"/>
  <c r="H199" i="1"/>
  <c r="I199" i="1"/>
  <c r="G199" i="1"/>
  <c r="M199" i="1"/>
  <c r="L199" i="1"/>
  <c r="D199" i="1"/>
  <c r="E199" i="1" l="1"/>
  <c r="N200" i="1"/>
  <c r="C201" i="1" s="1"/>
  <c r="I200" i="1"/>
  <c r="M200" i="1"/>
  <c r="L200" i="1"/>
  <c r="D200" i="1"/>
  <c r="F200" i="1" l="1"/>
  <c r="G200" i="1"/>
  <c r="E200" i="1"/>
  <c r="H200" i="1"/>
  <c r="N201" i="1"/>
  <c r="C202" i="1" s="1"/>
  <c r="I201" i="1"/>
  <c r="G201" i="1"/>
  <c r="M201" i="1"/>
  <c r="L201" i="1"/>
  <c r="H201" i="1"/>
  <c r="D201" i="1"/>
  <c r="E201" i="1"/>
  <c r="F201" i="1"/>
  <c r="N202" i="1" l="1"/>
  <c r="C203" i="1" s="1"/>
  <c r="M202" i="1"/>
  <c r="L202" i="1"/>
  <c r="E202" i="1"/>
  <c r="F202" i="1"/>
  <c r="H202" i="1"/>
  <c r="I202" i="1"/>
  <c r="G202" i="1"/>
  <c r="D202" i="1"/>
  <c r="N203" i="1" l="1"/>
  <c r="C204" i="1" s="1"/>
  <c r="F203" i="1"/>
  <c r="H203" i="1"/>
  <c r="I203" i="1"/>
  <c r="G203" i="1"/>
  <c r="L203" i="1"/>
  <c r="M203" i="1"/>
  <c r="D203" i="1"/>
  <c r="E203" i="1" l="1"/>
  <c r="N204" i="1"/>
  <c r="C205" i="1" s="1"/>
  <c r="I204" i="1"/>
  <c r="M204" i="1"/>
  <c r="L204" i="1"/>
  <c r="D204" i="1"/>
  <c r="F204" i="1" l="1"/>
  <c r="G204" i="1"/>
  <c r="E204" i="1"/>
  <c r="H204" i="1"/>
  <c r="N205" i="1"/>
  <c r="C206" i="1" s="1"/>
  <c r="I205" i="1"/>
  <c r="G205" i="1"/>
  <c r="M205" i="1"/>
  <c r="L205" i="1"/>
  <c r="E205" i="1"/>
  <c r="D205" i="1"/>
  <c r="F205" i="1"/>
  <c r="H205" i="1"/>
  <c r="N206" i="1" l="1"/>
  <c r="C207" i="1" s="1"/>
  <c r="M206" i="1"/>
  <c r="L206" i="1"/>
  <c r="F206" i="1"/>
  <c r="H206" i="1"/>
  <c r="D206" i="1"/>
  <c r="G206" i="1" l="1"/>
  <c r="E206" i="1"/>
  <c r="I206" i="1"/>
  <c r="N207" i="1"/>
  <c r="C208" i="1" s="1"/>
  <c r="L207" i="1"/>
  <c r="M207" i="1"/>
  <c r="D207" i="1"/>
  <c r="G207" i="1" l="1"/>
  <c r="I207" i="1"/>
  <c r="H207" i="1"/>
  <c r="F207" i="1"/>
  <c r="E207" i="1"/>
  <c r="N208" i="1"/>
  <c r="C209" i="1" s="1"/>
  <c r="E208" i="1"/>
  <c r="F208" i="1"/>
  <c r="H208" i="1"/>
  <c r="I208" i="1"/>
  <c r="G208" i="1"/>
  <c r="M208" i="1"/>
  <c r="L208" i="1"/>
  <c r="D208" i="1"/>
  <c r="N209" i="1" l="1"/>
  <c r="C210" i="1" s="1"/>
  <c r="M209" i="1"/>
  <c r="L209" i="1"/>
  <c r="E209" i="1"/>
  <c r="D209" i="1"/>
  <c r="G209" i="1"/>
  <c r="H209" i="1"/>
  <c r="F209" i="1" l="1"/>
  <c r="I209" i="1"/>
  <c r="N210" i="1"/>
  <c r="C211" i="1" s="1"/>
  <c r="E210" i="1"/>
  <c r="M210" i="1"/>
  <c r="D210" i="1"/>
  <c r="L210" i="1"/>
  <c r="N211" i="1" l="1"/>
  <c r="C212" i="1" s="1"/>
  <c r="E211" i="1"/>
  <c r="F211" i="1"/>
  <c r="H211" i="1"/>
  <c r="I211" i="1"/>
  <c r="G211" i="1"/>
  <c r="M211" i="1"/>
  <c r="L211" i="1"/>
  <c r="D211" i="1"/>
  <c r="H210" i="1"/>
  <c r="I210" i="1"/>
  <c r="G210" i="1"/>
  <c r="F210" i="1"/>
  <c r="N212" i="1" l="1"/>
  <c r="C213" i="1" s="1"/>
  <c r="G212" i="1"/>
  <c r="M212" i="1"/>
  <c r="L212" i="1"/>
  <c r="E212" i="1"/>
  <c r="H212" i="1"/>
  <c r="F212" i="1"/>
  <c r="D212" i="1"/>
  <c r="I212" i="1" l="1"/>
  <c r="N213" i="1"/>
  <c r="C214" i="1" s="1"/>
  <c r="M213" i="1"/>
  <c r="L213" i="1"/>
  <c r="H213" i="1"/>
  <c r="D213" i="1"/>
  <c r="I213" i="1"/>
  <c r="G213" i="1" l="1"/>
  <c r="F213" i="1"/>
  <c r="E213" i="1"/>
  <c r="N214" i="1"/>
  <c r="C215" i="1" s="1"/>
  <c r="G214" i="1"/>
  <c r="L214" i="1"/>
  <c r="M214" i="1"/>
  <c r="D214" i="1"/>
  <c r="I214" i="1" l="1"/>
  <c r="H214" i="1"/>
  <c r="F214" i="1"/>
  <c r="E214" i="1"/>
  <c r="N215" i="1"/>
  <c r="C216" i="1" s="1"/>
  <c r="E215" i="1"/>
  <c r="F215" i="1"/>
  <c r="H215" i="1"/>
  <c r="I215" i="1"/>
  <c r="G215" i="1"/>
  <c r="L215" i="1"/>
  <c r="M215" i="1"/>
  <c r="D215" i="1"/>
  <c r="N216" i="1" l="1"/>
  <c r="C217" i="1" s="1"/>
  <c r="I216" i="1"/>
  <c r="G216" i="1"/>
  <c r="M216" i="1"/>
  <c r="L216" i="1"/>
  <c r="F216" i="1"/>
  <c r="H216" i="1"/>
  <c r="E216" i="1"/>
  <c r="D216" i="1"/>
  <c r="N217" i="1" l="1"/>
  <c r="C218" i="1" s="1"/>
  <c r="M217" i="1"/>
  <c r="L217" i="1"/>
  <c r="F217" i="1"/>
  <c r="I217" i="1"/>
  <c r="D217" i="1"/>
  <c r="E217" i="1"/>
  <c r="H217" i="1"/>
  <c r="G217" i="1"/>
  <c r="N218" i="1" l="1"/>
  <c r="C219" i="1" s="1"/>
  <c r="E218" i="1"/>
  <c r="F218" i="1"/>
  <c r="H218" i="1"/>
  <c r="I218" i="1"/>
  <c r="M218" i="1"/>
  <c r="L218" i="1"/>
  <c r="G218" i="1"/>
  <c r="D218" i="1"/>
  <c r="N219" i="1" l="1"/>
  <c r="C220" i="1" s="1"/>
  <c r="E219" i="1"/>
  <c r="F219" i="1"/>
  <c r="H219" i="1"/>
  <c r="I219" i="1"/>
  <c r="G219" i="1"/>
  <c r="M219" i="1"/>
  <c r="L219" i="1"/>
  <c r="D219" i="1"/>
  <c r="N220" i="1" l="1"/>
  <c r="C221" i="1" s="1"/>
  <c r="I220" i="1"/>
  <c r="G220" i="1"/>
  <c r="M220" i="1"/>
  <c r="L220" i="1"/>
  <c r="E220" i="1"/>
  <c r="H220" i="1"/>
  <c r="F220" i="1"/>
  <c r="D220" i="1"/>
  <c r="N221" i="1" l="1"/>
  <c r="C222" i="1" s="1"/>
  <c r="M221" i="1"/>
  <c r="L221" i="1"/>
  <c r="E221" i="1"/>
  <c r="H221" i="1"/>
  <c r="G221" i="1"/>
  <c r="D221" i="1"/>
  <c r="F221" i="1"/>
  <c r="I221" i="1"/>
  <c r="N222" i="1" l="1"/>
  <c r="C223" i="1" s="1"/>
  <c r="E222" i="1"/>
  <c r="F222" i="1"/>
  <c r="H222" i="1"/>
  <c r="G222" i="1"/>
  <c r="L222" i="1"/>
  <c r="M222" i="1"/>
  <c r="I222" i="1"/>
  <c r="D222" i="1"/>
  <c r="N223" i="1" l="1"/>
  <c r="C224" i="1" s="1"/>
  <c r="E223" i="1"/>
  <c r="F223" i="1"/>
  <c r="H223" i="1"/>
  <c r="I223" i="1"/>
  <c r="G223" i="1"/>
  <c r="L223" i="1"/>
  <c r="M223" i="1"/>
  <c r="D223" i="1"/>
  <c r="N224" i="1" l="1"/>
  <c r="C225" i="1" s="1"/>
  <c r="M224" i="1"/>
  <c r="L224" i="1"/>
  <c r="D224" i="1"/>
  <c r="E224" i="1" l="1"/>
  <c r="H224" i="1"/>
  <c r="G224" i="1"/>
  <c r="F224" i="1"/>
  <c r="I224" i="1"/>
  <c r="N225" i="1"/>
  <c r="C226" i="1" s="1"/>
  <c r="M225" i="1"/>
  <c r="L225" i="1"/>
  <c r="I225" i="1"/>
  <c r="D225" i="1"/>
  <c r="G225" i="1"/>
  <c r="H225" i="1"/>
  <c r="E225" i="1" l="1"/>
  <c r="F225" i="1"/>
  <c r="N226" i="1"/>
  <c r="C227" i="1" s="1"/>
  <c r="E226" i="1"/>
  <c r="H226" i="1"/>
  <c r="I226" i="1"/>
  <c r="M226" i="1"/>
  <c r="G226" i="1"/>
  <c r="D226" i="1"/>
  <c r="L226" i="1"/>
  <c r="F226" i="1" l="1"/>
  <c r="N227" i="1"/>
  <c r="C228" i="1" s="1"/>
  <c r="H227" i="1"/>
  <c r="G227" i="1"/>
  <c r="M227" i="1"/>
  <c r="L227" i="1"/>
  <c r="D227" i="1"/>
  <c r="F227" i="1" l="1"/>
  <c r="I227" i="1"/>
  <c r="E227" i="1"/>
  <c r="N228" i="1"/>
  <c r="C229" i="1" s="1"/>
  <c r="M228" i="1"/>
  <c r="L228" i="1"/>
  <c r="D228" i="1"/>
  <c r="F228" i="1" l="1"/>
  <c r="H228" i="1"/>
  <c r="G228" i="1"/>
  <c r="E228" i="1"/>
  <c r="I228" i="1"/>
  <c r="N229" i="1"/>
  <c r="C230" i="1" s="1"/>
  <c r="M229" i="1"/>
  <c r="L229" i="1"/>
  <c r="H229" i="1"/>
  <c r="D229" i="1"/>
  <c r="I229" i="1"/>
  <c r="G229" i="1" l="1"/>
  <c r="F229" i="1"/>
  <c r="E229" i="1"/>
  <c r="N230" i="1"/>
  <c r="C231" i="1" s="1"/>
  <c r="F230" i="1"/>
  <c r="H230" i="1"/>
  <c r="G230" i="1"/>
  <c r="L230" i="1"/>
  <c r="M230" i="1"/>
  <c r="I230" i="1"/>
  <c r="D230" i="1"/>
  <c r="E230" i="1" l="1"/>
  <c r="N231" i="1"/>
  <c r="C232" i="1" s="1"/>
  <c r="E231" i="1"/>
  <c r="F231" i="1"/>
  <c r="I231" i="1"/>
  <c r="G231" i="1"/>
  <c r="L231" i="1"/>
  <c r="M231" i="1"/>
  <c r="D231" i="1"/>
  <c r="H231" i="1" l="1"/>
  <c r="N232" i="1"/>
  <c r="C233" i="1" s="1"/>
  <c r="M232" i="1"/>
  <c r="L232" i="1"/>
  <c r="H232" i="1"/>
  <c r="D232" i="1"/>
  <c r="G232" i="1" l="1"/>
  <c r="F232" i="1"/>
  <c r="I232" i="1"/>
  <c r="E232" i="1"/>
  <c r="N233" i="1"/>
  <c r="C234" i="1" s="1"/>
  <c r="M233" i="1"/>
  <c r="L233" i="1"/>
  <c r="F233" i="1"/>
  <c r="I233" i="1"/>
  <c r="D233" i="1"/>
  <c r="E233" i="1"/>
  <c r="H233" i="1"/>
  <c r="G233" i="1"/>
  <c r="N234" i="1" l="1"/>
  <c r="C235" i="1" s="1"/>
  <c r="E234" i="1"/>
  <c r="F234" i="1"/>
  <c r="H234" i="1"/>
  <c r="I234" i="1"/>
  <c r="M234" i="1"/>
  <c r="L234" i="1"/>
  <c r="G234" i="1"/>
  <c r="D234" i="1"/>
  <c r="N235" i="1" l="1"/>
  <c r="C236" i="1" s="1"/>
  <c r="E235" i="1"/>
  <c r="F235" i="1"/>
  <c r="H235" i="1"/>
  <c r="I235" i="1"/>
  <c r="G235" i="1"/>
  <c r="M235" i="1"/>
  <c r="L235" i="1"/>
  <c r="D235" i="1"/>
  <c r="N236" i="1" l="1"/>
  <c r="C237" i="1" s="1"/>
  <c r="I236" i="1"/>
  <c r="G236" i="1"/>
  <c r="M236" i="1"/>
  <c r="L236" i="1"/>
  <c r="E236" i="1"/>
  <c r="H236" i="1"/>
  <c r="F236" i="1"/>
  <c r="D236" i="1"/>
  <c r="N237" i="1" l="1"/>
  <c r="C238" i="1" s="1"/>
  <c r="M237" i="1"/>
  <c r="L237" i="1"/>
  <c r="E237" i="1"/>
  <c r="H237" i="1"/>
  <c r="G237" i="1"/>
  <c r="D237" i="1"/>
  <c r="I237" i="1"/>
  <c r="F237" i="1"/>
  <c r="N238" i="1" l="1"/>
  <c r="C239" i="1" s="1"/>
  <c r="E238" i="1"/>
  <c r="F238" i="1"/>
  <c r="H238" i="1"/>
  <c r="G238" i="1"/>
  <c r="L238" i="1"/>
  <c r="I238" i="1"/>
  <c r="D238" i="1"/>
  <c r="M238" i="1"/>
  <c r="N239" i="1" l="1"/>
  <c r="C240" i="1" s="1"/>
  <c r="E239" i="1"/>
  <c r="F239" i="1"/>
  <c r="H239" i="1"/>
  <c r="I239" i="1"/>
  <c r="G239" i="1"/>
  <c r="L239" i="1"/>
  <c r="M239" i="1"/>
  <c r="D239" i="1"/>
  <c r="N240" i="1" l="1"/>
  <c r="C241" i="1" s="1"/>
  <c r="I240" i="1"/>
  <c r="G240" i="1"/>
  <c r="M240" i="1"/>
  <c r="L240" i="1"/>
  <c r="F240" i="1"/>
  <c r="E240" i="1"/>
  <c r="H240" i="1"/>
  <c r="D240" i="1"/>
  <c r="N241" i="1" l="1"/>
  <c r="C242" i="1" s="1"/>
  <c r="M241" i="1"/>
  <c r="L241" i="1"/>
  <c r="F241" i="1"/>
  <c r="I241" i="1"/>
  <c r="D241" i="1"/>
  <c r="G241" i="1"/>
  <c r="E241" i="1"/>
  <c r="H241" i="1"/>
  <c r="N242" i="1" l="1"/>
  <c r="C243" i="1" s="1"/>
  <c r="E242" i="1"/>
  <c r="F242" i="1"/>
  <c r="H242" i="1"/>
  <c r="I242" i="1"/>
  <c r="M242" i="1"/>
  <c r="G242" i="1"/>
  <c r="D242" i="1"/>
  <c r="L242" i="1"/>
  <c r="N243" i="1" l="1"/>
  <c r="C244" i="1" s="1"/>
  <c r="E243" i="1"/>
  <c r="F243" i="1"/>
  <c r="H243" i="1"/>
  <c r="I243" i="1"/>
  <c r="G243" i="1"/>
  <c r="M243" i="1"/>
  <c r="L243" i="1"/>
  <c r="D243" i="1"/>
  <c r="N244" i="1" l="1"/>
  <c r="C245" i="1" s="1"/>
  <c r="I244" i="1"/>
  <c r="G244" i="1"/>
  <c r="M244" i="1"/>
  <c r="E244" i="1"/>
  <c r="H244" i="1"/>
  <c r="F244" i="1"/>
  <c r="L244" i="1"/>
  <c r="D244" i="1"/>
  <c r="N245" i="1" l="1"/>
  <c r="C246" i="1" s="1"/>
  <c r="E245" i="1"/>
  <c r="I245" i="1"/>
  <c r="G245" i="1"/>
  <c r="M245" i="1"/>
  <c r="L245" i="1"/>
  <c r="D245" i="1"/>
  <c r="H245" i="1"/>
  <c r="F245" i="1"/>
  <c r="N246" i="1" l="1"/>
  <c r="C247" i="1" s="1"/>
  <c r="M246" i="1"/>
  <c r="H246" i="1"/>
  <c r="L246" i="1"/>
  <c r="E246" i="1"/>
  <c r="F246" i="1"/>
  <c r="G246" i="1"/>
  <c r="D246" i="1"/>
  <c r="I246" i="1"/>
  <c r="L247" i="1" l="1"/>
  <c r="N247" i="1"/>
  <c r="C248" i="1" s="1"/>
  <c r="D247" i="1"/>
  <c r="M247" i="1"/>
  <c r="I247" i="1"/>
  <c r="G247" i="1" l="1"/>
  <c r="M248" i="1"/>
  <c r="N248" i="1"/>
  <c r="C249" i="1" s="1"/>
  <c r="H248" i="1"/>
  <c r="G248" i="1"/>
  <c r="L248" i="1"/>
  <c r="F248" i="1"/>
  <c r="D248" i="1"/>
  <c r="E248" i="1"/>
  <c r="H247" i="1"/>
  <c r="F247" i="1"/>
  <c r="E247" i="1"/>
  <c r="I248" i="1" l="1"/>
  <c r="M249" i="1"/>
  <c r="N249" i="1"/>
  <c r="C250" i="1" s="1"/>
  <c r="H249" i="1"/>
  <c r="L249" i="1"/>
  <c r="F249" i="1"/>
  <c r="D249" i="1"/>
  <c r="L250" i="1" l="1"/>
  <c r="N250" i="1"/>
  <c r="C251" i="1" s="1"/>
  <c r="M250" i="1"/>
  <c r="D250" i="1"/>
  <c r="I250" i="1"/>
  <c r="G249" i="1"/>
  <c r="I249" i="1"/>
  <c r="E249" i="1"/>
  <c r="E250" i="1" l="1"/>
  <c r="F250" i="1"/>
  <c r="H250" i="1"/>
  <c r="L251" i="1"/>
  <c r="M251" i="1"/>
  <c r="N251" i="1"/>
  <c r="C252" i="1" s="1"/>
  <c r="D251" i="1"/>
  <c r="I251" i="1"/>
  <c r="G250" i="1"/>
  <c r="H251" i="1" l="1"/>
  <c r="G251" i="1"/>
  <c r="E251" i="1"/>
  <c r="F251" i="1"/>
  <c r="L252" i="1"/>
  <c r="N252" i="1"/>
  <c r="C253" i="1" s="1"/>
  <c r="D252" i="1"/>
  <c r="M252" i="1"/>
  <c r="I252" i="1" l="1"/>
  <c r="H252" i="1"/>
  <c r="G252" i="1"/>
  <c r="F252" i="1"/>
  <c r="D253" i="1"/>
  <c r="I253" i="1"/>
  <c r="M253" i="1"/>
  <c r="L253" i="1"/>
  <c r="N253" i="1"/>
  <c r="C254" i="1" s="1"/>
  <c r="H253" i="1"/>
  <c r="G253" i="1"/>
  <c r="E252" i="1"/>
  <c r="L254" i="1" l="1"/>
  <c r="D254" i="1"/>
  <c r="N254" i="1"/>
  <c r="C255" i="1" s="1"/>
  <c r="M254" i="1"/>
  <c r="E253" i="1"/>
  <c r="F253" i="1"/>
  <c r="I254" i="1" l="1"/>
  <c r="N255" i="1"/>
  <c r="C256" i="1" s="1"/>
  <c r="L255" i="1"/>
  <c r="F255" i="1"/>
  <c r="D255" i="1"/>
  <c r="M255" i="1"/>
  <c r="I255" i="1"/>
  <c r="G254" i="1"/>
  <c r="H254" i="1"/>
  <c r="F254" i="1"/>
  <c r="E254" i="1"/>
  <c r="G255" i="1" l="1"/>
  <c r="E255" i="1"/>
  <c r="L256" i="1"/>
  <c r="N256" i="1"/>
  <c r="C257" i="1" s="1"/>
  <c r="D256" i="1"/>
  <c r="M256" i="1"/>
  <c r="H255" i="1"/>
  <c r="I256" i="1" l="1"/>
  <c r="L257" i="1"/>
  <c r="D257" i="1"/>
  <c r="N257" i="1"/>
  <c r="C258" i="1" s="1"/>
  <c r="G257" i="1"/>
  <c r="M257" i="1"/>
  <c r="H257" i="1"/>
  <c r="E256" i="1"/>
  <c r="G256" i="1"/>
  <c r="F256" i="1"/>
  <c r="H256" i="1"/>
  <c r="I257" i="1" l="1"/>
  <c r="N258" i="1"/>
  <c r="C259" i="1" s="1"/>
  <c r="H258" i="1"/>
  <c r="G258" i="1"/>
  <c r="L258" i="1"/>
  <c r="D258" i="1"/>
  <c r="F258" i="1"/>
  <c r="M258" i="1"/>
  <c r="E258" i="1"/>
  <c r="I258" i="1"/>
  <c r="E257" i="1"/>
  <c r="F257" i="1"/>
  <c r="M259" i="1" l="1"/>
  <c r="D259" i="1"/>
  <c r="N259" i="1"/>
  <c r="C260" i="1" s="1"/>
  <c r="L259" i="1"/>
  <c r="E259" i="1" l="1"/>
  <c r="G259" i="1"/>
  <c r="I259" i="1"/>
  <c r="M260" i="1"/>
  <c r="L260" i="1"/>
  <c r="N260" i="1"/>
  <c r="C261" i="1" s="1"/>
  <c r="D260" i="1"/>
  <c r="F259" i="1"/>
  <c r="H259" i="1"/>
  <c r="H260" i="1" l="1"/>
  <c r="I260" i="1"/>
  <c r="F260" i="1"/>
  <c r="G260" i="1"/>
  <c r="E260" i="1"/>
  <c r="N261" i="1"/>
  <c r="C262" i="1" s="1"/>
  <c r="L261" i="1"/>
  <c r="M261" i="1"/>
  <c r="D261" i="1"/>
  <c r="G261" i="1"/>
  <c r="E261" i="1"/>
  <c r="N262" i="1" l="1"/>
  <c r="C263" i="1" s="1"/>
  <c r="F262" i="1"/>
  <c r="D262" i="1"/>
  <c r="G262" i="1"/>
  <c r="H262" i="1"/>
  <c r="I262" i="1"/>
  <c r="M262" i="1"/>
  <c r="E262" i="1"/>
  <c r="L262" i="1"/>
  <c r="I261" i="1"/>
  <c r="H261" i="1"/>
  <c r="F261" i="1"/>
  <c r="D263" i="1" l="1"/>
  <c r="M263" i="1"/>
  <c r="N263" i="1"/>
  <c r="C264" i="1" s="1"/>
  <c r="L263" i="1"/>
  <c r="G263" i="1" l="1"/>
  <c r="I263" i="1"/>
  <c r="L264" i="1"/>
  <c r="N264" i="1"/>
  <c r="C265" i="1" s="1"/>
  <c r="F264" i="1"/>
  <c r="D264" i="1"/>
  <c r="H264" i="1"/>
  <c r="I264" i="1"/>
  <c r="M264" i="1"/>
  <c r="E263" i="1"/>
  <c r="H263" i="1"/>
  <c r="F263" i="1"/>
  <c r="D265" i="1" l="1"/>
  <c r="H265" i="1"/>
  <c r="L265" i="1"/>
  <c r="M265" i="1"/>
  <c r="N265" i="1"/>
  <c r="C266" i="1" s="1"/>
  <c r="I265" i="1"/>
  <c r="E265" i="1"/>
  <c r="G264" i="1"/>
  <c r="E264" i="1"/>
  <c r="L266" i="1" l="1"/>
  <c r="N266" i="1"/>
  <c r="C267" i="1" s="1"/>
  <c r="D266" i="1"/>
  <c r="M266" i="1"/>
  <c r="G265" i="1"/>
  <c r="F265" i="1"/>
  <c r="G266" i="1" l="1"/>
  <c r="I266" i="1"/>
  <c r="L267" i="1"/>
  <c r="D267" i="1"/>
  <c r="M267" i="1"/>
  <c r="N267" i="1"/>
  <c r="C268" i="1" s="1"/>
  <c r="H267" i="1"/>
  <c r="H266" i="1"/>
  <c r="F266" i="1"/>
  <c r="E266" i="1"/>
  <c r="I267" i="1" l="1"/>
  <c r="E267" i="1"/>
  <c r="L268" i="1"/>
  <c r="G268" i="1"/>
  <c r="N268" i="1"/>
  <c r="C269" i="1" s="1"/>
  <c r="F268" i="1"/>
  <c r="D268" i="1"/>
  <c r="I268" i="1"/>
  <c r="M268" i="1"/>
  <c r="F267" i="1"/>
  <c r="G267" i="1"/>
  <c r="N269" i="1" l="1"/>
  <c r="C270" i="1" s="1"/>
  <c r="H269" i="1"/>
  <c r="G269" i="1"/>
  <c r="L269" i="1"/>
  <c r="F269" i="1"/>
  <c r="M269" i="1"/>
  <c r="E269" i="1"/>
  <c r="D269" i="1"/>
  <c r="I269" i="1"/>
  <c r="E268" i="1"/>
  <c r="H268" i="1"/>
  <c r="L270" i="1" l="1"/>
  <c r="N270" i="1"/>
  <c r="C271" i="1" s="1"/>
  <c r="D270" i="1"/>
  <c r="H270" i="1"/>
  <c r="M270" i="1"/>
  <c r="G270" i="1"/>
  <c r="F270" i="1" l="1"/>
  <c r="I270" i="1"/>
  <c r="M271" i="1"/>
  <c r="N271" i="1"/>
  <c r="C272" i="1" s="1"/>
  <c r="L271" i="1"/>
  <c r="D271" i="1"/>
  <c r="E271" i="1"/>
  <c r="E270" i="1"/>
  <c r="H271" i="1" l="1"/>
  <c r="L272" i="1"/>
  <c r="N272" i="1"/>
  <c r="C273" i="1" s="1"/>
  <c r="D272" i="1"/>
  <c r="M272" i="1"/>
  <c r="I271" i="1"/>
  <c r="F271" i="1"/>
  <c r="G271" i="1"/>
  <c r="L273" i="1" l="1"/>
  <c r="D273" i="1"/>
  <c r="N273" i="1"/>
  <c r="C274" i="1" s="1"/>
  <c r="M273" i="1"/>
  <c r="E273" i="1"/>
  <c r="I272" i="1"/>
  <c r="G272" i="1"/>
  <c r="H272" i="1"/>
  <c r="F272" i="1"/>
  <c r="E272" i="1"/>
  <c r="I273" i="1" l="1"/>
  <c r="G273" i="1"/>
  <c r="H273" i="1"/>
  <c r="F273" i="1"/>
  <c r="D274" i="1"/>
  <c r="M274" i="1"/>
  <c r="L274" i="1"/>
  <c r="N274" i="1"/>
  <c r="C275" i="1" s="1"/>
  <c r="F274" i="1" l="1"/>
  <c r="E274" i="1"/>
  <c r="I274" i="1"/>
  <c r="G274" i="1"/>
  <c r="H274" i="1"/>
  <c r="L275" i="1"/>
  <c r="D275" i="1"/>
  <c r="M275" i="1"/>
  <c r="N275" i="1"/>
  <c r="C276" i="1" s="1"/>
  <c r="E275" i="1" l="1"/>
  <c r="I275" i="1"/>
  <c r="D276" i="1"/>
  <c r="N276" i="1"/>
  <c r="C277" i="1" s="1"/>
  <c r="M276" i="1"/>
  <c r="L276" i="1"/>
  <c r="I276" i="1"/>
  <c r="H275" i="1"/>
  <c r="F275" i="1"/>
  <c r="G275" i="1"/>
  <c r="H276" i="1" l="1"/>
  <c r="E276" i="1"/>
  <c r="G276" i="1"/>
  <c r="F276" i="1"/>
  <c r="N277" i="1"/>
  <c r="C278" i="1" s="1"/>
  <c r="M277" i="1"/>
  <c r="L277" i="1"/>
  <c r="D277" i="1"/>
  <c r="G277" i="1"/>
  <c r="H277" i="1"/>
  <c r="E277" i="1"/>
  <c r="F277" i="1"/>
  <c r="I277" i="1" l="1"/>
  <c r="D278" i="1"/>
  <c r="N278" i="1"/>
  <c r="C279" i="1" s="1"/>
  <c r="F278" i="1"/>
  <c r="M278" i="1"/>
  <c r="L278" i="1"/>
  <c r="I278" i="1"/>
  <c r="G278" i="1"/>
  <c r="H278" i="1"/>
  <c r="E278" i="1" l="1"/>
  <c r="L279" i="1"/>
  <c r="D279" i="1"/>
  <c r="M279" i="1"/>
  <c r="N279" i="1"/>
  <c r="C280" i="1" s="1"/>
  <c r="H279" i="1"/>
  <c r="E279" i="1"/>
  <c r="F279" i="1" l="1"/>
  <c r="M280" i="1"/>
  <c r="F280" i="1"/>
  <c r="L280" i="1"/>
  <c r="N280" i="1"/>
  <c r="C281" i="1" s="1"/>
  <c r="G280" i="1"/>
  <c r="H280" i="1"/>
  <c r="D280" i="1"/>
  <c r="I280" i="1"/>
  <c r="G279" i="1"/>
  <c r="I279" i="1"/>
  <c r="L281" i="1" l="1"/>
  <c r="D281" i="1"/>
  <c r="G281" i="1"/>
  <c r="M281" i="1"/>
  <c r="N281" i="1"/>
  <c r="C282" i="1" s="1"/>
  <c r="H281" i="1"/>
  <c r="I281" i="1"/>
  <c r="E280" i="1"/>
  <c r="F281" i="1" l="1"/>
  <c r="L282" i="1"/>
  <c r="D282" i="1"/>
  <c r="N282" i="1"/>
  <c r="C283" i="1" s="1"/>
  <c r="M282" i="1"/>
  <c r="I282" i="1"/>
  <c r="E281" i="1"/>
  <c r="G282" i="1" l="1"/>
  <c r="E282" i="1"/>
  <c r="H282" i="1"/>
  <c r="L283" i="1"/>
  <c r="D283" i="1"/>
  <c r="M283" i="1"/>
  <c r="N283" i="1"/>
  <c r="C284" i="1" s="1"/>
  <c r="F282" i="1"/>
  <c r="L284" i="1" l="1"/>
  <c r="N284" i="1"/>
  <c r="C285" i="1" s="1"/>
  <c r="D284" i="1"/>
  <c r="M284" i="1"/>
  <c r="I284" i="1"/>
  <c r="G283" i="1"/>
  <c r="I283" i="1"/>
  <c r="E283" i="1"/>
  <c r="H283" i="1"/>
  <c r="F283" i="1"/>
  <c r="H284" i="1" l="1"/>
  <c r="E284" i="1"/>
  <c r="G284" i="1"/>
  <c r="L285" i="1"/>
  <c r="D285" i="1"/>
  <c r="M285" i="1"/>
  <c r="N285" i="1"/>
  <c r="C286" i="1" s="1"/>
  <c r="F284" i="1"/>
  <c r="E285" i="1" l="1"/>
  <c r="I285" i="1"/>
  <c r="G285" i="1"/>
  <c r="H285" i="1"/>
  <c r="L286" i="1"/>
  <c r="D286" i="1"/>
  <c r="N286" i="1"/>
  <c r="C287" i="1" s="1"/>
  <c r="M286" i="1"/>
  <c r="F285" i="1"/>
  <c r="I286" i="1" l="1"/>
  <c r="E286" i="1"/>
  <c r="F286" i="1"/>
  <c r="G286" i="1"/>
  <c r="L287" i="1"/>
  <c r="F287" i="1"/>
  <c r="D287" i="1"/>
  <c r="M287" i="1"/>
  <c r="N287" i="1"/>
  <c r="C288" i="1" s="1"/>
  <c r="H287" i="1"/>
  <c r="H286" i="1"/>
  <c r="G287" i="1" l="1"/>
  <c r="E287" i="1"/>
  <c r="L288" i="1"/>
  <c r="M288" i="1"/>
  <c r="N288" i="1"/>
  <c r="C289" i="1" s="1"/>
  <c r="D288" i="1"/>
  <c r="I288" i="1"/>
  <c r="I287" i="1"/>
  <c r="E288" i="1" l="1"/>
  <c r="H288" i="1"/>
  <c r="F288" i="1"/>
  <c r="G288" i="1"/>
  <c r="L289" i="1"/>
  <c r="D289" i="1"/>
  <c r="H289" i="1"/>
  <c r="M289" i="1"/>
  <c r="N289" i="1"/>
  <c r="C290" i="1" s="1"/>
  <c r="E289" i="1"/>
  <c r="L290" i="1" l="1"/>
  <c r="D290" i="1"/>
  <c r="N290" i="1"/>
  <c r="C291" i="1" s="1"/>
  <c r="M290" i="1"/>
  <c r="F289" i="1"/>
  <c r="I289" i="1"/>
  <c r="G289" i="1"/>
  <c r="I290" i="1" l="1"/>
  <c r="F290" i="1"/>
  <c r="G290" i="1"/>
  <c r="E290" i="1"/>
  <c r="H290" i="1"/>
  <c r="L291" i="1"/>
  <c r="D291" i="1"/>
  <c r="M291" i="1"/>
  <c r="N291" i="1"/>
  <c r="C292" i="1" s="1"/>
  <c r="F291" i="1" l="1"/>
  <c r="G291" i="1"/>
  <c r="L292" i="1"/>
  <c r="M292" i="1"/>
  <c r="D292" i="1"/>
  <c r="N292" i="1"/>
  <c r="C293" i="1" s="1"/>
  <c r="E291" i="1"/>
  <c r="I291" i="1"/>
  <c r="H291" i="1"/>
  <c r="I292" i="1" l="1"/>
  <c r="H292" i="1"/>
  <c r="F292" i="1"/>
  <c r="L293" i="1"/>
  <c r="D293" i="1"/>
  <c r="M293" i="1"/>
  <c r="N293" i="1"/>
  <c r="C294" i="1" s="1"/>
  <c r="H293" i="1"/>
  <c r="G293" i="1"/>
  <c r="G292" i="1"/>
  <c r="E292" i="1"/>
  <c r="E293" i="1" l="1"/>
  <c r="I293" i="1"/>
  <c r="L294" i="1"/>
  <c r="G294" i="1"/>
  <c r="D294" i="1"/>
  <c r="N294" i="1"/>
  <c r="C295" i="1" s="1"/>
  <c r="E294" i="1"/>
  <c r="M294" i="1"/>
  <c r="I294" i="1"/>
  <c r="F293" i="1"/>
  <c r="H294" i="1" l="1"/>
  <c r="L295" i="1"/>
  <c r="F295" i="1"/>
  <c r="D295" i="1"/>
  <c r="N295" i="1"/>
  <c r="C296" i="1" s="1"/>
  <c r="M295" i="1"/>
  <c r="H295" i="1"/>
  <c r="I295" i="1"/>
  <c r="E295" i="1"/>
  <c r="F294" i="1"/>
  <c r="G295" i="1" l="1"/>
  <c r="L296" i="1"/>
  <c r="N296" i="1"/>
  <c r="C297" i="1" s="1"/>
  <c r="D296" i="1"/>
  <c r="M296" i="1"/>
  <c r="I296" i="1"/>
  <c r="G296" i="1" l="1"/>
  <c r="E296" i="1"/>
  <c r="N297" i="1"/>
  <c r="C298" i="1" s="1"/>
  <c r="M297" i="1"/>
  <c r="L297" i="1"/>
  <c r="D297" i="1"/>
  <c r="E297" i="1"/>
  <c r="F297" i="1"/>
  <c r="H297" i="1"/>
  <c r="F296" i="1"/>
  <c r="H296" i="1"/>
  <c r="I297" i="1" l="1"/>
  <c r="G297" i="1"/>
  <c r="L298" i="1"/>
  <c r="M298" i="1"/>
  <c r="I298" i="1"/>
  <c r="D298" i="1"/>
  <c r="N298" i="1"/>
  <c r="C299" i="1" s="1"/>
  <c r="E298" i="1"/>
  <c r="F298" i="1"/>
  <c r="G298" i="1" l="1"/>
  <c r="H298" i="1"/>
  <c r="L299" i="1"/>
  <c r="H299" i="1"/>
  <c r="D299" i="1"/>
  <c r="M299" i="1"/>
  <c r="N299" i="1"/>
  <c r="C300" i="1" s="1"/>
  <c r="E299" i="1"/>
  <c r="G299" i="1" l="1"/>
  <c r="F299" i="1"/>
  <c r="G300" i="1"/>
  <c r="H300" i="1"/>
  <c r="N300" i="1"/>
  <c r="C301" i="1" s="1"/>
  <c r="D300" i="1"/>
  <c r="E300" i="1"/>
  <c r="M300" i="1"/>
  <c r="L300" i="1"/>
  <c r="I300" i="1"/>
  <c r="I299" i="1"/>
  <c r="F300" i="1" l="1"/>
  <c r="L301" i="1"/>
  <c r="D301" i="1"/>
  <c r="M301" i="1"/>
  <c r="N301" i="1"/>
  <c r="C302" i="1" s="1"/>
  <c r="H301" i="1"/>
  <c r="I301" i="1"/>
  <c r="G301" i="1"/>
  <c r="E301" i="1"/>
  <c r="F301" i="1" l="1"/>
  <c r="L302" i="1"/>
  <c r="M302" i="1"/>
  <c r="D302" i="1"/>
  <c r="N302" i="1"/>
  <c r="C303" i="1" s="1"/>
  <c r="L303" i="1" l="1"/>
  <c r="D303" i="1"/>
  <c r="H303" i="1"/>
  <c r="M303" i="1"/>
  <c r="N303" i="1"/>
  <c r="C304" i="1" s="1"/>
  <c r="I303" i="1"/>
  <c r="G303" i="1"/>
  <c r="E303" i="1"/>
  <c r="H302" i="1"/>
  <c r="G302" i="1"/>
  <c r="I302" i="1"/>
  <c r="E302" i="1"/>
  <c r="F302" i="1"/>
  <c r="N304" i="1" l="1"/>
  <c r="C305" i="1" s="1"/>
  <c r="D304" i="1"/>
  <c r="M304" i="1"/>
  <c r="L304" i="1"/>
  <c r="F303" i="1"/>
  <c r="H304" i="1" l="1"/>
  <c r="E304" i="1"/>
  <c r="G304" i="1"/>
  <c r="L305" i="1"/>
  <c r="D305" i="1"/>
  <c r="M305" i="1"/>
  <c r="N305" i="1"/>
  <c r="C306" i="1" s="1"/>
  <c r="I304" i="1"/>
  <c r="F304" i="1"/>
  <c r="E305" i="1" l="1"/>
  <c r="F305" i="1"/>
  <c r="L306" i="1"/>
  <c r="D306" i="1"/>
  <c r="M306" i="1"/>
  <c r="N306" i="1"/>
  <c r="C307" i="1" s="1"/>
  <c r="I305" i="1"/>
  <c r="H305" i="1"/>
  <c r="G305" i="1"/>
  <c r="E306" i="1" l="1"/>
  <c r="H306" i="1"/>
  <c r="G306" i="1"/>
  <c r="L307" i="1"/>
  <c r="N307" i="1"/>
  <c r="C308" i="1" s="1"/>
  <c r="F307" i="1"/>
  <c r="D307" i="1"/>
  <c r="M307" i="1"/>
  <c r="E307" i="1"/>
  <c r="I306" i="1"/>
  <c r="F306" i="1"/>
  <c r="H307" i="1" l="1"/>
  <c r="I307" i="1"/>
  <c r="G307" i="1"/>
  <c r="L308" i="1"/>
  <c r="H308" i="1"/>
  <c r="N308" i="1"/>
  <c r="C309" i="1" s="1"/>
  <c r="D308" i="1"/>
  <c r="M308" i="1"/>
  <c r="I308" i="1"/>
  <c r="E308" i="1" l="1"/>
  <c r="G308" i="1"/>
  <c r="L309" i="1"/>
  <c r="M309" i="1"/>
  <c r="N309" i="1"/>
  <c r="C310" i="1" s="1"/>
  <c r="D309" i="1"/>
  <c r="H309" i="1"/>
  <c r="F308" i="1"/>
  <c r="L310" i="1" l="1"/>
  <c r="N310" i="1"/>
  <c r="C311" i="1" s="1"/>
  <c r="G310" i="1"/>
  <c r="D310" i="1"/>
  <c r="E310" i="1"/>
  <c r="M310" i="1"/>
  <c r="I310" i="1"/>
  <c r="F309" i="1"/>
  <c r="G309" i="1"/>
  <c r="E309" i="1"/>
  <c r="I309" i="1"/>
  <c r="F310" i="1" l="1"/>
  <c r="D311" i="1"/>
  <c r="M311" i="1"/>
  <c r="N311" i="1"/>
  <c r="C312" i="1" s="1"/>
  <c r="L311" i="1"/>
  <c r="H310" i="1"/>
  <c r="M312" i="1" l="1"/>
  <c r="L312" i="1"/>
  <c r="N312" i="1"/>
  <c r="C313" i="1" s="1"/>
  <c r="D312" i="1"/>
  <c r="I311" i="1"/>
  <c r="G311" i="1"/>
  <c r="E311" i="1"/>
  <c r="H311" i="1"/>
  <c r="F311" i="1"/>
  <c r="L313" i="1" l="1"/>
  <c r="D313" i="1"/>
  <c r="M313" i="1"/>
  <c r="N313" i="1"/>
  <c r="C314" i="1" s="1"/>
  <c r="F312" i="1"/>
  <c r="H312" i="1"/>
  <c r="I312" i="1"/>
  <c r="G312" i="1"/>
  <c r="E312" i="1"/>
  <c r="E313" i="1" l="1"/>
  <c r="F313" i="1"/>
  <c r="I313" i="1"/>
  <c r="H313" i="1"/>
  <c r="G313" i="1"/>
  <c r="D314" i="1"/>
  <c r="L314" i="1"/>
  <c r="N314" i="1"/>
  <c r="C315" i="1" s="1"/>
  <c r="M314" i="1"/>
  <c r="E314" i="1" l="1"/>
  <c r="I314" i="1"/>
  <c r="G314" i="1"/>
  <c r="L315" i="1"/>
  <c r="D315" i="1"/>
  <c r="M315" i="1"/>
  <c r="N315" i="1"/>
  <c r="C316" i="1" s="1"/>
  <c r="H314" i="1"/>
  <c r="F314" i="1"/>
  <c r="E315" i="1" l="1"/>
  <c r="H315" i="1"/>
  <c r="G315" i="1"/>
  <c r="D316" i="1"/>
  <c r="L316" i="1"/>
  <c r="M316" i="1"/>
  <c r="N316" i="1"/>
  <c r="C317" i="1" s="1"/>
  <c r="G316" i="1"/>
  <c r="F315" i="1"/>
  <c r="I315" i="1"/>
  <c r="H316" i="1" l="1"/>
  <c r="E316" i="1"/>
  <c r="L317" i="1"/>
  <c r="G317" i="1"/>
  <c r="N317" i="1"/>
  <c r="D317" i="1"/>
  <c r="M317" i="1"/>
  <c r="M318" i="1" s="1"/>
  <c r="L10" i="1" s="1"/>
  <c r="I317" i="1"/>
  <c r="E317" i="1"/>
  <c r="H317" i="1"/>
  <c r="L9" i="1" s="1"/>
  <c r="F317" i="1"/>
  <c r="I316" i="1"/>
  <c r="F316" i="1"/>
</calcChain>
</file>

<file path=xl/sharedStrings.xml><?xml version="1.0" encoding="utf-8"?>
<sst xmlns="http://schemas.openxmlformats.org/spreadsheetml/2006/main" count="45" uniqueCount="39">
  <si>
    <t>DATOS</t>
  </si>
  <si>
    <t>Importe</t>
  </si>
  <si>
    <t>Interés nominal</t>
  </si>
  <si>
    <t>Pagos por año</t>
  </si>
  <si>
    <t>Número de pagos</t>
  </si>
  <si>
    <t>Importe del pago</t>
  </si>
  <si>
    <t>T.A.E.</t>
  </si>
  <si>
    <t>Comisión Apertura</t>
  </si>
  <si>
    <t>Intereses pagados</t>
  </si>
  <si>
    <t>RESUMEN</t>
  </si>
  <si>
    <t>Interés</t>
  </si>
  <si>
    <t>Nominal</t>
  </si>
  <si>
    <t>Capital</t>
  </si>
  <si>
    <t>Pendiente</t>
  </si>
  <si>
    <t>Pago</t>
  </si>
  <si>
    <t>Intereses</t>
  </si>
  <si>
    <t>Anticipo</t>
  </si>
  <si>
    <t xml:space="preserve">Duración </t>
  </si>
  <si>
    <t>años</t>
  </si>
  <si>
    <t>Interes efectivo</t>
  </si>
  <si>
    <t>para calculos</t>
  </si>
  <si>
    <t>columna</t>
  </si>
  <si>
    <t>ocultar</t>
  </si>
  <si>
    <t>PRESTAMO AMORTIZABLE MEDIANTE PAGOS CONSTANTES</t>
  </si>
  <si>
    <t>Importe recibido</t>
  </si>
  <si>
    <t>0/1</t>
  </si>
  <si>
    <t>TAE</t>
  </si>
  <si>
    <t>periodos</t>
  </si>
  <si>
    <t>restantes</t>
  </si>
  <si>
    <t>Otros gastos inicio</t>
  </si>
  <si>
    <t>Gastos periódicos</t>
  </si>
  <si>
    <t xml:space="preserve">Gts. </t>
  </si>
  <si>
    <t>Periódicos</t>
  </si>
  <si>
    <t>%</t>
  </si>
  <si>
    <t>€</t>
  </si>
  <si>
    <t>Fecha Inicio</t>
  </si>
  <si>
    <t>Nº</t>
  </si>
  <si>
    <t>Fecha</t>
  </si>
  <si>
    <t>no borrar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</si>
</sst>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164" formatCode="#,##0.00\ &quot;€&quot;"/>
    <numFmt numFmtId="165" formatCode="0.0000%"/>
    <numFmt numFmtId="166" formatCode="0.000%"/>
    <numFmt numFmtId="167" formatCode="#,##0.000"/>
    <numFmt numFmtId="168" formatCode="dd\-mm\-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164" fontId="3" fillId="2" borderId="1" xfId="0" applyNumberFormat="1" applyFont="1" applyFill="1" applyBorder="1" applyProtection="1">
      <protection locked="0"/>
    </xf>
    <xf numFmtId="1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64" fontId="0" fillId="3" borderId="2" xfId="0" applyNumberFormat="1" applyFill="1" applyBorder="1" applyProtection="1"/>
    <xf numFmtId="0" fontId="0" fillId="3" borderId="2" xfId="0" applyFill="1" applyBorder="1" applyProtection="1"/>
    <xf numFmtId="1" fontId="0" fillId="3" borderId="2" xfId="0" applyNumberFormat="1" applyFill="1" applyBorder="1" applyAlignment="1" applyProtection="1">
      <alignment horizontal="center"/>
    </xf>
    <xf numFmtId="0" fontId="0" fillId="3" borderId="3" xfId="0" applyFill="1" applyBorder="1" applyProtection="1"/>
    <xf numFmtId="0" fontId="2" fillId="4" borderId="4" xfId="0" applyFont="1" applyFill="1" applyBorder="1" applyProtection="1"/>
    <xf numFmtId="0" fontId="0" fillId="4" borderId="1" xfId="0" applyFill="1" applyBorder="1" applyProtection="1"/>
    <xf numFmtId="0" fontId="0" fillId="5" borderId="0" xfId="0" applyFill="1" applyBorder="1" applyAlignment="1" applyProtection="1">
      <alignment horizontal="right"/>
    </xf>
    <xf numFmtId="164" fontId="2" fillId="6" borderId="4" xfId="0" applyNumberFormat="1" applyFont="1" applyFill="1" applyBorder="1" applyAlignment="1" applyProtection="1">
      <alignment horizontal="right"/>
    </xf>
    <xf numFmtId="1" fontId="2" fillId="6" borderId="5" xfId="0" applyNumberFormat="1" applyFont="1" applyFill="1" applyBorder="1" applyAlignment="1" applyProtection="1">
      <alignment horizontal="center"/>
    </xf>
    <xf numFmtId="0" fontId="0" fillId="6" borderId="1" xfId="0" applyFill="1" applyBorder="1" applyProtection="1"/>
    <xf numFmtId="0" fontId="2" fillId="0" borderId="0" xfId="0" applyFont="1" applyProtection="1"/>
    <xf numFmtId="0" fontId="2" fillId="5" borderId="0" xfId="0" applyFont="1" applyFill="1" applyBorder="1" applyProtection="1"/>
    <xf numFmtId="164" fontId="2" fillId="7" borderId="5" xfId="0" applyNumberFormat="1" applyFont="1" applyFill="1" applyBorder="1" applyAlignment="1" applyProtection="1">
      <alignment horizontal="right"/>
    </xf>
    <xf numFmtId="1" fontId="2" fillId="7" borderId="6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right"/>
    </xf>
    <xf numFmtId="164" fontId="2" fillId="7" borderId="0" xfId="0" applyNumberFormat="1" applyFont="1" applyFill="1" applyBorder="1" applyAlignment="1" applyProtection="1">
      <alignment horizontal="right"/>
    </xf>
    <xf numFmtId="1" fontId="2" fillId="7" borderId="8" xfId="0" applyNumberFormat="1" applyFont="1" applyFill="1" applyBorder="1" applyAlignment="1" applyProtection="1">
      <alignment horizontal="center"/>
    </xf>
    <xf numFmtId="164" fontId="2" fillId="7" borderId="9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164" fontId="2" fillId="0" borderId="0" xfId="0" applyNumberFormat="1" applyFont="1" applyBorder="1" applyProtection="1"/>
    <xf numFmtId="1" fontId="2" fillId="0" borderId="0" xfId="0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3" fillId="2" borderId="10" xfId="0" applyFont="1" applyFill="1" applyBorder="1" applyAlignment="1" applyProtection="1">
      <alignment horizontal="right"/>
    </xf>
    <xf numFmtId="164" fontId="2" fillId="0" borderId="0" xfId="0" applyNumberFormat="1" applyFont="1" applyProtection="1"/>
    <xf numFmtId="1" fontId="2" fillId="0" borderId="0" xfId="0" applyNumberFormat="1" applyFont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1" xfId="0" applyBorder="1" applyProtection="1"/>
    <xf numFmtId="164" fontId="0" fillId="0" borderId="11" xfId="0" applyNumberFormat="1" applyBorder="1" applyProtection="1"/>
    <xf numFmtId="1" fontId="0" fillId="0" borderId="11" xfId="0" applyNumberFormat="1" applyBorder="1" applyAlignment="1" applyProtection="1">
      <alignment horizontal="center"/>
    </xf>
    <xf numFmtId="0" fontId="2" fillId="8" borderId="0" xfId="0" applyFont="1" applyFill="1" applyBorder="1" applyAlignment="1" applyProtection="1">
      <alignment horizontal="right"/>
    </xf>
    <xf numFmtId="0" fontId="2" fillId="8" borderId="0" xfId="0" applyFont="1" applyFill="1" applyBorder="1" applyAlignment="1" applyProtection="1">
      <alignment horizontal="center"/>
    </xf>
    <xf numFmtId="164" fontId="2" fillId="8" borderId="0" xfId="0" applyNumberFormat="1" applyFont="1" applyFill="1" applyBorder="1" applyAlignment="1" applyProtection="1">
      <alignment horizontal="right"/>
    </xf>
    <xf numFmtId="1" fontId="2" fillId="8" borderId="0" xfId="0" applyNumberFormat="1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right"/>
    </xf>
    <xf numFmtId="0" fontId="2" fillId="8" borderId="13" xfId="0" applyFont="1" applyFill="1" applyBorder="1" applyAlignment="1" applyProtection="1">
      <alignment horizontal="right"/>
    </xf>
    <xf numFmtId="164" fontId="2" fillId="8" borderId="13" xfId="0" applyNumberFormat="1" applyFont="1" applyFill="1" applyBorder="1" applyAlignment="1" applyProtection="1">
      <alignment horizontal="right"/>
    </xf>
    <xf numFmtId="1" fontId="2" fillId="8" borderId="13" xfId="0" applyNumberFormat="1" applyFont="1" applyFill="1" applyBorder="1" applyAlignment="1" applyProtection="1">
      <alignment horizontal="center"/>
    </xf>
    <xf numFmtId="0" fontId="2" fillId="8" borderId="14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10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64" fontId="0" fillId="0" borderId="0" xfId="0" applyNumberFormat="1" applyProtection="1">
      <protection hidden="1"/>
    </xf>
    <xf numFmtId="165" fontId="2" fillId="0" borderId="0" xfId="0" applyNumberFormat="1" applyFont="1" applyProtection="1"/>
    <xf numFmtId="10" fontId="2" fillId="2" borderId="15" xfId="0" applyNumberFormat="1" applyFont="1" applyFill="1" applyBorder="1" applyAlignment="1" applyProtection="1">
      <alignment horizontal="right"/>
      <protection hidden="1"/>
    </xf>
    <xf numFmtId="10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right"/>
      <protection hidden="1"/>
    </xf>
    <xf numFmtId="0" fontId="2" fillId="7" borderId="1" xfId="0" applyFont="1" applyFill="1" applyBorder="1" applyProtection="1">
      <protection hidden="1"/>
    </xf>
    <xf numFmtId="8" fontId="2" fillId="7" borderId="1" xfId="0" applyNumberFormat="1" applyFont="1" applyFill="1" applyBorder="1" applyProtection="1">
      <protection hidden="1"/>
    </xf>
    <xf numFmtId="164" fontId="2" fillId="7" borderId="1" xfId="0" applyNumberFormat="1" applyFont="1" applyFill="1" applyBorder="1" applyProtection="1">
      <protection hidden="1"/>
    </xf>
    <xf numFmtId="166" fontId="2" fillId="7" borderId="1" xfId="0" applyNumberFormat="1" applyFont="1" applyFill="1" applyBorder="1" applyProtection="1">
      <protection hidden="1"/>
    </xf>
    <xf numFmtId="0" fontId="4" fillId="3" borderId="2" xfId="0" applyFont="1" applyFill="1" applyBorder="1" applyProtection="1"/>
    <xf numFmtId="0" fontId="0" fillId="4" borderId="4" xfId="0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2" fillId="8" borderId="13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" fontId="0" fillId="0" borderId="0" xfId="0" applyNumberFormat="1" applyFill="1" applyBorder="1" applyAlignment="1" applyProtection="1">
      <alignment horizontal="center"/>
    </xf>
    <xf numFmtId="164" fontId="3" fillId="2" borderId="10" xfId="0" applyNumberFormat="1" applyFont="1" applyFill="1" applyBorder="1" applyProtection="1">
      <protection locked="0"/>
    </xf>
    <xf numFmtId="0" fontId="0" fillId="0" borderId="16" xfId="0" applyBorder="1" applyProtection="1"/>
    <xf numFmtId="0" fontId="0" fillId="0" borderId="0" xfId="0" applyBorder="1" applyProtection="1"/>
    <xf numFmtId="0" fontId="0" fillId="2" borderId="5" xfId="0" applyFill="1" applyBorder="1" applyAlignment="1">
      <alignment horizontal="center"/>
    </xf>
    <xf numFmtId="0" fontId="2" fillId="2" borderId="17" xfId="0" applyFont="1" applyFill="1" applyBorder="1"/>
    <xf numFmtId="14" fontId="0" fillId="0" borderId="0" xfId="0" applyNumberFormat="1" applyAlignment="1" applyProtection="1">
      <alignment horizontal="right"/>
      <protection hidden="1"/>
    </xf>
    <xf numFmtId="0" fontId="0" fillId="0" borderId="7" xfId="0" applyFill="1" applyBorder="1" applyAlignment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2" fillId="8" borderId="20" xfId="0" applyFont="1" applyFill="1" applyBorder="1" applyAlignment="1" applyProtection="1">
      <alignment horizontal="center"/>
    </xf>
    <xf numFmtId="0" fontId="2" fillId="8" borderId="2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168" fontId="2" fillId="2" borderId="15" xfId="0" applyNumberFormat="1" applyFont="1" applyFill="1" applyBorder="1" applyProtection="1">
      <protection locked="0"/>
    </xf>
    <xf numFmtId="0" fontId="0" fillId="0" borderId="7" xfId="0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right"/>
    </xf>
    <xf numFmtId="0" fontId="2" fillId="7" borderId="22" xfId="0" applyFont="1" applyFill="1" applyBorder="1" applyProtection="1"/>
    <xf numFmtId="0" fontId="2" fillId="7" borderId="16" xfId="0" applyFont="1" applyFill="1" applyBorder="1" applyProtection="1"/>
    <xf numFmtId="0" fontId="2" fillId="7" borderId="8" xfId="0" applyFont="1" applyFill="1" applyBorder="1" applyProtection="1"/>
    <xf numFmtId="10" fontId="0" fillId="0" borderId="0" xfId="0" applyNumberFormat="1" applyFill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center"/>
    </xf>
    <xf numFmtId="0" fontId="0" fillId="0" borderId="0" xfId="0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10" fontId="0" fillId="0" borderId="0" xfId="0" applyNumberFormat="1" applyProtection="1">
      <protection hidden="1"/>
    </xf>
    <xf numFmtId="1" fontId="0" fillId="0" borderId="0" xfId="0" applyNumberFormat="1" applyAlignment="1" applyProtection="1">
      <alignment horizontal="center"/>
      <protection hidden="1"/>
    </xf>
  </cellXfs>
  <cellStyles count="1">
    <cellStyle name="Normal" xfId="0" builtinId="0"/>
  </cellStyles>
  <dxfs count="8">
    <dxf>
      <fill>
        <patternFill>
          <bgColor indexed="26"/>
        </patternFill>
      </fill>
      <border>
        <right style="thin">
          <color indexed="64"/>
        </right>
      </border>
    </dxf>
    <dxf>
      <fill>
        <patternFill>
          <bgColor indexed="35"/>
        </patternFill>
      </fill>
    </dxf>
    <dxf>
      <fill>
        <patternFill>
          <bgColor indexed="26"/>
        </patternFill>
      </fill>
      <border>
        <left style="thin">
          <color indexed="64"/>
        </left>
      </border>
    </dxf>
    <dxf>
      <fill>
        <patternFill>
          <bgColor indexed="35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indexed="35"/>
        </patternFill>
      </fill>
    </dxf>
    <dxf>
      <fill>
        <patternFill>
          <bgColor indexed="26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4"/>
  <sheetViews>
    <sheetView showGridLines="0" tabSelected="1" topLeftCell="B10" workbookViewId="0">
      <selection activeCell="J20" sqref="J20"/>
    </sheetView>
  </sheetViews>
  <sheetFormatPr baseColWidth="10" defaultRowHeight="12.75" x14ac:dyDescent="0.2"/>
  <cols>
    <col min="1" max="1" width="0" style="94" hidden="1" customWidth="1"/>
    <col min="2" max="2" width="3.7109375" style="94" customWidth="1"/>
    <col min="3" max="3" width="5.7109375" style="84" customWidth="1"/>
    <col min="4" max="4" width="10.140625" style="84" customWidth="1"/>
    <col min="5" max="5" width="11.42578125" style="94"/>
    <col min="6" max="6" width="13.7109375" style="94" bestFit="1" customWidth="1"/>
    <col min="7" max="7" width="12.28515625" style="94" bestFit="1" customWidth="1"/>
    <col min="8" max="9" width="11.42578125" style="94"/>
    <col min="10" max="10" width="11.5703125" style="55" customWidth="1"/>
    <col min="11" max="11" width="3.7109375" style="97" customWidth="1"/>
    <col min="12" max="12" width="11.42578125" style="94"/>
    <col min="13" max="13" width="12.28515625" style="84" hidden="1" customWidth="1"/>
    <col min="14" max="14" width="11.7109375" style="84" hidden="1" customWidth="1"/>
    <col min="15" max="16384" width="11.42578125" style="94"/>
  </cols>
  <sheetData>
    <row r="1" spans="1:15" ht="13.5" thickBot="1" x14ac:dyDescent="0.25">
      <c r="A1" s="8"/>
      <c r="B1" s="8"/>
      <c r="C1" s="9"/>
      <c r="D1" s="9"/>
      <c r="E1" s="8"/>
      <c r="F1" s="8"/>
      <c r="G1" s="8"/>
      <c r="H1" s="8"/>
      <c r="I1" s="8"/>
      <c r="J1" s="10"/>
      <c r="K1" s="11"/>
      <c r="L1" s="8"/>
      <c r="M1" s="9"/>
      <c r="N1" s="9"/>
    </row>
    <row r="2" spans="1:15" ht="16.5" thickBot="1" x14ac:dyDescent="0.3">
      <c r="A2" s="8"/>
      <c r="B2" s="8"/>
      <c r="C2" s="80"/>
      <c r="D2" s="64" t="s">
        <v>23</v>
      </c>
      <c r="E2" s="12"/>
      <c r="F2" s="13"/>
      <c r="G2" s="13"/>
      <c r="H2" s="13"/>
      <c r="I2" s="13"/>
      <c r="J2" s="12"/>
      <c r="K2" s="14"/>
      <c r="L2" s="15"/>
      <c r="M2" s="9"/>
      <c r="N2" s="9"/>
    </row>
    <row r="3" spans="1:15" ht="15.75" x14ac:dyDescent="0.25">
      <c r="A3" s="8"/>
      <c r="B3" s="8"/>
      <c r="C3" s="81"/>
      <c r="D3" s="69"/>
      <c r="E3" s="70"/>
      <c r="F3" s="71"/>
      <c r="G3" s="71"/>
      <c r="H3" s="71"/>
      <c r="I3" s="71"/>
      <c r="J3" s="70"/>
      <c r="K3" s="72"/>
      <c r="L3" s="71"/>
      <c r="M3" s="9"/>
      <c r="N3" s="9"/>
    </row>
    <row r="4" spans="1:15" x14ac:dyDescent="0.2">
      <c r="A4" s="8"/>
      <c r="B4" s="75"/>
      <c r="C4" s="86"/>
      <c r="D4" s="65"/>
      <c r="E4" s="16" t="s">
        <v>0</v>
      </c>
      <c r="F4" s="17"/>
      <c r="G4" s="74"/>
      <c r="H4" s="8"/>
      <c r="I4" s="8"/>
      <c r="J4" s="10"/>
      <c r="K4" s="11"/>
      <c r="L4" s="8"/>
      <c r="M4" s="9"/>
      <c r="N4" s="9"/>
    </row>
    <row r="5" spans="1:15" x14ac:dyDescent="0.2">
      <c r="A5" s="8"/>
      <c r="B5" s="8"/>
      <c r="C5" s="79"/>
      <c r="D5" s="76"/>
      <c r="E5" s="77" t="s">
        <v>35</v>
      </c>
      <c r="F5" s="85">
        <v>40360</v>
      </c>
      <c r="G5" s="75"/>
      <c r="H5" s="18"/>
      <c r="I5" s="88"/>
      <c r="J5" s="19" t="s">
        <v>9</v>
      </c>
      <c r="K5" s="20"/>
      <c r="L5" s="21"/>
      <c r="M5" s="9"/>
      <c r="N5" s="9"/>
    </row>
    <row r="6" spans="1:15" x14ac:dyDescent="0.2">
      <c r="A6" s="8"/>
      <c r="B6" s="75"/>
      <c r="C6" s="87"/>
      <c r="D6" s="66"/>
      <c r="E6" s="26" t="s">
        <v>1</v>
      </c>
      <c r="F6" s="73">
        <v>20000</v>
      </c>
      <c r="G6" s="22"/>
      <c r="H6" s="23"/>
      <c r="I6" s="89"/>
      <c r="J6" s="24" t="s">
        <v>4</v>
      </c>
      <c r="K6" s="25"/>
      <c r="L6" s="60">
        <f>IF(AND($F$6&gt;0,$F$7&gt;0,$F$8&gt;0,$F$9&gt;0),F8*F9,"")</f>
        <v>12</v>
      </c>
      <c r="M6" s="9"/>
      <c r="N6" s="9"/>
    </row>
    <row r="7" spans="1:15" x14ac:dyDescent="0.2">
      <c r="A7" s="8"/>
      <c r="B7" s="75"/>
      <c r="C7" s="87"/>
      <c r="D7" s="66"/>
      <c r="E7" s="26" t="s">
        <v>2</v>
      </c>
      <c r="F7" s="3">
        <v>0.05</v>
      </c>
      <c r="G7" s="22"/>
      <c r="H7" s="23"/>
      <c r="I7" s="90"/>
      <c r="J7" s="27" t="s">
        <v>24</v>
      </c>
      <c r="K7" s="25"/>
      <c r="L7" s="61">
        <f>IF(N10=1,+F6*(1-F11)-F12,"")</f>
        <v>18500</v>
      </c>
      <c r="M7" s="9"/>
      <c r="N7" s="9"/>
    </row>
    <row r="8" spans="1:15" x14ac:dyDescent="0.2">
      <c r="A8" s="8"/>
      <c r="B8" s="75"/>
      <c r="C8" s="87"/>
      <c r="D8" s="66"/>
      <c r="E8" s="26" t="s">
        <v>17</v>
      </c>
      <c r="F8" s="4">
        <v>2</v>
      </c>
      <c r="G8" s="22" t="s">
        <v>18</v>
      </c>
      <c r="H8" s="23"/>
      <c r="I8" s="90"/>
      <c r="J8" s="27" t="s">
        <v>5</v>
      </c>
      <c r="K8" s="25"/>
      <c r="L8" s="61">
        <f>IF(N10=1,PMT(F7/F9,L6,-F6,,0),"")</f>
        <v>1758.3177446001919</v>
      </c>
      <c r="M8" s="9"/>
      <c r="N8" s="9"/>
    </row>
    <row r="9" spans="1:15" x14ac:dyDescent="0.2">
      <c r="A9" s="8"/>
      <c r="B9" s="75"/>
      <c r="C9" s="87"/>
      <c r="D9" s="66"/>
      <c r="E9" s="26" t="s">
        <v>3</v>
      </c>
      <c r="F9" s="4">
        <v>6</v>
      </c>
      <c r="G9" s="22"/>
      <c r="H9" s="23"/>
      <c r="I9" s="90"/>
      <c r="J9" s="27" t="s">
        <v>8</v>
      </c>
      <c r="K9" s="28"/>
      <c r="L9" s="62">
        <f>IF(AND($F$6&gt;0,$F$7&gt;0,$F$8&gt;0,$F$9&gt;0),SUM(H18:H317),"")</f>
        <v>2199.6258704046027</v>
      </c>
      <c r="M9" s="9"/>
      <c r="N9" s="9" t="s">
        <v>38</v>
      </c>
    </row>
    <row r="10" spans="1:15" x14ac:dyDescent="0.2">
      <c r="A10" s="8"/>
      <c r="B10" s="75"/>
      <c r="C10" s="87"/>
      <c r="D10" s="66"/>
      <c r="E10" s="26" t="s">
        <v>19</v>
      </c>
      <c r="F10" s="57">
        <f>IF(AND($F$6&gt;0,$F$7&gt;0,$F$8&gt;0,$F$9&gt;0),EFFECT(F7,F9),"")</f>
        <v>5.1053313320164939E-2</v>
      </c>
      <c r="G10" s="22"/>
      <c r="H10" s="23"/>
      <c r="I10" s="91"/>
      <c r="J10" s="29" t="s">
        <v>6</v>
      </c>
      <c r="K10" s="25"/>
      <c r="L10" s="63">
        <f>IF(N10=1,(1+M318)^F9-1,"")</f>
        <v>0.13187933428065013</v>
      </c>
      <c r="M10" s="9"/>
      <c r="N10" s="93">
        <f>IF(AND($F$6&gt;0,$F$7&gt;0,$F$8&gt;0,$F$9&gt;0),1,0)</f>
        <v>1</v>
      </c>
    </row>
    <row r="11" spans="1:15" x14ac:dyDescent="0.2">
      <c r="A11" s="8"/>
      <c r="B11" s="75"/>
      <c r="C11" s="87"/>
      <c r="D11" s="66"/>
      <c r="E11" s="26" t="s">
        <v>7</v>
      </c>
      <c r="F11" s="3">
        <v>0.05</v>
      </c>
      <c r="G11" s="22" t="s">
        <v>33</v>
      </c>
      <c r="H11" s="30"/>
      <c r="I11" s="30"/>
      <c r="J11" s="31"/>
      <c r="K11" s="32"/>
      <c r="L11" s="56"/>
      <c r="M11" s="9"/>
      <c r="N11" s="1"/>
    </row>
    <row r="12" spans="1:15" x14ac:dyDescent="0.2">
      <c r="A12" s="8"/>
      <c r="B12" s="75"/>
      <c r="C12" s="87"/>
      <c r="D12" s="66"/>
      <c r="E12" s="26" t="s">
        <v>29</v>
      </c>
      <c r="F12" s="2">
        <v>500</v>
      </c>
      <c r="G12" s="22" t="s">
        <v>34</v>
      </c>
      <c r="H12" s="30"/>
      <c r="I12" s="30"/>
      <c r="J12" s="31"/>
      <c r="K12" s="32"/>
      <c r="L12" s="22"/>
      <c r="M12" s="9"/>
      <c r="N12" s="33"/>
    </row>
    <row r="13" spans="1:15" x14ac:dyDescent="0.2">
      <c r="A13" s="8"/>
      <c r="B13" s="75"/>
      <c r="C13" s="87"/>
      <c r="D13" s="67"/>
      <c r="E13" s="34" t="s">
        <v>30</v>
      </c>
      <c r="F13" s="5">
        <v>0.3</v>
      </c>
      <c r="G13" s="22" t="s">
        <v>34</v>
      </c>
      <c r="H13" s="22"/>
      <c r="I13" s="22"/>
      <c r="J13" s="35"/>
      <c r="K13" s="36"/>
      <c r="L13" s="22"/>
      <c r="M13" s="9" t="s">
        <v>22</v>
      </c>
      <c r="N13" s="9" t="s">
        <v>22</v>
      </c>
      <c r="O13" s="84"/>
    </row>
    <row r="14" spans="1:15" x14ac:dyDescent="0.2">
      <c r="A14" s="8"/>
      <c r="B14" s="8"/>
      <c r="C14" s="9"/>
      <c r="D14" s="9"/>
      <c r="E14" s="8"/>
      <c r="F14" s="8"/>
      <c r="G14" s="8"/>
      <c r="H14" s="8"/>
      <c r="I14" s="8"/>
      <c r="J14" s="10"/>
      <c r="K14" s="11"/>
      <c r="L14" s="8"/>
      <c r="M14" s="9" t="s">
        <v>21</v>
      </c>
      <c r="N14" s="9" t="s">
        <v>21</v>
      </c>
      <c r="O14" s="84"/>
    </row>
    <row r="15" spans="1:15" ht="13.5" thickBot="1" x14ac:dyDescent="0.25">
      <c r="A15" s="8"/>
      <c r="B15" s="8"/>
      <c r="C15" s="37"/>
      <c r="D15" s="37"/>
      <c r="E15" s="38"/>
      <c r="F15" s="38"/>
      <c r="G15" s="38"/>
      <c r="H15" s="38"/>
      <c r="I15" s="38"/>
      <c r="J15" s="39"/>
      <c r="K15" s="40"/>
      <c r="L15" s="38"/>
      <c r="M15" s="9" t="s">
        <v>20</v>
      </c>
      <c r="N15" s="9" t="s">
        <v>20</v>
      </c>
      <c r="O15" s="84"/>
    </row>
    <row r="16" spans="1:15" ht="13.5" thickTop="1" x14ac:dyDescent="0.2">
      <c r="A16" s="8"/>
      <c r="B16" s="8"/>
      <c r="C16" s="82" t="s">
        <v>36</v>
      </c>
      <c r="D16" s="42"/>
      <c r="E16" s="41" t="s">
        <v>10</v>
      </c>
      <c r="F16" s="41"/>
      <c r="G16" s="41"/>
      <c r="H16" s="41"/>
      <c r="I16" s="42" t="s">
        <v>31</v>
      </c>
      <c r="J16" s="43"/>
      <c r="K16" s="44"/>
      <c r="L16" s="45" t="s">
        <v>12</v>
      </c>
      <c r="M16" s="9" t="s">
        <v>26</v>
      </c>
      <c r="N16" s="9" t="s">
        <v>27</v>
      </c>
      <c r="O16" s="84"/>
    </row>
    <row r="17" spans="1:15" ht="13.5" thickBot="1" x14ac:dyDescent="0.25">
      <c r="A17" s="8"/>
      <c r="B17" s="8"/>
      <c r="C17" s="83" t="s">
        <v>14</v>
      </c>
      <c r="D17" s="68" t="s">
        <v>37</v>
      </c>
      <c r="E17" s="46" t="s">
        <v>11</v>
      </c>
      <c r="F17" s="46" t="s">
        <v>14</v>
      </c>
      <c r="G17" s="46" t="s">
        <v>12</v>
      </c>
      <c r="H17" s="46" t="s">
        <v>15</v>
      </c>
      <c r="I17" s="46" t="s">
        <v>32</v>
      </c>
      <c r="J17" s="47" t="s">
        <v>16</v>
      </c>
      <c r="K17" s="48" t="s">
        <v>25</v>
      </c>
      <c r="L17" s="49" t="s">
        <v>13</v>
      </c>
      <c r="M17" s="33">
        <f>-(+$F$6*(1-F11)-F12)</f>
        <v>-18500</v>
      </c>
      <c r="N17" s="50" t="s">
        <v>28</v>
      </c>
      <c r="O17" s="95"/>
    </row>
    <row r="18" spans="1:15" ht="13.5" thickTop="1" x14ac:dyDescent="0.2">
      <c r="A18" s="8"/>
      <c r="B18" s="8"/>
      <c r="C18" s="84">
        <f>IF(N10=1,1,"")</f>
        <v>1</v>
      </c>
      <c r="D18" s="78">
        <f>IF(C18&lt;&gt;"",DATE(YEAR($F$5),MONTH($F$5)+12/$F$9,DAY($F$5)),"")</f>
        <v>40422</v>
      </c>
      <c r="E18" s="58">
        <f>IF(C18&lt;&gt;"",+F7,"")</f>
        <v>0.05</v>
      </c>
      <c r="F18" s="59">
        <f>IF(C18&lt;&gt;"",+L8,"")</f>
        <v>1758.3177446001919</v>
      </c>
      <c r="G18" s="59">
        <f>IF(C18&lt;&gt;"",+F18-H18,"")</f>
        <v>1591.6510779335251</v>
      </c>
      <c r="H18" s="59">
        <f>IF(C18&lt;&gt;"",(E18/$F$9)*$F$6,"")</f>
        <v>166.66666666666666</v>
      </c>
      <c r="I18" s="51">
        <f>IF(C18&lt;&gt;"",$F$13,"")</f>
        <v>0.3</v>
      </c>
      <c r="J18" s="6"/>
      <c r="K18" s="7"/>
      <c r="L18" s="59">
        <f>IF(C18&lt;&gt;"",$F$6-G18-J18,"")</f>
        <v>18408.348922066474</v>
      </c>
      <c r="M18" s="52">
        <f>IF(C18&lt;&gt;"",+F18+I18+J18,0)</f>
        <v>1758.6177446001918</v>
      </c>
      <c r="N18" s="9">
        <f>IF(C18&lt;&gt;"",IF(K18=1,ROUNDUP(NPER(E18/$F$9,F18,-L18),0),L6-1),0)</f>
        <v>11</v>
      </c>
      <c r="O18" s="84"/>
    </row>
    <row r="19" spans="1:15" x14ac:dyDescent="0.2">
      <c r="A19" s="8"/>
      <c r="B19" s="8"/>
      <c r="C19" s="84">
        <f>IF(AND($N$10=1,N18&gt;=1),C18+1,"")</f>
        <v>2</v>
      </c>
      <c r="D19" s="78">
        <f>IF(C19&lt;&gt;"",DATE(YEAR(D18),MONTH(D18)+12/$F$9,DAY(D18)),"")</f>
        <v>40483</v>
      </c>
      <c r="E19" s="58">
        <f>IF(C19&lt;&gt;"",+E18,IF(N19=-1,"TOTALES",""))</f>
        <v>0.05</v>
      </c>
      <c r="F19" s="59">
        <f>IF(C19&lt;&gt;"",PMT((+E19/$F$9),N18,-L18,0,0),IF($N19=-1,SUM(F$18:F18),""))</f>
        <v>1758.3177446001919</v>
      </c>
      <c r="G19" s="59">
        <f>IF(C19&lt;&gt;"",+F19-H19,IF($N19=-1,SUM(G$18:G18),""))</f>
        <v>1604.9148369163045</v>
      </c>
      <c r="H19" s="59">
        <f>IF(C19&lt;&gt;"",(E19/$F$9)*L18,IF(N19=-1,SUM(H$18:H18),""))</f>
        <v>153.40290768388729</v>
      </c>
      <c r="I19" s="51">
        <f>IF(C19&lt;&gt;"",I18,IF(N19=-1,SUM(I$18:I18),""))</f>
        <v>0.3</v>
      </c>
      <c r="J19" s="6"/>
      <c r="K19" s="7"/>
      <c r="L19" s="59">
        <f>IF(C19&lt;&gt;"",L18-G19-J19,"")</f>
        <v>16803.434085150169</v>
      </c>
      <c r="M19" s="52">
        <f t="shared" ref="M19:M82" si="0">IF(C19&lt;&gt;"",+F19+I19+J19,0)</f>
        <v>1758.6177446001918</v>
      </c>
      <c r="N19" s="9">
        <f>IF(C19&lt;&gt;"",IF(K19=1,ROUNDUP(NPER(E19/$F$9,F19,-L19),0),N18-1),N18-1)</f>
        <v>10</v>
      </c>
    </row>
    <row r="20" spans="1:15" x14ac:dyDescent="0.2">
      <c r="A20" s="8"/>
      <c r="B20" s="8"/>
      <c r="C20" s="84">
        <f t="shared" ref="C20:C83" si="1">IF(AND($N$10=1,N19&gt;=1),C19+1,"")</f>
        <v>3</v>
      </c>
      <c r="D20" s="78">
        <f t="shared" ref="D20:D83" si="2">IF(C20&lt;&gt;"",DATE(YEAR(D19),MONTH(D19)+12/$F$9,DAY(D19)),"")</f>
        <v>40544</v>
      </c>
      <c r="E20" s="58">
        <f t="shared" ref="E20:E83" si="3">IF(C20&lt;&gt;"",+E19,IF(N20=-1,"TOTALES",""))</f>
        <v>0.05</v>
      </c>
      <c r="F20" s="59">
        <f>IF(C20&lt;&gt;"",PMT((+E20/$F$9),N19,-L19,0,0),IF($N20=-1,SUM(F$18:F19),""))</f>
        <v>1758.3177446001914</v>
      </c>
      <c r="G20" s="59">
        <f>IF(C20&lt;&gt;"",+F20-H20,IF($N20=-1,SUM(G$18:G19),""))</f>
        <v>1618.2891272239399</v>
      </c>
      <c r="H20" s="59">
        <f>IF(C20&lt;&gt;"",(E20/$F$9)*L19,IF(N20=-1,SUM(H$18:H19),""))</f>
        <v>140.02861737625142</v>
      </c>
      <c r="I20" s="51">
        <f>IF(C20&lt;&gt;"",I19,IF(N20=-1,SUM(I$18:I19),""))</f>
        <v>0.3</v>
      </c>
      <c r="J20" s="6"/>
      <c r="K20" s="7"/>
      <c r="L20" s="59">
        <f t="shared" ref="L20:L83" si="4">IF(C20&lt;&gt;"",L19-G20-J20,"")</f>
        <v>15185.14495792623</v>
      </c>
      <c r="M20" s="52">
        <f t="shared" si="0"/>
        <v>1758.6177446001914</v>
      </c>
      <c r="N20" s="9">
        <f t="shared" ref="N20:N83" si="5">IF(C20&lt;&gt;"",IF(K20=1,ROUNDUP(NPER(E20/$F$9,F20,-L20),0),N19-1),N19-1)</f>
        <v>9</v>
      </c>
    </row>
    <row r="21" spans="1:15" x14ac:dyDescent="0.2">
      <c r="A21" s="8"/>
      <c r="B21" s="8"/>
      <c r="C21" s="84">
        <f t="shared" si="1"/>
        <v>4</v>
      </c>
      <c r="D21" s="78">
        <f t="shared" si="2"/>
        <v>40603</v>
      </c>
      <c r="E21" s="58">
        <f t="shared" si="3"/>
        <v>0.05</v>
      </c>
      <c r="F21" s="59">
        <f>IF(C21&lt;&gt;"",PMT((+E21/$F$9),N20,-L20,0,0),IF($N21=-1,SUM(F$18:F20),""))</f>
        <v>1758.3177446001916</v>
      </c>
      <c r="G21" s="59">
        <f>IF(C21&lt;&gt;"",+F21-H21,IF($N21=-1,SUM(G$18:G20),""))</f>
        <v>1631.7748699508063</v>
      </c>
      <c r="H21" s="59">
        <f>IF(C21&lt;&gt;"",(E21/$F$9)*L20,IF(N21=-1,SUM(H$18:H20),""))</f>
        <v>126.54287464938524</v>
      </c>
      <c r="I21" s="51">
        <f>IF(C21&lt;&gt;"",I20,IF(N21=-1,SUM(I$18:I20),""))</f>
        <v>0.3</v>
      </c>
      <c r="J21" s="6"/>
      <c r="K21" s="7"/>
      <c r="L21" s="59">
        <f t="shared" si="4"/>
        <v>13553.370087975423</v>
      </c>
      <c r="M21" s="52">
        <f t="shared" si="0"/>
        <v>1758.6177446001916</v>
      </c>
      <c r="N21" s="9">
        <f t="shared" si="5"/>
        <v>8</v>
      </c>
    </row>
    <row r="22" spans="1:15" x14ac:dyDescent="0.2">
      <c r="A22" s="8"/>
      <c r="B22" s="8"/>
      <c r="C22" s="84">
        <f t="shared" si="1"/>
        <v>5</v>
      </c>
      <c r="D22" s="78">
        <f t="shared" si="2"/>
        <v>40664</v>
      </c>
      <c r="E22" s="58">
        <f t="shared" si="3"/>
        <v>0.05</v>
      </c>
      <c r="F22" s="59">
        <f>IF(C22&lt;&gt;"",PMT((+E22/$F$9),N21,-L21,0,0),IF($N22=-1,SUM(F$18:F21),""))</f>
        <v>1758.3177446001919</v>
      </c>
      <c r="G22" s="59">
        <f>IF(C22&lt;&gt;"",+F22-H22,IF($N22=-1,SUM(G$18:G21),""))</f>
        <v>1645.3729938670633</v>
      </c>
      <c r="H22" s="59">
        <f>IF(C22&lt;&gt;"",(E22/$F$9)*L21,IF(N22=-1,SUM(H$18:H21),""))</f>
        <v>112.94475073312853</v>
      </c>
      <c r="I22" s="51">
        <f>IF(C22&lt;&gt;"",I21,IF(N22=-1,SUM(I$18:I21),""))</f>
        <v>0.3</v>
      </c>
      <c r="J22" s="6"/>
      <c r="K22" s="7"/>
      <c r="L22" s="59">
        <f t="shared" si="4"/>
        <v>11907.997094108359</v>
      </c>
      <c r="M22" s="52">
        <f t="shared" si="0"/>
        <v>1758.6177446001918</v>
      </c>
      <c r="N22" s="9">
        <f t="shared" si="5"/>
        <v>7</v>
      </c>
    </row>
    <row r="23" spans="1:15" x14ac:dyDescent="0.2">
      <c r="A23" s="8"/>
      <c r="B23" s="8"/>
      <c r="C23" s="84">
        <f t="shared" si="1"/>
        <v>6</v>
      </c>
      <c r="D23" s="78">
        <f t="shared" si="2"/>
        <v>40725</v>
      </c>
      <c r="E23" s="58">
        <f t="shared" si="3"/>
        <v>0.05</v>
      </c>
      <c r="F23" s="59">
        <f>IF(C23&lt;&gt;"",PMT((+E23/$F$9),N22,-L22,0,0),IF($N23=-1,SUM(F$18:F22),""))</f>
        <v>1758.3177446001919</v>
      </c>
      <c r="G23" s="59">
        <f>IF(C23&lt;&gt;"",+F23-H23,IF($N23=-1,SUM(G$18:G22),""))</f>
        <v>1659.0844354826222</v>
      </c>
      <c r="H23" s="59">
        <f>IF(C23&lt;&gt;"",(E23/$F$9)*L22,IF(N23=-1,SUM(H$18:H22),""))</f>
        <v>99.233309117569661</v>
      </c>
      <c r="I23" s="51">
        <f>IF(C23&lt;&gt;"",I22,IF(N23=-1,SUM(I$18:I22),""))</f>
        <v>0.3</v>
      </c>
      <c r="J23" s="6"/>
      <c r="K23" s="7"/>
      <c r="L23" s="59">
        <f t="shared" si="4"/>
        <v>10248.912658625737</v>
      </c>
      <c r="M23" s="52">
        <f t="shared" si="0"/>
        <v>1758.6177446001918</v>
      </c>
      <c r="N23" s="9">
        <f t="shared" si="5"/>
        <v>6</v>
      </c>
    </row>
    <row r="24" spans="1:15" x14ac:dyDescent="0.2">
      <c r="A24" s="8"/>
      <c r="B24" s="8"/>
      <c r="C24" s="84">
        <f t="shared" si="1"/>
        <v>7</v>
      </c>
      <c r="D24" s="78">
        <f t="shared" si="2"/>
        <v>40787</v>
      </c>
      <c r="E24" s="58">
        <f t="shared" si="3"/>
        <v>0.05</v>
      </c>
      <c r="F24" s="59">
        <f>IF(C24&lt;&gt;"",PMT((+E24/$F$9),N23,-L23,0,0),IF($N24=-1,SUM(F$18:F23),""))</f>
        <v>1758.3177446001919</v>
      </c>
      <c r="G24" s="59">
        <f>IF(C24&lt;&gt;"",+F24-H24,IF($N24=-1,SUM(G$18:G23),""))</f>
        <v>1672.9101391116442</v>
      </c>
      <c r="H24" s="59">
        <f>IF(C24&lt;&gt;"",(E24/$F$9)*L23,IF(N24=-1,SUM(H$18:H23),""))</f>
        <v>85.407605488547802</v>
      </c>
      <c r="I24" s="51">
        <f>IF(C24&lt;&gt;"",I23,IF(N24=-1,SUM(I$18:I23),""))</f>
        <v>0.3</v>
      </c>
      <c r="J24" s="6"/>
      <c r="K24" s="7"/>
      <c r="L24" s="59">
        <f t="shared" si="4"/>
        <v>8576.0025195140934</v>
      </c>
      <c r="M24" s="52">
        <f t="shared" si="0"/>
        <v>1758.6177446001918</v>
      </c>
      <c r="N24" s="9">
        <f t="shared" si="5"/>
        <v>5</v>
      </c>
    </row>
    <row r="25" spans="1:15" x14ac:dyDescent="0.2">
      <c r="A25" s="8"/>
      <c r="B25" s="8"/>
      <c r="C25" s="84">
        <f t="shared" si="1"/>
        <v>8</v>
      </c>
      <c r="D25" s="78">
        <f t="shared" si="2"/>
        <v>40848</v>
      </c>
      <c r="E25" s="58">
        <f t="shared" si="3"/>
        <v>0.05</v>
      </c>
      <c r="F25" s="59">
        <f>IF(C25&lt;&gt;"",PMT((+E25/$F$9),N24,-L24,0,0),IF($N25=-1,SUM(F$18:F24),""))</f>
        <v>1758.3177446001916</v>
      </c>
      <c r="G25" s="59">
        <f>IF(C25&lt;&gt;"",+F25-H25,IF($N25=-1,SUM(G$18:G24),""))</f>
        <v>1686.8510569375742</v>
      </c>
      <c r="H25" s="59">
        <f>IF(C25&lt;&gt;"",(E25/$F$9)*L24,IF(N25=-1,SUM(H$18:H24),""))</f>
        <v>71.466687662617446</v>
      </c>
      <c r="I25" s="51">
        <f>IF(C25&lt;&gt;"",I24,IF(N25=-1,SUM(I$18:I24),""))</f>
        <v>0.3</v>
      </c>
      <c r="J25" s="6"/>
      <c r="K25" s="7"/>
      <c r="L25" s="59">
        <f t="shared" si="4"/>
        <v>6889.1514625765194</v>
      </c>
      <c r="M25" s="52">
        <f t="shared" si="0"/>
        <v>1758.6177446001916</v>
      </c>
      <c r="N25" s="9">
        <f t="shared" si="5"/>
        <v>4</v>
      </c>
    </row>
    <row r="26" spans="1:15" x14ac:dyDescent="0.2">
      <c r="A26" s="8"/>
      <c r="B26" s="8"/>
      <c r="C26" s="84">
        <f t="shared" si="1"/>
        <v>9</v>
      </c>
      <c r="D26" s="78">
        <f t="shared" si="2"/>
        <v>40909</v>
      </c>
      <c r="E26" s="58">
        <f t="shared" si="3"/>
        <v>0.05</v>
      </c>
      <c r="F26" s="59">
        <f>IF(C26&lt;&gt;"",PMT((+E26/$F$9),N25,-L25,0,0),IF($N26=-1,SUM(F$18:F25),""))</f>
        <v>1758.3177446001916</v>
      </c>
      <c r="G26" s="59">
        <f>IF(C26&lt;&gt;"",+F26-H26,IF($N26=-1,SUM(G$18:G25),""))</f>
        <v>1700.9081490787207</v>
      </c>
      <c r="H26" s="59">
        <f>IF(C26&lt;&gt;"",(E26/$F$9)*L25,IF(N26=-1,SUM(H$18:H25),""))</f>
        <v>57.409595521470997</v>
      </c>
      <c r="I26" s="51">
        <f>IF(C26&lt;&gt;"",I25,IF(N26=-1,SUM(I$18:I25),""))</f>
        <v>0.3</v>
      </c>
      <c r="J26" s="6"/>
      <c r="K26" s="7"/>
      <c r="L26" s="59">
        <f t="shared" si="4"/>
        <v>5188.2433134977982</v>
      </c>
      <c r="M26" s="52">
        <f t="shared" si="0"/>
        <v>1758.6177446001916</v>
      </c>
      <c r="N26" s="9">
        <f t="shared" si="5"/>
        <v>3</v>
      </c>
    </row>
    <row r="27" spans="1:15" x14ac:dyDescent="0.2">
      <c r="A27" s="8"/>
      <c r="B27" s="8"/>
      <c r="C27" s="84">
        <f t="shared" si="1"/>
        <v>10</v>
      </c>
      <c r="D27" s="78">
        <f t="shared" si="2"/>
        <v>40969</v>
      </c>
      <c r="E27" s="58">
        <f t="shared" si="3"/>
        <v>0.05</v>
      </c>
      <c r="F27" s="59">
        <f>IF(C27&lt;&gt;"",PMT((+E27/$F$9),N26,-L26,0,0),IF($N27=-1,SUM(F$18:F26),""))</f>
        <v>1758.3177446001916</v>
      </c>
      <c r="G27" s="59">
        <f>IF(C27&lt;&gt;"",+F27-H27,IF($N27=-1,SUM(G$18:G26),""))</f>
        <v>1715.0823836543766</v>
      </c>
      <c r="H27" s="59">
        <f>IF(C27&lt;&gt;"",(E27/$F$9)*L26,IF(N27=-1,SUM(H$18:H26),""))</f>
        <v>43.235360945814982</v>
      </c>
      <c r="I27" s="51">
        <f>IF(C27&lt;&gt;"",I26,IF(N27=-1,SUM(I$18:I26),""))</f>
        <v>0.3</v>
      </c>
      <c r="J27" s="6"/>
      <c r="K27" s="7"/>
      <c r="L27" s="59">
        <f t="shared" si="4"/>
        <v>3473.1609298434214</v>
      </c>
      <c r="M27" s="52">
        <f t="shared" si="0"/>
        <v>1758.6177446001916</v>
      </c>
      <c r="N27" s="9">
        <f t="shared" si="5"/>
        <v>2</v>
      </c>
    </row>
    <row r="28" spans="1:15" x14ac:dyDescent="0.2">
      <c r="A28" s="8"/>
      <c r="B28" s="8"/>
      <c r="C28" s="84">
        <f t="shared" si="1"/>
        <v>11</v>
      </c>
      <c r="D28" s="78">
        <f t="shared" si="2"/>
        <v>41030</v>
      </c>
      <c r="E28" s="58">
        <f t="shared" si="3"/>
        <v>0.05</v>
      </c>
      <c r="F28" s="59">
        <f>IF(C28&lt;&gt;"",PMT((+E28/$F$9),N27,-L27,0,0),IF($N28=-1,SUM(F$18:F27),""))</f>
        <v>1758.3177446001914</v>
      </c>
      <c r="G28" s="59">
        <f>IF(C28&lt;&gt;"",+F28-H28,IF($N28=-1,SUM(G$18:G27),""))</f>
        <v>1729.3747368514962</v>
      </c>
      <c r="H28" s="59">
        <f>IF(C28&lt;&gt;"",(E28/$F$9)*L27,IF(N28=-1,SUM(H$18:H27),""))</f>
        <v>28.943007748695177</v>
      </c>
      <c r="I28" s="51">
        <f>IF(C28&lt;&gt;"",I27,IF(N28=-1,SUM(I$18:I27),""))</f>
        <v>0.3</v>
      </c>
      <c r="J28" s="6"/>
      <c r="K28" s="7"/>
      <c r="L28" s="59">
        <f t="shared" si="4"/>
        <v>1743.7861929919252</v>
      </c>
      <c r="M28" s="52">
        <f t="shared" si="0"/>
        <v>1758.6177446001914</v>
      </c>
      <c r="N28" s="9">
        <f t="shared" si="5"/>
        <v>1</v>
      </c>
    </row>
    <row r="29" spans="1:15" x14ac:dyDescent="0.2">
      <c r="A29" s="8"/>
      <c r="B29" s="8"/>
      <c r="C29" s="84">
        <f t="shared" si="1"/>
        <v>12</v>
      </c>
      <c r="D29" s="78">
        <f t="shared" si="2"/>
        <v>41091</v>
      </c>
      <c r="E29" s="58">
        <f t="shared" si="3"/>
        <v>0.05</v>
      </c>
      <c r="F29" s="59">
        <f>IF(C29&lt;&gt;"",PMT((+E29/$F$9),N28,-L28,0,0),IF($N29=-1,SUM(F$18:F28),""))</f>
        <v>1758.3177446001912</v>
      </c>
      <c r="G29" s="59">
        <f>IF(C29&lt;&gt;"",+F29-H29,IF($N29=-1,SUM(G$18:G28),""))</f>
        <v>1743.7861929919252</v>
      </c>
      <c r="H29" s="59">
        <f>IF(C29&lt;&gt;"",(E29/$F$9)*L28,IF(N29=-1,SUM(H$18:H28),""))</f>
        <v>14.531551608266042</v>
      </c>
      <c r="I29" s="51">
        <f>IF(C29&lt;&gt;"",I28,IF(N29=-1,SUM(I$18:I28),""))</f>
        <v>0.3</v>
      </c>
      <c r="J29" s="6"/>
      <c r="K29" s="7"/>
      <c r="L29" s="59">
        <f t="shared" si="4"/>
        <v>0</v>
      </c>
      <c r="M29" s="52">
        <f t="shared" si="0"/>
        <v>1758.6177446001911</v>
      </c>
      <c r="N29" s="9">
        <f t="shared" si="5"/>
        <v>0</v>
      </c>
    </row>
    <row r="30" spans="1:15" x14ac:dyDescent="0.2">
      <c r="A30" s="8"/>
      <c r="B30" s="8"/>
      <c r="C30" s="84" t="str">
        <f t="shared" si="1"/>
        <v/>
      </c>
      <c r="D30" s="78" t="str">
        <f t="shared" si="2"/>
        <v/>
      </c>
      <c r="E30" s="58" t="str">
        <f t="shared" si="3"/>
        <v>TOTALES</v>
      </c>
      <c r="F30" s="59">
        <f>IF(C30&lt;&gt;"",PMT((+E30/$F$9),N29,-L29,0,0),IF($N30=-1,SUM(F$18:F29),""))</f>
        <v>21099.812935202299</v>
      </c>
      <c r="G30" s="59">
        <f>IF(C30&lt;&gt;"",+F30-H30,IF($N30=-1,SUM(G$18:G29),""))</f>
        <v>19999.999999999996</v>
      </c>
      <c r="H30" s="59">
        <f>IF(C30&lt;&gt;"",(E30/$F$9)*L29,IF(N30=-1,SUM(H$18:H29),""))</f>
        <v>1099.8129352023013</v>
      </c>
      <c r="I30" s="51">
        <f>IF(C30&lt;&gt;"",I29,IF(N30=-1,SUM(I$18:I29),""))</f>
        <v>3.5999999999999992</v>
      </c>
      <c r="J30" s="6"/>
      <c r="K30" s="7"/>
      <c r="L30" s="59" t="str">
        <f t="shared" si="4"/>
        <v/>
      </c>
      <c r="M30" s="52">
        <f t="shared" si="0"/>
        <v>0</v>
      </c>
      <c r="N30" s="9">
        <f t="shared" si="5"/>
        <v>-1</v>
      </c>
    </row>
    <row r="31" spans="1:15" x14ac:dyDescent="0.2">
      <c r="A31" s="8"/>
      <c r="B31" s="8"/>
      <c r="C31" s="84" t="str">
        <f t="shared" si="1"/>
        <v/>
      </c>
      <c r="D31" s="78" t="str">
        <f t="shared" si="2"/>
        <v/>
      </c>
      <c r="E31" s="58" t="str">
        <f t="shared" si="3"/>
        <v/>
      </c>
      <c r="F31" s="59" t="str">
        <f>IF(C31&lt;&gt;"",PMT((+E31/$F$9),N30,-L30,0,0),IF($N31=-1,SUM(F$18:F30),""))</f>
        <v/>
      </c>
      <c r="G31" s="59" t="str">
        <f>IF(C31&lt;&gt;"",+F31-H31,IF($N31=-1,SUM(G$18:G30),""))</f>
        <v/>
      </c>
      <c r="H31" s="59" t="str">
        <f>IF(C31&lt;&gt;"",(E31/$F$9)*L30,IF(N31=-1,SUM(H$18:H30),""))</f>
        <v/>
      </c>
      <c r="I31" s="51" t="str">
        <f>IF(C31&lt;&gt;"",I30,IF(N31=-1,SUM(I$18:I30),""))</f>
        <v/>
      </c>
      <c r="J31" s="6"/>
      <c r="K31" s="7"/>
      <c r="L31" s="59" t="str">
        <f t="shared" si="4"/>
        <v/>
      </c>
      <c r="M31" s="52">
        <f t="shared" si="0"/>
        <v>0</v>
      </c>
      <c r="N31" s="9">
        <f t="shared" si="5"/>
        <v>-2</v>
      </c>
    </row>
    <row r="32" spans="1:15" x14ac:dyDescent="0.2">
      <c r="A32" s="8"/>
      <c r="B32" s="8"/>
      <c r="C32" s="84" t="str">
        <f t="shared" si="1"/>
        <v/>
      </c>
      <c r="D32" s="78" t="str">
        <f t="shared" si="2"/>
        <v/>
      </c>
      <c r="E32" s="58" t="str">
        <f t="shared" si="3"/>
        <v/>
      </c>
      <c r="F32" s="59" t="str">
        <f>IF(C32&lt;&gt;"",PMT((+E32/$F$9),N31,-L31,0,0),IF($N32=-1,SUM(F$18:F31),""))</f>
        <v/>
      </c>
      <c r="G32" s="59" t="str">
        <f>IF(C32&lt;&gt;"",+F32-H32,IF($N32=-1,SUM(G$18:G31),""))</f>
        <v/>
      </c>
      <c r="H32" s="59" t="str">
        <f>IF(C32&lt;&gt;"",(E32/$F$9)*L31,IF(N32=-1,SUM(H$18:H31),""))</f>
        <v/>
      </c>
      <c r="I32" s="51" t="str">
        <f>IF(C32&lt;&gt;"",I31,IF(N32=-1,SUM(I$18:I31),""))</f>
        <v/>
      </c>
      <c r="J32" s="6"/>
      <c r="K32" s="7"/>
      <c r="L32" s="59" t="str">
        <f t="shared" si="4"/>
        <v/>
      </c>
      <c r="M32" s="52">
        <f t="shared" si="0"/>
        <v>0</v>
      </c>
      <c r="N32" s="9">
        <f t="shared" si="5"/>
        <v>-3</v>
      </c>
    </row>
    <row r="33" spans="1:14" x14ac:dyDescent="0.2">
      <c r="A33" s="8"/>
      <c r="B33" s="8"/>
      <c r="C33" s="84" t="str">
        <f t="shared" si="1"/>
        <v/>
      </c>
      <c r="D33" s="78" t="str">
        <f t="shared" si="2"/>
        <v/>
      </c>
      <c r="E33" s="58" t="str">
        <f t="shared" si="3"/>
        <v/>
      </c>
      <c r="F33" s="59" t="str">
        <f>IF(C33&lt;&gt;"",PMT((+E33/$F$9),N32,-L32,0,0),IF($N33=-1,SUM(F$18:F32),""))</f>
        <v/>
      </c>
      <c r="G33" s="59" t="str">
        <f>IF(C33&lt;&gt;"",+F33-H33,IF($N33=-1,SUM(G$18:G32),""))</f>
        <v/>
      </c>
      <c r="H33" s="59" t="str">
        <f>IF(C33&lt;&gt;"",(E33/$F$9)*L32,IF(N33=-1,SUM(H$18:H32),""))</f>
        <v/>
      </c>
      <c r="I33" s="51" t="str">
        <f>IF(C33&lt;&gt;"",I32,IF(N33=-1,SUM(I$18:I32),""))</f>
        <v/>
      </c>
      <c r="J33" s="6"/>
      <c r="K33" s="7"/>
      <c r="L33" s="59" t="str">
        <f t="shared" si="4"/>
        <v/>
      </c>
      <c r="M33" s="52">
        <f t="shared" si="0"/>
        <v>0</v>
      </c>
      <c r="N33" s="9">
        <f t="shared" si="5"/>
        <v>-4</v>
      </c>
    </row>
    <row r="34" spans="1:14" x14ac:dyDescent="0.2">
      <c r="A34" s="8"/>
      <c r="B34" s="8"/>
      <c r="C34" s="84" t="str">
        <f t="shared" si="1"/>
        <v/>
      </c>
      <c r="D34" s="78" t="str">
        <f t="shared" si="2"/>
        <v/>
      </c>
      <c r="E34" s="58" t="str">
        <f t="shared" si="3"/>
        <v/>
      </c>
      <c r="F34" s="59" t="str">
        <f>IF(C34&lt;&gt;"",PMT((+E34/$F$9),N33,-L33,0,0),IF($N34=-1,SUM(F$18:F33),""))</f>
        <v/>
      </c>
      <c r="G34" s="59" t="str">
        <f>IF(C34&lt;&gt;"",+F34-H34,IF($N34=-1,SUM(G$18:G33),""))</f>
        <v/>
      </c>
      <c r="H34" s="59" t="str">
        <f>IF(C34&lt;&gt;"",(E34/$F$9)*L33,IF(N34=-1,SUM(H$18:H33),""))</f>
        <v/>
      </c>
      <c r="I34" s="51" t="str">
        <f>IF(C34&lt;&gt;"",I33,IF(N34=-1,SUM(I$18:I33),""))</f>
        <v/>
      </c>
      <c r="J34" s="6"/>
      <c r="K34" s="7"/>
      <c r="L34" s="59" t="str">
        <f t="shared" si="4"/>
        <v/>
      </c>
      <c r="M34" s="52">
        <f t="shared" si="0"/>
        <v>0</v>
      </c>
      <c r="N34" s="9">
        <f t="shared" si="5"/>
        <v>-5</v>
      </c>
    </row>
    <row r="35" spans="1:14" x14ac:dyDescent="0.2">
      <c r="A35" s="8"/>
      <c r="B35" s="8"/>
      <c r="C35" s="84" t="str">
        <f t="shared" si="1"/>
        <v/>
      </c>
      <c r="D35" s="78" t="str">
        <f t="shared" si="2"/>
        <v/>
      </c>
      <c r="E35" s="58" t="str">
        <f t="shared" si="3"/>
        <v/>
      </c>
      <c r="F35" s="59" t="str">
        <f>IF(C35&lt;&gt;"",PMT((+E35/$F$9),N34,-L34,0,0),IF($N35=-1,SUM(F$18:F34),""))</f>
        <v/>
      </c>
      <c r="G35" s="59" t="str">
        <f>IF(C35&lt;&gt;"",+F35-H35,IF($N35=-1,SUM(G$18:G34),""))</f>
        <v/>
      </c>
      <c r="H35" s="59" t="str">
        <f>IF(C35&lt;&gt;"",(E35/$F$9)*L34,IF(N35=-1,SUM(H$18:H34),""))</f>
        <v/>
      </c>
      <c r="I35" s="51" t="str">
        <f>IF(C35&lt;&gt;"",I34,IF(N35=-1,SUM(I$18:I34),""))</f>
        <v/>
      </c>
      <c r="J35" s="6"/>
      <c r="K35" s="7"/>
      <c r="L35" s="59" t="str">
        <f t="shared" si="4"/>
        <v/>
      </c>
      <c r="M35" s="52">
        <f t="shared" si="0"/>
        <v>0</v>
      </c>
      <c r="N35" s="9">
        <f t="shared" si="5"/>
        <v>-6</v>
      </c>
    </row>
    <row r="36" spans="1:14" x14ac:dyDescent="0.2">
      <c r="A36" s="8"/>
      <c r="B36" s="8"/>
      <c r="C36" s="84" t="str">
        <f t="shared" si="1"/>
        <v/>
      </c>
      <c r="D36" s="78" t="str">
        <f t="shared" si="2"/>
        <v/>
      </c>
      <c r="E36" s="58" t="str">
        <f t="shared" si="3"/>
        <v/>
      </c>
      <c r="F36" s="59" t="str">
        <f>IF(C36&lt;&gt;"",PMT((+E36/$F$9),N35,-L35,0,0),IF($N36=-1,SUM(F$18:F35),""))</f>
        <v/>
      </c>
      <c r="G36" s="59" t="str">
        <f>IF(C36&lt;&gt;"",+F36-H36,IF($N36=-1,SUM(G$18:G35),""))</f>
        <v/>
      </c>
      <c r="H36" s="59" t="str">
        <f>IF(C36&lt;&gt;"",(E36/$F$9)*L35,IF(N36=-1,SUM(H$18:H35),""))</f>
        <v/>
      </c>
      <c r="I36" s="51" t="str">
        <f>IF(C36&lt;&gt;"",I35,IF(N36=-1,SUM(I$18:I35),""))</f>
        <v/>
      </c>
      <c r="J36" s="6"/>
      <c r="K36" s="7"/>
      <c r="L36" s="59" t="str">
        <f t="shared" si="4"/>
        <v/>
      </c>
      <c r="M36" s="52">
        <f t="shared" si="0"/>
        <v>0</v>
      </c>
      <c r="N36" s="9">
        <f t="shared" si="5"/>
        <v>-7</v>
      </c>
    </row>
    <row r="37" spans="1:14" x14ac:dyDescent="0.2">
      <c r="A37" s="8"/>
      <c r="B37" s="8"/>
      <c r="C37" s="84" t="str">
        <f t="shared" si="1"/>
        <v/>
      </c>
      <c r="D37" s="78" t="str">
        <f t="shared" si="2"/>
        <v/>
      </c>
      <c r="E37" s="58" t="str">
        <f t="shared" si="3"/>
        <v/>
      </c>
      <c r="F37" s="59" t="str">
        <f>IF(C37&lt;&gt;"",PMT((+E37/$F$9),N36,-L36,0,0),IF($N37=-1,SUM(F$18:F36),""))</f>
        <v/>
      </c>
      <c r="G37" s="59" t="str">
        <f>IF(C37&lt;&gt;"",+F37-H37,IF($N37=-1,SUM(G$18:G36),""))</f>
        <v/>
      </c>
      <c r="H37" s="59" t="str">
        <f>IF(C37&lt;&gt;"",(E37/$F$9)*L36,IF(N37=-1,SUM(H$18:H36),""))</f>
        <v/>
      </c>
      <c r="I37" s="51" t="str">
        <f>IF(C37&lt;&gt;"",I36,IF(N37=-1,SUM(I$18:I36),""))</f>
        <v/>
      </c>
      <c r="J37" s="6"/>
      <c r="K37" s="7"/>
      <c r="L37" s="59" t="str">
        <f t="shared" si="4"/>
        <v/>
      </c>
      <c r="M37" s="52">
        <f t="shared" si="0"/>
        <v>0</v>
      </c>
      <c r="N37" s="9">
        <f t="shared" si="5"/>
        <v>-8</v>
      </c>
    </row>
    <row r="38" spans="1:14" x14ac:dyDescent="0.2">
      <c r="A38" s="8"/>
      <c r="B38" s="8"/>
      <c r="C38" s="84" t="str">
        <f t="shared" si="1"/>
        <v/>
      </c>
      <c r="D38" s="78" t="str">
        <f t="shared" si="2"/>
        <v/>
      </c>
      <c r="E38" s="58" t="str">
        <f t="shared" si="3"/>
        <v/>
      </c>
      <c r="F38" s="59" t="str">
        <f>IF(C38&lt;&gt;"",PMT((+E38/$F$9),N37,-L37,0,0),IF($N38=-1,SUM(F$18:F37),""))</f>
        <v/>
      </c>
      <c r="G38" s="59" t="str">
        <f>IF(C38&lt;&gt;"",+F38-H38,IF($N38=-1,SUM(G$18:G37),""))</f>
        <v/>
      </c>
      <c r="H38" s="59" t="str">
        <f>IF(C38&lt;&gt;"",(E38/$F$9)*L37,IF(N38=-1,SUM(H$18:H37),""))</f>
        <v/>
      </c>
      <c r="I38" s="51" t="str">
        <f>IF(C38&lt;&gt;"",I37,IF(N38=-1,SUM(I$18:I37),""))</f>
        <v/>
      </c>
      <c r="J38" s="6"/>
      <c r="K38" s="7"/>
      <c r="L38" s="59" t="str">
        <f t="shared" si="4"/>
        <v/>
      </c>
      <c r="M38" s="52">
        <f t="shared" si="0"/>
        <v>0</v>
      </c>
      <c r="N38" s="9">
        <f t="shared" si="5"/>
        <v>-9</v>
      </c>
    </row>
    <row r="39" spans="1:14" x14ac:dyDescent="0.2">
      <c r="A39" s="8"/>
      <c r="B39" s="8"/>
      <c r="C39" s="84" t="str">
        <f t="shared" si="1"/>
        <v/>
      </c>
      <c r="D39" s="78" t="str">
        <f t="shared" si="2"/>
        <v/>
      </c>
      <c r="E39" s="58" t="str">
        <f t="shared" si="3"/>
        <v/>
      </c>
      <c r="F39" s="59" t="str">
        <f>IF(C39&lt;&gt;"",PMT((+E39/$F$9),N38,-L38,0,0),IF($N39=-1,SUM(F$18:F38),""))</f>
        <v/>
      </c>
      <c r="G39" s="59" t="str">
        <f>IF(C39&lt;&gt;"",+F39-H39,IF($N39=-1,SUM(G$18:G38),""))</f>
        <v/>
      </c>
      <c r="H39" s="59" t="str">
        <f>IF(C39&lt;&gt;"",(E39/$F$9)*L38,IF(N39=-1,SUM(H$18:H38),""))</f>
        <v/>
      </c>
      <c r="I39" s="51" t="str">
        <f>IF(C39&lt;&gt;"",I38,IF(N39=-1,SUM(I$18:I38),""))</f>
        <v/>
      </c>
      <c r="J39" s="6"/>
      <c r="K39" s="7"/>
      <c r="L39" s="59" t="str">
        <f t="shared" si="4"/>
        <v/>
      </c>
      <c r="M39" s="52">
        <f t="shared" si="0"/>
        <v>0</v>
      </c>
      <c r="N39" s="9">
        <f t="shared" si="5"/>
        <v>-10</v>
      </c>
    </row>
    <row r="40" spans="1:14" x14ac:dyDescent="0.2">
      <c r="A40" s="8"/>
      <c r="B40" s="8"/>
      <c r="C40" s="84" t="str">
        <f t="shared" si="1"/>
        <v/>
      </c>
      <c r="D40" s="78" t="str">
        <f t="shared" si="2"/>
        <v/>
      </c>
      <c r="E40" s="58" t="str">
        <f t="shared" si="3"/>
        <v/>
      </c>
      <c r="F40" s="59" t="str">
        <f>IF(C40&lt;&gt;"",PMT((+E40/$F$9),N39,-L39,0,0),IF($N40=-1,SUM(F$18:F39),""))</f>
        <v/>
      </c>
      <c r="G40" s="59" t="str">
        <f>IF(C40&lt;&gt;"",+F40-H40,IF($N40=-1,SUM(G$18:G39),""))</f>
        <v/>
      </c>
      <c r="H40" s="59" t="str">
        <f>IF(C40&lt;&gt;"",(E40/$F$9)*L39,IF(N40=-1,SUM(H$18:H39),""))</f>
        <v/>
      </c>
      <c r="I40" s="51" t="str">
        <f>IF(C40&lt;&gt;"",I39,IF(N40=-1,SUM(I$18:I39),""))</f>
        <v/>
      </c>
      <c r="J40" s="6"/>
      <c r="K40" s="7"/>
      <c r="L40" s="59" t="str">
        <f t="shared" si="4"/>
        <v/>
      </c>
      <c r="M40" s="52">
        <f t="shared" si="0"/>
        <v>0</v>
      </c>
      <c r="N40" s="9">
        <f t="shared" si="5"/>
        <v>-11</v>
      </c>
    </row>
    <row r="41" spans="1:14" x14ac:dyDescent="0.2">
      <c r="A41" s="8"/>
      <c r="B41" s="8"/>
      <c r="C41" s="84" t="str">
        <f t="shared" si="1"/>
        <v/>
      </c>
      <c r="D41" s="78" t="str">
        <f t="shared" si="2"/>
        <v/>
      </c>
      <c r="E41" s="58" t="str">
        <f t="shared" si="3"/>
        <v/>
      </c>
      <c r="F41" s="59" t="str">
        <f>IF(C41&lt;&gt;"",PMT((+E41/$F$9),N40,-L40,0,0),IF($N41=-1,SUM(F$18:F40),""))</f>
        <v/>
      </c>
      <c r="G41" s="59" t="str">
        <f>IF(C41&lt;&gt;"",+F41-H41,IF($N41=-1,SUM(G$18:G40),""))</f>
        <v/>
      </c>
      <c r="H41" s="59" t="str">
        <f>IF(C41&lt;&gt;"",(E41/$F$9)*L40,IF(N41=-1,SUM(H$18:H40),""))</f>
        <v/>
      </c>
      <c r="I41" s="51" t="str">
        <f>IF(C41&lt;&gt;"",I40,IF(N41=-1,SUM(I$18:I40),""))</f>
        <v/>
      </c>
      <c r="J41" s="6"/>
      <c r="K41" s="7"/>
      <c r="L41" s="59" t="str">
        <f t="shared" si="4"/>
        <v/>
      </c>
      <c r="M41" s="52">
        <f t="shared" si="0"/>
        <v>0</v>
      </c>
      <c r="N41" s="9">
        <f t="shared" si="5"/>
        <v>-12</v>
      </c>
    </row>
    <row r="42" spans="1:14" x14ac:dyDescent="0.2">
      <c r="A42" s="8"/>
      <c r="B42" s="8"/>
      <c r="C42" s="84" t="str">
        <f t="shared" si="1"/>
        <v/>
      </c>
      <c r="D42" s="78" t="str">
        <f t="shared" si="2"/>
        <v/>
      </c>
      <c r="E42" s="58" t="str">
        <f t="shared" si="3"/>
        <v/>
      </c>
      <c r="F42" s="59" t="str">
        <f>IF(C42&lt;&gt;"",PMT((+E42/$F$9),N41,-L41,0,0),IF($N42=-1,SUM(F$18:F41),""))</f>
        <v/>
      </c>
      <c r="G42" s="59" t="str">
        <f>IF(C42&lt;&gt;"",+F42-H42,IF($N42=-1,SUM(G$18:G41),""))</f>
        <v/>
      </c>
      <c r="H42" s="59" t="str">
        <f>IF(C42&lt;&gt;"",(E42/$F$9)*L41,IF(N42=-1,SUM(H$18:H41),""))</f>
        <v/>
      </c>
      <c r="I42" s="51" t="str">
        <f>IF(C42&lt;&gt;"",I41,IF(N42=-1,SUM(I$18:I41),""))</f>
        <v/>
      </c>
      <c r="J42" s="6"/>
      <c r="K42" s="7"/>
      <c r="L42" s="59" t="str">
        <f t="shared" si="4"/>
        <v/>
      </c>
      <c r="M42" s="52">
        <f t="shared" si="0"/>
        <v>0</v>
      </c>
      <c r="N42" s="9">
        <f t="shared" si="5"/>
        <v>-13</v>
      </c>
    </row>
    <row r="43" spans="1:14" x14ac:dyDescent="0.2">
      <c r="A43" s="8"/>
      <c r="B43" s="8"/>
      <c r="C43" s="84" t="str">
        <f t="shared" si="1"/>
        <v/>
      </c>
      <c r="D43" s="78" t="str">
        <f t="shared" si="2"/>
        <v/>
      </c>
      <c r="E43" s="58" t="str">
        <f t="shared" si="3"/>
        <v/>
      </c>
      <c r="F43" s="59" t="str">
        <f>IF(C43&lt;&gt;"",PMT((+E43/$F$9),N42,-L42,0,0),IF($N43=-1,SUM(F$18:F42),""))</f>
        <v/>
      </c>
      <c r="G43" s="59" t="str">
        <f>IF(C43&lt;&gt;"",+F43-H43,IF($N43=-1,SUM(G$18:G42),""))</f>
        <v/>
      </c>
      <c r="H43" s="59" t="str">
        <f>IF(C43&lt;&gt;"",(E43/$F$9)*L42,IF(N43=-1,SUM(H$18:H42),""))</f>
        <v/>
      </c>
      <c r="I43" s="51" t="str">
        <f>IF(C43&lt;&gt;"",I42,IF(N43=-1,SUM(I$18:I42),""))</f>
        <v/>
      </c>
      <c r="J43" s="6"/>
      <c r="K43" s="7"/>
      <c r="L43" s="59" t="str">
        <f t="shared" si="4"/>
        <v/>
      </c>
      <c r="M43" s="52">
        <f t="shared" si="0"/>
        <v>0</v>
      </c>
      <c r="N43" s="9">
        <f t="shared" si="5"/>
        <v>-14</v>
      </c>
    </row>
    <row r="44" spans="1:14" x14ac:dyDescent="0.2">
      <c r="A44" s="8"/>
      <c r="B44" s="8"/>
      <c r="C44" s="84" t="str">
        <f t="shared" si="1"/>
        <v/>
      </c>
      <c r="D44" s="78" t="str">
        <f t="shared" si="2"/>
        <v/>
      </c>
      <c r="E44" s="58" t="str">
        <f t="shared" si="3"/>
        <v/>
      </c>
      <c r="F44" s="59" t="str">
        <f>IF(C44&lt;&gt;"",PMT((+E44/$F$9),N43,-L43,0,0),IF($N44=-1,SUM(F$18:F43),""))</f>
        <v/>
      </c>
      <c r="G44" s="59" t="str">
        <f>IF(C44&lt;&gt;"",+F44-H44,IF($N44=-1,SUM(G$18:G43),""))</f>
        <v/>
      </c>
      <c r="H44" s="59" t="str">
        <f>IF(C44&lt;&gt;"",(E44/$F$9)*L43,IF(N44=-1,SUM(H$18:H43),""))</f>
        <v/>
      </c>
      <c r="I44" s="51" t="str">
        <f>IF(C44&lt;&gt;"",I43,IF(N44=-1,SUM(I$18:I43),""))</f>
        <v/>
      </c>
      <c r="J44" s="6"/>
      <c r="K44" s="7"/>
      <c r="L44" s="59" t="str">
        <f t="shared" si="4"/>
        <v/>
      </c>
      <c r="M44" s="52">
        <f t="shared" si="0"/>
        <v>0</v>
      </c>
      <c r="N44" s="9">
        <f t="shared" si="5"/>
        <v>-15</v>
      </c>
    </row>
    <row r="45" spans="1:14" x14ac:dyDescent="0.2">
      <c r="A45" s="8"/>
      <c r="B45" s="8"/>
      <c r="C45" s="84" t="str">
        <f t="shared" si="1"/>
        <v/>
      </c>
      <c r="D45" s="78" t="str">
        <f t="shared" si="2"/>
        <v/>
      </c>
      <c r="E45" s="58" t="str">
        <f t="shared" si="3"/>
        <v/>
      </c>
      <c r="F45" s="59" t="str">
        <f>IF(C45&lt;&gt;"",PMT((+E45/$F$9),N44,-L44,0,0),IF($N45=-1,SUM(F$18:F44),""))</f>
        <v/>
      </c>
      <c r="G45" s="59" t="str">
        <f>IF(C45&lt;&gt;"",+F45-H45,IF($N45=-1,SUM(G$18:G44),""))</f>
        <v/>
      </c>
      <c r="H45" s="59" t="str">
        <f>IF(C45&lt;&gt;"",(E45/$F$9)*L44,IF(N45=-1,SUM(H$18:H44),""))</f>
        <v/>
      </c>
      <c r="I45" s="51" t="str">
        <f>IF(C45&lt;&gt;"",I44,IF(N45=-1,SUM(I$18:I44),""))</f>
        <v/>
      </c>
      <c r="J45" s="6"/>
      <c r="K45" s="7"/>
      <c r="L45" s="59" t="str">
        <f t="shared" si="4"/>
        <v/>
      </c>
      <c r="M45" s="52">
        <f t="shared" si="0"/>
        <v>0</v>
      </c>
      <c r="N45" s="9">
        <f t="shared" si="5"/>
        <v>-16</v>
      </c>
    </row>
    <row r="46" spans="1:14" x14ac:dyDescent="0.2">
      <c r="A46" s="8"/>
      <c r="B46" s="8"/>
      <c r="C46" s="84" t="str">
        <f t="shared" si="1"/>
        <v/>
      </c>
      <c r="D46" s="78" t="str">
        <f t="shared" si="2"/>
        <v/>
      </c>
      <c r="E46" s="58" t="str">
        <f t="shared" si="3"/>
        <v/>
      </c>
      <c r="F46" s="59" t="str">
        <f>IF(C46&lt;&gt;"",PMT((+E46/$F$9),N45,-L45,0,0),IF($N46=-1,SUM(F$18:F45),""))</f>
        <v/>
      </c>
      <c r="G46" s="59" t="str">
        <f>IF(C46&lt;&gt;"",+F46-H46,IF($N46=-1,SUM(G$18:G45),""))</f>
        <v/>
      </c>
      <c r="H46" s="59" t="str">
        <f>IF(C46&lt;&gt;"",(E46/$F$9)*L45,IF(N46=-1,SUM(H$18:H45),""))</f>
        <v/>
      </c>
      <c r="I46" s="51" t="str">
        <f>IF(C46&lt;&gt;"",I45,IF(N46=-1,SUM(I$18:I45),""))</f>
        <v/>
      </c>
      <c r="J46" s="6"/>
      <c r="K46" s="7"/>
      <c r="L46" s="59" t="str">
        <f t="shared" si="4"/>
        <v/>
      </c>
      <c r="M46" s="52">
        <f t="shared" si="0"/>
        <v>0</v>
      </c>
      <c r="N46" s="9">
        <f t="shared" si="5"/>
        <v>-17</v>
      </c>
    </row>
    <row r="47" spans="1:14" x14ac:dyDescent="0.2">
      <c r="A47" s="8"/>
      <c r="B47" s="8"/>
      <c r="C47" s="84" t="str">
        <f t="shared" si="1"/>
        <v/>
      </c>
      <c r="D47" s="78" t="str">
        <f t="shared" si="2"/>
        <v/>
      </c>
      <c r="E47" s="58" t="str">
        <f t="shared" si="3"/>
        <v/>
      </c>
      <c r="F47" s="59" t="str">
        <f>IF(C47&lt;&gt;"",PMT((+E47/$F$9),N46,-L46,0,0),IF($N47=-1,SUM(F$18:F46),""))</f>
        <v/>
      </c>
      <c r="G47" s="59" t="str">
        <f>IF(C47&lt;&gt;"",+F47-H47,IF($N47=-1,SUM(G$18:G46),""))</f>
        <v/>
      </c>
      <c r="H47" s="59" t="str">
        <f>IF(C47&lt;&gt;"",(E47/$F$9)*L46,IF(N47=-1,SUM(H$18:H46),""))</f>
        <v/>
      </c>
      <c r="I47" s="51" t="str">
        <f>IF(C47&lt;&gt;"",I46,IF(N47=-1,SUM(I$18:I46),""))</f>
        <v/>
      </c>
      <c r="J47" s="6"/>
      <c r="K47" s="7"/>
      <c r="L47" s="59" t="str">
        <f t="shared" si="4"/>
        <v/>
      </c>
      <c r="M47" s="52">
        <f t="shared" si="0"/>
        <v>0</v>
      </c>
      <c r="N47" s="9">
        <f t="shared" si="5"/>
        <v>-18</v>
      </c>
    </row>
    <row r="48" spans="1:14" x14ac:dyDescent="0.2">
      <c r="A48" s="8"/>
      <c r="B48" s="8"/>
      <c r="C48" s="84" t="str">
        <f t="shared" si="1"/>
        <v/>
      </c>
      <c r="D48" s="78" t="str">
        <f t="shared" si="2"/>
        <v/>
      </c>
      <c r="E48" s="58" t="str">
        <f t="shared" si="3"/>
        <v/>
      </c>
      <c r="F48" s="59" t="str">
        <f>IF(C48&lt;&gt;"",PMT((+E48/$F$9),N47,-L47,0,0),IF($N48=-1,SUM(F$18:F47),""))</f>
        <v/>
      </c>
      <c r="G48" s="59" t="str">
        <f>IF(C48&lt;&gt;"",+F48-H48,IF($N48=-1,SUM(G$18:G47),""))</f>
        <v/>
      </c>
      <c r="H48" s="59" t="str">
        <f>IF(C48&lt;&gt;"",(E48/$F$9)*L47,IF(N48=-1,SUM(H$18:H47),""))</f>
        <v/>
      </c>
      <c r="I48" s="51" t="str">
        <f>IF(C48&lt;&gt;"",I47,IF(N48=-1,SUM(I$18:I47),""))</f>
        <v/>
      </c>
      <c r="J48" s="6"/>
      <c r="K48" s="7"/>
      <c r="L48" s="59" t="str">
        <f t="shared" si="4"/>
        <v/>
      </c>
      <c r="M48" s="52">
        <f t="shared" si="0"/>
        <v>0</v>
      </c>
      <c r="N48" s="9">
        <f t="shared" si="5"/>
        <v>-19</v>
      </c>
    </row>
    <row r="49" spans="1:14" x14ac:dyDescent="0.2">
      <c r="A49" s="8"/>
      <c r="B49" s="8"/>
      <c r="C49" s="84" t="str">
        <f t="shared" si="1"/>
        <v/>
      </c>
      <c r="D49" s="78" t="str">
        <f t="shared" si="2"/>
        <v/>
      </c>
      <c r="E49" s="58" t="str">
        <f t="shared" si="3"/>
        <v/>
      </c>
      <c r="F49" s="59" t="str">
        <f>IF(C49&lt;&gt;"",PMT((+E49/$F$9),N48,-L48,0,0),IF($N49=-1,SUM(F$18:F48),""))</f>
        <v/>
      </c>
      <c r="G49" s="59" t="str">
        <f>IF(C49&lt;&gt;"",+F49-H49,IF($N49=-1,SUM(G$18:G48),""))</f>
        <v/>
      </c>
      <c r="H49" s="59" t="str">
        <f>IF(C49&lt;&gt;"",(E49/$F$9)*L48,IF(N49=-1,SUM(H$18:H48),""))</f>
        <v/>
      </c>
      <c r="I49" s="51" t="str">
        <f>IF(C49&lt;&gt;"",I48,IF(N49=-1,SUM(I$18:I48),""))</f>
        <v/>
      </c>
      <c r="J49" s="6"/>
      <c r="K49" s="7"/>
      <c r="L49" s="59" t="str">
        <f t="shared" si="4"/>
        <v/>
      </c>
      <c r="M49" s="52">
        <f t="shared" si="0"/>
        <v>0</v>
      </c>
      <c r="N49" s="9">
        <f t="shared" si="5"/>
        <v>-20</v>
      </c>
    </row>
    <row r="50" spans="1:14" x14ac:dyDescent="0.2">
      <c r="A50" s="8"/>
      <c r="B50" s="8"/>
      <c r="C50" s="84" t="str">
        <f t="shared" si="1"/>
        <v/>
      </c>
      <c r="D50" s="78" t="str">
        <f t="shared" si="2"/>
        <v/>
      </c>
      <c r="E50" s="58" t="str">
        <f t="shared" si="3"/>
        <v/>
      </c>
      <c r="F50" s="59" t="str">
        <f>IF(C50&lt;&gt;"",PMT((+E50/$F$9),N49,-L49,0,0),IF($N50=-1,SUM(F$18:F49),""))</f>
        <v/>
      </c>
      <c r="G50" s="59" t="str">
        <f>IF(C50&lt;&gt;"",+F50-H50,IF($N50=-1,SUM(G$18:G49),""))</f>
        <v/>
      </c>
      <c r="H50" s="59" t="str">
        <f>IF(C50&lt;&gt;"",(E50/$F$9)*L49,IF(N50=-1,SUM(H$18:H49),""))</f>
        <v/>
      </c>
      <c r="I50" s="51" t="str">
        <f>IF(C50&lt;&gt;"",I49,IF(N50=-1,SUM(I$18:I49),""))</f>
        <v/>
      </c>
      <c r="J50" s="6"/>
      <c r="K50" s="7"/>
      <c r="L50" s="59" t="str">
        <f t="shared" si="4"/>
        <v/>
      </c>
      <c r="M50" s="52">
        <f t="shared" si="0"/>
        <v>0</v>
      </c>
      <c r="N50" s="9">
        <f t="shared" si="5"/>
        <v>-21</v>
      </c>
    </row>
    <row r="51" spans="1:14" x14ac:dyDescent="0.2">
      <c r="A51" s="8"/>
      <c r="B51" s="8"/>
      <c r="C51" s="84" t="str">
        <f t="shared" si="1"/>
        <v/>
      </c>
      <c r="D51" s="78" t="str">
        <f t="shared" si="2"/>
        <v/>
      </c>
      <c r="E51" s="58" t="str">
        <f t="shared" si="3"/>
        <v/>
      </c>
      <c r="F51" s="59" t="str">
        <f>IF(C51&lt;&gt;"",PMT((+E51/$F$9),N50,-L50,0,0),IF($N51=-1,SUM(F$18:F50),""))</f>
        <v/>
      </c>
      <c r="G51" s="59" t="str">
        <f>IF(C51&lt;&gt;"",+F51-H51,IF($N51=-1,SUM(G$18:G50),""))</f>
        <v/>
      </c>
      <c r="H51" s="59" t="str">
        <f>IF(C51&lt;&gt;"",(E51/$F$9)*L50,IF(N51=-1,SUM(H$18:H50),""))</f>
        <v/>
      </c>
      <c r="I51" s="51" t="str">
        <f>IF(C51&lt;&gt;"",I50,IF(N51=-1,SUM(I$18:I50),""))</f>
        <v/>
      </c>
      <c r="J51" s="6"/>
      <c r="K51" s="7"/>
      <c r="L51" s="59" t="str">
        <f t="shared" si="4"/>
        <v/>
      </c>
      <c r="M51" s="52">
        <f t="shared" si="0"/>
        <v>0</v>
      </c>
      <c r="N51" s="9">
        <f t="shared" si="5"/>
        <v>-22</v>
      </c>
    </row>
    <row r="52" spans="1:14" x14ac:dyDescent="0.2">
      <c r="A52" s="8"/>
      <c r="B52" s="8"/>
      <c r="C52" s="84" t="str">
        <f t="shared" si="1"/>
        <v/>
      </c>
      <c r="D52" s="78" t="str">
        <f t="shared" si="2"/>
        <v/>
      </c>
      <c r="E52" s="58" t="str">
        <f t="shared" si="3"/>
        <v/>
      </c>
      <c r="F52" s="59" t="str">
        <f>IF(C52&lt;&gt;"",PMT((+E52/$F$9),N51,-L51,0,0),IF($N52=-1,SUM(F$18:F51),""))</f>
        <v/>
      </c>
      <c r="G52" s="59" t="str">
        <f>IF(C52&lt;&gt;"",+F52-H52,IF($N52=-1,SUM(G$18:G51),""))</f>
        <v/>
      </c>
      <c r="H52" s="59" t="str">
        <f>IF(C52&lt;&gt;"",(E52/$F$9)*L51,IF(N52=-1,SUM(H$18:H51),""))</f>
        <v/>
      </c>
      <c r="I52" s="51" t="str">
        <f>IF(C52&lt;&gt;"",I51,IF(N52=-1,SUM(I$18:I51),""))</f>
        <v/>
      </c>
      <c r="J52" s="6"/>
      <c r="K52" s="7"/>
      <c r="L52" s="59" t="str">
        <f t="shared" si="4"/>
        <v/>
      </c>
      <c r="M52" s="52">
        <f t="shared" si="0"/>
        <v>0</v>
      </c>
      <c r="N52" s="9">
        <f t="shared" si="5"/>
        <v>-23</v>
      </c>
    </row>
    <row r="53" spans="1:14" x14ac:dyDescent="0.2">
      <c r="A53" s="8"/>
      <c r="B53" s="8"/>
      <c r="C53" s="84" t="str">
        <f t="shared" si="1"/>
        <v/>
      </c>
      <c r="D53" s="78" t="str">
        <f t="shared" si="2"/>
        <v/>
      </c>
      <c r="E53" s="58" t="str">
        <f t="shared" si="3"/>
        <v/>
      </c>
      <c r="F53" s="59" t="str">
        <f>IF(C53&lt;&gt;"",PMT((+E53/$F$9),N52,-L52,0,0),IF($N53=-1,SUM(F$18:F52),""))</f>
        <v/>
      </c>
      <c r="G53" s="59" t="str">
        <f>IF(C53&lt;&gt;"",+F53-H53,IF($N53=-1,SUM(G$18:G52),""))</f>
        <v/>
      </c>
      <c r="H53" s="59" t="str">
        <f>IF(C53&lt;&gt;"",(E53/$F$9)*L52,IF(N53=-1,SUM(H$18:H52),""))</f>
        <v/>
      </c>
      <c r="I53" s="51" t="str">
        <f>IF(C53&lt;&gt;"",I52,IF(N53=-1,SUM(I$18:I52),""))</f>
        <v/>
      </c>
      <c r="J53" s="6"/>
      <c r="K53" s="7"/>
      <c r="L53" s="59" t="str">
        <f t="shared" si="4"/>
        <v/>
      </c>
      <c r="M53" s="52">
        <f t="shared" si="0"/>
        <v>0</v>
      </c>
      <c r="N53" s="9">
        <f t="shared" si="5"/>
        <v>-24</v>
      </c>
    </row>
    <row r="54" spans="1:14" x14ac:dyDescent="0.2">
      <c r="A54" s="8"/>
      <c r="B54" s="8"/>
      <c r="C54" s="84" t="str">
        <f t="shared" si="1"/>
        <v/>
      </c>
      <c r="D54" s="78" t="str">
        <f t="shared" si="2"/>
        <v/>
      </c>
      <c r="E54" s="58" t="str">
        <f t="shared" si="3"/>
        <v/>
      </c>
      <c r="F54" s="59" t="str">
        <f>IF(C54&lt;&gt;"",PMT((+E54/$F$9),N53,-L53,0,0),IF($N54=-1,SUM(F$18:F53),""))</f>
        <v/>
      </c>
      <c r="G54" s="59" t="str">
        <f>IF(C54&lt;&gt;"",+F54-H54,IF($N54=-1,SUM(G$18:G53),""))</f>
        <v/>
      </c>
      <c r="H54" s="59" t="str">
        <f>IF(C54&lt;&gt;"",(E54/$F$9)*L53,IF(N54=-1,SUM(H$18:H53),""))</f>
        <v/>
      </c>
      <c r="I54" s="51" t="str">
        <f>IF(C54&lt;&gt;"",I53,IF(N54=-1,SUM(I$18:I53),""))</f>
        <v/>
      </c>
      <c r="J54" s="6"/>
      <c r="K54" s="7"/>
      <c r="L54" s="59" t="str">
        <f t="shared" si="4"/>
        <v/>
      </c>
      <c r="M54" s="52">
        <f t="shared" si="0"/>
        <v>0</v>
      </c>
      <c r="N54" s="9">
        <f t="shared" si="5"/>
        <v>-25</v>
      </c>
    </row>
    <row r="55" spans="1:14" x14ac:dyDescent="0.2">
      <c r="A55" s="8"/>
      <c r="B55" s="8"/>
      <c r="C55" s="84" t="str">
        <f t="shared" si="1"/>
        <v/>
      </c>
      <c r="D55" s="78" t="str">
        <f t="shared" si="2"/>
        <v/>
      </c>
      <c r="E55" s="58" t="str">
        <f t="shared" si="3"/>
        <v/>
      </c>
      <c r="F55" s="59" t="str">
        <f>IF(C55&lt;&gt;"",PMT((+E55/$F$9),N54,-L54,0,0),IF($N55=-1,SUM(F$18:F54),""))</f>
        <v/>
      </c>
      <c r="G55" s="59" t="str">
        <f>IF(C55&lt;&gt;"",+F55-H55,IF($N55=-1,SUM(G$18:G54),""))</f>
        <v/>
      </c>
      <c r="H55" s="59" t="str">
        <f>IF(C55&lt;&gt;"",(E55/$F$9)*L54,IF(N55=-1,SUM(H$18:H54),""))</f>
        <v/>
      </c>
      <c r="I55" s="51" t="str">
        <f>IF(C55&lt;&gt;"",I54,IF(N55=-1,SUM(I$18:I54),""))</f>
        <v/>
      </c>
      <c r="J55" s="6"/>
      <c r="K55" s="7"/>
      <c r="L55" s="59" t="str">
        <f t="shared" si="4"/>
        <v/>
      </c>
      <c r="M55" s="52">
        <f t="shared" si="0"/>
        <v>0</v>
      </c>
      <c r="N55" s="9">
        <f t="shared" si="5"/>
        <v>-26</v>
      </c>
    </row>
    <row r="56" spans="1:14" x14ac:dyDescent="0.2">
      <c r="A56" s="8"/>
      <c r="B56" s="8"/>
      <c r="C56" s="84" t="str">
        <f t="shared" si="1"/>
        <v/>
      </c>
      <c r="D56" s="78" t="str">
        <f t="shared" si="2"/>
        <v/>
      </c>
      <c r="E56" s="58" t="str">
        <f t="shared" si="3"/>
        <v/>
      </c>
      <c r="F56" s="59" t="str">
        <f>IF(C56&lt;&gt;"",PMT((+E56/$F$9),N55,-L55,0,0),IF($N56=-1,SUM(F$18:F55),""))</f>
        <v/>
      </c>
      <c r="G56" s="59" t="str">
        <f>IF(C56&lt;&gt;"",+F56-H56,IF($N56=-1,SUM(G$18:G55),""))</f>
        <v/>
      </c>
      <c r="H56" s="59" t="str">
        <f>IF(C56&lt;&gt;"",(E56/$F$9)*L55,IF(N56=-1,SUM(H$18:H55),""))</f>
        <v/>
      </c>
      <c r="I56" s="51" t="str">
        <f>IF(C56&lt;&gt;"",I55,IF(N56=-1,SUM(I$18:I55),""))</f>
        <v/>
      </c>
      <c r="J56" s="6"/>
      <c r="K56" s="7"/>
      <c r="L56" s="59" t="str">
        <f t="shared" si="4"/>
        <v/>
      </c>
      <c r="M56" s="52">
        <f t="shared" si="0"/>
        <v>0</v>
      </c>
      <c r="N56" s="9">
        <f t="shared" si="5"/>
        <v>-27</v>
      </c>
    </row>
    <row r="57" spans="1:14" x14ac:dyDescent="0.2">
      <c r="A57" s="8"/>
      <c r="B57" s="8"/>
      <c r="C57" s="84" t="str">
        <f t="shared" si="1"/>
        <v/>
      </c>
      <c r="D57" s="78" t="str">
        <f t="shared" si="2"/>
        <v/>
      </c>
      <c r="E57" s="58" t="str">
        <f t="shared" si="3"/>
        <v/>
      </c>
      <c r="F57" s="59" t="str">
        <f>IF(C57&lt;&gt;"",PMT((+E57/$F$9),N56,-L56,0,0),IF($N57=-1,SUM(F$18:F56),""))</f>
        <v/>
      </c>
      <c r="G57" s="59" t="str">
        <f>IF(C57&lt;&gt;"",+F57-H57,IF($N57=-1,SUM(G$18:G56),""))</f>
        <v/>
      </c>
      <c r="H57" s="59" t="str">
        <f>IF(C57&lt;&gt;"",(E57/$F$9)*L56,IF(N57=-1,SUM(H$18:H56),""))</f>
        <v/>
      </c>
      <c r="I57" s="51" t="str">
        <f>IF(C57&lt;&gt;"",I56,IF(N57=-1,SUM(I$18:I56),""))</f>
        <v/>
      </c>
      <c r="J57" s="6"/>
      <c r="K57" s="7"/>
      <c r="L57" s="59" t="str">
        <f t="shared" si="4"/>
        <v/>
      </c>
      <c r="M57" s="52">
        <f t="shared" si="0"/>
        <v>0</v>
      </c>
      <c r="N57" s="9">
        <f t="shared" si="5"/>
        <v>-28</v>
      </c>
    </row>
    <row r="58" spans="1:14" x14ac:dyDescent="0.2">
      <c r="A58" s="8"/>
      <c r="B58" s="8"/>
      <c r="C58" s="84" t="str">
        <f t="shared" si="1"/>
        <v/>
      </c>
      <c r="D58" s="78" t="str">
        <f t="shared" si="2"/>
        <v/>
      </c>
      <c r="E58" s="58" t="str">
        <f t="shared" si="3"/>
        <v/>
      </c>
      <c r="F58" s="59" t="str">
        <f>IF(C58&lt;&gt;"",PMT((+E58/$F$9),N57,-L57,0,0),IF($N58=-1,SUM(F$18:F57),""))</f>
        <v/>
      </c>
      <c r="G58" s="59" t="str">
        <f>IF(C58&lt;&gt;"",+F58-H58,IF($N58=-1,SUM(G$18:G57),""))</f>
        <v/>
      </c>
      <c r="H58" s="59" t="str">
        <f>IF(C58&lt;&gt;"",(E58/$F$9)*L57,IF(N58=-1,SUM(H$18:H57),""))</f>
        <v/>
      </c>
      <c r="I58" s="51" t="str">
        <f>IF(C58&lt;&gt;"",I57,IF(N58=-1,SUM(I$18:I57),""))</f>
        <v/>
      </c>
      <c r="J58" s="6"/>
      <c r="K58" s="7"/>
      <c r="L58" s="59" t="str">
        <f t="shared" si="4"/>
        <v/>
      </c>
      <c r="M58" s="52">
        <f t="shared" si="0"/>
        <v>0</v>
      </c>
      <c r="N58" s="9">
        <f t="shared" si="5"/>
        <v>-29</v>
      </c>
    </row>
    <row r="59" spans="1:14" x14ac:dyDescent="0.2">
      <c r="A59" s="8"/>
      <c r="B59" s="8"/>
      <c r="C59" s="84" t="str">
        <f t="shared" si="1"/>
        <v/>
      </c>
      <c r="D59" s="78" t="str">
        <f t="shared" si="2"/>
        <v/>
      </c>
      <c r="E59" s="58" t="str">
        <f t="shared" si="3"/>
        <v/>
      </c>
      <c r="F59" s="59" t="str">
        <f>IF(C59&lt;&gt;"",PMT((+E59/$F$9),N58,-L58,0,0),IF($N59=-1,SUM(F$18:F58),""))</f>
        <v/>
      </c>
      <c r="G59" s="59" t="str">
        <f>IF(C59&lt;&gt;"",+F59-H59,IF($N59=-1,SUM(G$18:G58),""))</f>
        <v/>
      </c>
      <c r="H59" s="59" t="str">
        <f>IF(C59&lt;&gt;"",(E59/$F$9)*L58,IF(N59=-1,SUM(H$18:H58),""))</f>
        <v/>
      </c>
      <c r="I59" s="51" t="str">
        <f>IF(C59&lt;&gt;"",I58,IF(N59=-1,SUM(I$18:I58),""))</f>
        <v/>
      </c>
      <c r="J59" s="6"/>
      <c r="K59" s="7"/>
      <c r="L59" s="59" t="str">
        <f t="shared" si="4"/>
        <v/>
      </c>
      <c r="M59" s="52">
        <f t="shared" si="0"/>
        <v>0</v>
      </c>
      <c r="N59" s="9">
        <f t="shared" si="5"/>
        <v>-30</v>
      </c>
    </row>
    <row r="60" spans="1:14" x14ac:dyDescent="0.2">
      <c r="A60" s="8"/>
      <c r="B60" s="8"/>
      <c r="C60" s="84" t="str">
        <f t="shared" si="1"/>
        <v/>
      </c>
      <c r="D60" s="78" t="str">
        <f t="shared" si="2"/>
        <v/>
      </c>
      <c r="E60" s="58" t="str">
        <f t="shared" si="3"/>
        <v/>
      </c>
      <c r="F60" s="59" t="str">
        <f>IF(C60&lt;&gt;"",PMT((+E60/$F$9),N59,-L59,0,0),IF($N60=-1,SUM(F$18:F59),""))</f>
        <v/>
      </c>
      <c r="G60" s="59" t="str">
        <f>IF(C60&lt;&gt;"",+F60-H60,IF($N60=-1,SUM(G$18:G59),""))</f>
        <v/>
      </c>
      <c r="H60" s="59" t="str">
        <f>IF(C60&lt;&gt;"",(E60/$F$9)*L59,IF(N60=-1,SUM(H$18:H59),""))</f>
        <v/>
      </c>
      <c r="I60" s="51" t="str">
        <f>IF(C60&lt;&gt;"",I59,IF(N60=-1,SUM(I$18:I59),""))</f>
        <v/>
      </c>
      <c r="J60" s="6"/>
      <c r="K60" s="7"/>
      <c r="L60" s="59" t="str">
        <f t="shared" si="4"/>
        <v/>
      </c>
      <c r="M60" s="52">
        <f t="shared" si="0"/>
        <v>0</v>
      </c>
      <c r="N60" s="9">
        <f t="shared" si="5"/>
        <v>-31</v>
      </c>
    </row>
    <row r="61" spans="1:14" x14ac:dyDescent="0.2">
      <c r="A61" s="8"/>
      <c r="B61" s="8"/>
      <c r="C61" s="84" t="str">
        <f t="shared" si="1"/>
        <v/>
      </c>
      <c r="D61" s="78" t="str">
        <f t="shared" si="2"/>
        <v/>
      </c>
      <c r="E61" s="58" t="str">
        <f t="shared" si="3"/>
        <v/>
      </c>
      <c r="F61" s="59" t="str">
        <f>IF(C61&lt;&gt;"",PMT((+E61/$F$9),N60,-L60,0,0),IF($N61=-1,SUM(F$18:F60),""))</f>
        <v/>
      </c>
      <c r="G61" s="59" t="str">
        <f>IF(C61&lt;&gt;"",+F61-H61,IF($N61=-1,SUM(G$18:G60),""))</f>
        <v/>
      </c>
      <c r="H61" s="59" t="str">
        <f>IF(C61&lt;&gt;"",(E61/$F$9)*L60,IF(N61=-1,SUM(H$18:H60),""))</f>
        <v/>
      </c>
      <c r="I61" s="51" t="str">
        <f>IF(C61&lt;&gt;"",I60,IF(N61=-1,SUM(I$18:I60),""))</f>
        <v/>
      </c>
      <c r="J61" s="6"/>
      <c r="K61" s="7"/>
      <c r="L61" s="59" t="str">
        <f t="shared" si="4"/>
        <v/>
      </c>
      <c r="M61" s="52">
        <f t="shared" si="0"/>
        <v>0</v>
      </c>
      <c r="N61" s="9">
        <f t="shared" si="5"/>
        <v>-32</v>
      </c>
    </row>
    <row r="62" spans="1:14" x14ac:dyDescent="0.2">
      <c r="A62" s="8"/>
      <c r="B62" s="8"/>
      <c r="C62" s="84" t="str">
        <f t="shared" si="1"/>
        <v/>
      </c>
      <c r="D62" s="78" t="str">
        <f t="shared" si="2"/>
        <v/>
      </c>
      <c r="E62" s="58" t="str">
        <f t="shared" si="3"/>
        <v/>
      </c>
      <c r="F62" s="59" t="str">
        <f>IF(C62&lt;&gt;"",PMT((+E62/$F$9),N61,-L61,0,0),IF($N62=-1,SUM(F$18:F61),""))</f>
        <v/>
      </c>
      <c r="G62" s="59" t="str">
        <f>IF(C62&lt;&gt;"",+F62-H62,IF($N62=-1,SUM(G$18:G61),""))</f>
        <v/>
      </c>
      <c r="H62" s="59" t="str">
        <f>IF(C62&lt;&gt;"",(E62/$F$9)*L61,IF(N62=-1,SUM(H$18:H61),""))</f>
        <v/>
      </c>
      <c r="I62" s="51" t="str">
        <f>IF(C62&lt;&gt;"",I61,IF(N62=-1,SUM(I$18:I61),""))</f>
        <v/>
      </c>
      <c r="J62" s="6"/>
      <c r="K62" s="7"/>
      <c r="L62" s="59" t="str">
        <f t="shared" si="4"/>
        <v/>
      </c>
      <c r="M62" s="52">
        <f t="shared" si="0"/>
        <v>0</v>
      </c>
      <c r="N62" s="9">
        <f t="shared" si="5"/>
        <v>-33</v>
      </c>
    </row>
    <row r="63" spans="1:14" x14ac:dyDescent="0.2">
      <c r="A63" s="8"/>
      <c r="B63" s="8"/>
      <c r="C63" s="84" t="str">
        <f t="shared" si="1"/>
        <v/>
      </c>
      <c r="D63" s="78" t="str">
        <f t="shared" si="2"/>
        <v/>
      </c>
      <c r="E63" s="58" t="str">
        <f t="shared" si="3"/>
        <v/>
      </c>
      <c r="F63" s="59" t="str">
        <f>IF(C63&lt;&gt;"",PMT((+E63/$F$9),N62,-L62,0,0),IF($N63=-1,SUM(F$18:F62),""))</f>
        <v/>
      </c>
      <c r="G63" s="59" t="str">
        <f>IF(C63&lt;&gt;"",+F63-H63,IF($N63=-1,SUM(G$18:G62),""))</f>
        <v/>
      </c>
      <c r="H63" s="59" t="str">
        <f>IF(C63&lt;&gt;"",(E63/$F$9)*L62,IF(N63=-1,SUM(H$18:H62),""))</f>
        <v/>
      </c>
      <c r="I63" s="51" t="str">
        <f>IF(C63&lt;&gt;"",I62,IF(N63=-1,SUM(I$18:I62),""))</f>
        <v/>
      </c>
      <c r="J63" s="6"/>
      <c r="K63" s="7"/>
      <c r="L63" s="59" t="str">
        <f t="shared" si="4"/>
        <v/>
      </c>
      <c r="M63" s="52">
        <f t="shared" si="0"/>
        <v>0</v>
      </c>
      <c r="N63" s="9">
        <f t="shared" si="5"/>
        <v>-34</v>
      </c>
    </row>
    <row r="64" spans="1:14" x14ac:dyDescent="0.2">
      <c r="A64" s="8"/>
      <c r="B64" s="8"/>
      <c r="C64" s="84" t="str">
        <f t="shared" si="1"/>
        <v/>
      </c>
      <c r="D64" s="78" t="str">
        <f t="shared" si="2"/>
        <v/>
      </c>
      <c r="E64" s="58" t="str">
        <f t="shared" si="3"/>
        <v/>
      </c>
      <c r="F64" s="59" t="str">
        <f>IF(C64&lt;&gt;"",PMT((+E64/$F$9),N63,-L63,0,0),IF($N64=-1,SUM(F$18:F63),""))</f>
        <v/>
      </c>
      <c r="G64" s="59" t="str">
        <f>IF(C64&lt;&gt;"",+F64-H64,IF($N64=-1,SUM(G$18:G63),""))</f>
        <v/>
      </c>
      <c r="H64" s="59" t="str">
        <f>IF(C64&lt;&gt;"",(E64/$F$9)*L63,IF(N64=-1,SUM(H$18:H63),""))</f>
        <v/>
      </c>
      <c r="I64" s="51" t="str">
        <f>IF(C64&lt;&gt;"",I63,IF(N64=-1,SUM(I$18:I63),""))</f>
        <v/>
      </c>
      <c r="J64" s="6"/>
      <c r="K64" s="7"/>
      <c r="L64" s="59" t="str">
        <f t="shared" si="4"/>
        <v/>
      </c>
      <c r="M64" s="52">
        <f t="shared" si="0"/>
        <v>0</v>
      </c>
      <c r="N64" s="9">
        <f t="shared" si="5"/>
        <v>-35</v>
      </c>
    </row>
    <row r="65" spans="1:14" x14ac:dyDescent="0.2">
      <c r="A65" s="8"/>
      <c r="B65" s="8"/>
      <c r="C65" s="84" t="str">
        <f t="shared" si="1"/>
        <v/>
      </c>
      <c r="D65" s="78" t="str">
        <f t="shared" si="2"/>
        <v/>
      </c>
      <c r="E65" s="58" t="str">
        <f t="shared" si="3"/>
        <v/>
      </c>
      <c r="F65" s="59" t="str">
        <f>IF(C65&lt;&gt;"",PMT((+E65/$F$9),N64,-L64,0,0),IF($N65=-1,SUM(F$18:F64),""))</f>
        <v/>
      </c>
      <c r="G65" s="59" t="str">
        <f>IF(C65&lt;&gt;"",+F65-H65,IF($N65=-1,SUM(G$18:G64),""))</f>
        <v/>
      </c>
      <c r="H65" s="59" t="str">
        <f>IF(C65&lt;&gt;"",(E65/$F$9)*L64,IF(N65=-1,SUM(H$18:H64),""))</f>
        <v/>
      </c>
      <c r="I65" s="51" t="str">
        <f>IF(C65&lt;&gt;"",I64,IF(N65=-1,SUM(I$18:I64),""))</f>
        <v/>
      </c>
      <c r="J65" s="6"/>
      <c r="K65" s="7"/>
      <c r="L65" s="59" t="str">
        <f t="shared" si="4"/>
        <v/>
      </c>
      <c r="M65" s="52">
        <f t="shared" si="0"/>
        <v>0</v>
      </c>
      <c r="N65" s="9">
        <f t="shared" si="5"/>
        <v>-36</v>
      </c>
    </row>
    <row r="66" spans="1:14" x14ac:dyDescent="0.2">
      <c r="A66" s="8"/>
      <c r="B66" s="8"/>
      <c r="C66" s="84" t="str">
        <f t="shared" si="1"/>
        <v/>
      </c>
      <c r="D66" s="78" t="str">
        <f t="shared" si="2"/>
        <v/>
      </c>
      <c r="E66" s="58" t="str">
        <f t="shared" si="3"/>
        <v/>
      </c>
      <c r="F66" s="59" t="str">
        <f>IF(C66&lt;&gt;"",PMT((+E66/$F$9),N65,-L65,0,0),IF($N66=-1,SUM(F$18:F65),""))</f>
        <v/>
      </c>
      <c r="G66" s="59" t="str">
        <f>IF(C66&lt;&gt;"",+F66-H66,IF($N66=-1,SUM(G$18:G65),""))</f>
        <v/>
      </c>
      <c r="H66" s="59" t="str">
        <f>IF(C66&lt;&gt;"",(E66/$F$9)*L65,IF(N66=-1,SUM(H$18:H65),""))</f>
        <v/>
      </c>
      <c r="I66" s="51" t="str">
        <f>IF(C66&lt;&gt;"",I65,IF(N66=-1,SUM(I$18:I65),""))</f>
        <v/>
      </c>
      <c r="J66" s="6"/>
      <c r="K66" s="7"/>
      <c r="L66" s="59" t="str">
        <f t="shared" si="4"/>
        <v/>
      </c>
      <c r="M66" s="52">
        <f t="shared" si="0"/>
        <v>0</v>
      </c>
      <c r="N66" s="9">
        <f t="shared" si="5"/>
        <v>-37</v>
      </c>
    </row>
    <row r="67" spans="1:14" x14ac:dyDescent="0.2">
      <c r="A67" s="8"/>
      <c r="B67" s="8"/>
      <c r="C67" s="84" t="str">
        <f t="shared" si="1"/>
        <v/>
      </c>
      <c r="D67" s="78" t="str">
        <f t="shared" si="2"/>
        <v/>
      </c>
      <c r="E67" s="58" t="str">
        <f t="shared" si="3"/>
        <v/>
      </c>
      <c r="F67" s="59" t="str">
        <f>IF(C67&lt;&gt;"",PMT((+E67/$F$9),N66,-L66,0,0),IF($N67=-1,SUM(F$18:F66),""))</f>
        <v/>
      </c>
      <c r="G67" s="59" t="str">
        <f>IF(C67&lt;&gt;"",+F67-H67,IF($N67=-1,SUM(G$18:G66),""))</f>
        <v/>
      </c>
      <c r="H67" s="59" t="str">
        <f>IF(C67&lt;&gt;"",(E67/$F$9)*L66,IF(N67=-1,SUM(H$18:H66),""))</f>
        <v/>
      </c>
      <c r="I67" s="51" t="str">
        <f>IF(C67&lt;&gt;"",I66,IF(N67=-1,SUM(I$18:I66),""))</f>
        <v/>
      </c>
      <c r="J67" s="6"/>
      <c r="K67" s="7"/>
      <c r="L67" s="59" t="str">
        <f t="shared" si="4"/>
        <v/>
      </c>
      <c r="M67" s="52">
        <f t="shared" si="0"/>
        <v>0</v>
      </c>
      <c r="N67" s="9">
        <f t="shared" si="5"/>
        <v>-38</v>
      </c>
    </row>
    <row r="68" spans="1:14" x14ac:dyDescent="0.2">
      <c r="A68" s="8"/>
      <c r="B68" s="8"/>
      <c r="C68" s="84" t="str">
        <f t="shared" si="1"/>
        <v/>
      </c>
      <c r="D68" s="78" t="str">
        <f t="shared" si="2"/>
        <v/>
      </c>
      <c r="E68" s="58" t="str">
        <f t="shared" si="3"/>
        <v/>
      </c>
      <c r="F68" s="59" t="str">
        <f>IF(C68&lt;&gt;"",PMT((+E68/$F$9),N67,-L67,0,0),IF($N68=-1,SUM(F$18:F67),""))</f>
        <v/>
      </c>
      <c r="G68" s="59" t="str">
        <f>IF(C68&lt;&gt;"",+F68-H68,IF($N68=-1,SUM(G$18:G67),""))</f>
        <v/>
      </c>
      <c r="H68" s="59" t="str">
        <f>IF(C68&lt;&gt;"",(E68/$F$9)*L67,IF(N68=-1,SUM(H$18:H67),""))</f>
        <v/>
      </c>
      <c r="I68" s="51" t="str">
        <f>IF(C68&lt;&gt;"",I67,IF(N68=-1,SUM(I$18:I67),""))</f>
        <v/>
      </c>
      <c r="J68" s="6"/>
      <c r="K68" s="7"/>
      <c r="L68" s="59" t="str">
        <f t="shared" si="4"/>
        <v/>
      </c>
      <c r="M68" s="52">
        <f t="shared" si="0"/>
        <v>0</v>
      </c>
      <c r="N68" s="9">
        <f t="shared" si="5"/>
        <v>-39</v>
      </c>
    </row>
    <row r="69" spans="1:14" x14ac:dyDescent="0.2">
      <c r="A69" s="8"/>
      <c r="B69" s="8"/>
      <c r="C69" s="84" t="str">
        <f t="shared" si="1"/>
        <v/>
      </c>
      <c r="D69" s="78" t="str">
        <f t="shared" si="2"/>
        <v/>
      </c>
      <c r="E69" s="58" t="str">
        <f t="shared" si="3"/>
        <v/>
      </c>
      <c r="F69" s="59" t="str">
        <f>IF(C69&lt;&gt;"",PMT((+E69/$F$9),N68,-L68,0,0),IF($N69=-1,SUM(F$18:F68),""))</f>
        <v/>
      </c>
      <c r="G69" s="59" t="str">
        <f>IF(C69&lt;&gt;"",+F69-H69,IF($N69=-1,SUM(G$18:G68),""))</f>
        <v/>
      </c>
      <c r="H69" s="59" t="str">
        <f>IF(C69&lt;&gt;"",(E69/$F$9)*L68,IF(N69=-1,SUM(H$18:H68),""))</f>
        <v/>
      </c>
      <c r="I69" s="51" t="str">
        <f>IF(C69&lt;&gt;"",I68,IF(N69=-1,SUM(I$18:I68),""))</f>
        <v/>
      </c>
      <c r="J69" s="6"/>
      <c r="K69" s="7"/>
      <c r="L69" s="59" t="str">
        <f t="shared" si="4"/>
        <v/>
      </c>
      <c r="M69" s="52">
        <f t="shared" si="0"/>
        <v>0</v>
      </c>
      <c r="N69" s="9">
        <f t="shared" si="5"/>
        <v>-40</v>
      </c>
    </row>
    <row r="70" spans="1:14" x14ac:dyDescent="0.2">
      <c r="A70" s="8"/>
      <c r="B70" s="8"/>
      <c r="C70" s="84" t="str">
        <f t="shared" si="1"/>
        <v/>
      </c>
      <c r="D70" s="78" t="str">
        <f t="shared" si="2"/>
        <v/>
      </c>
      <c r="E70" s="58" t="str">
        <f t="shared" si="3"/>
        <v/>
      </c>
      <c r="F70" s="59" t="str">
        <f>IF(C70&lt;&gt;"",PMT((+E70/$F$9),N69,-L69,0,0),IF($N70=-1,SUM(F$18:F69),""))</f>
        <v/>
      </c>
      <c r="G70" s="59" t="str">
        <f>IF(C70&lt;&gt;"",+F70-H70,IF($N70=-1,SUM(G$18:G69),""))</f>
        <v/>
      </c>
      <c r="H70" s="59" t="str">
        <f>IF(C70&lt;&gt;"",(E70/$F$9)*L69,IF(N70=-1,SUM(H$18:H69),""))</f>
        <v/>
      </c>
      <c r="I70" s="51" t="str">
        <f>IF(C70&lt;&gt;"",I69,IF(N70=-1,SUM(I$18:I69),""))</f>
        <v/>
      </c>
      <c r="J70" s="6"/>
      <c r="K70" s="7"/>
      <c r="L70" s="59" t="str">
        <f t="shared" si="4"/>
        <v/>
      </c>
      <c r="M70" s="52">
        <f t="shared" si="0"/>
        <v>0</v>
      </c>
      <c r="N70" s="9">
        <f t="shared" si="5"/>
        <v>-41</v>
      </c>
    </row>
    <row r="71" spans="1:14" x14ac:dyDescent="0.2">
      <c r="A71" s="8"/>
      <c r="B71" s="8"/>
      <c r="C71" s="84" t="str">
        <f t="shared" si="1"/>
        <v/>
      </c>
      <c r="D71" s="78" t="str">
        <f t="shared" si="2"/>
        <v/>
      </c>
      <c r="E71" s="58" t="str">
        <f t="shared" si="3"/>
        <v/>
      </c>
      <c r="F71" s="59" t="str">
        <f>IF(C71&lt;&gt;"",PMT((+E71/$F$9),N70,-L70,0,0),IF($N71=-1,SUM(F$18:F70),""))</f>
        <v/>
      </c>
      <c r="G71" s="59" t="str">
        <f>IF(C71&lt;&gt;"",+F71-H71,IF($N71=-1,SUM(G$18:G70),""))</f>
        <v/>
      </c>
      <c r="H71" s="59" t="str">
        <f>IF(C71&lt;&gt;"",(E71/$F$9)*L70,IF(N71=-1,SUM(H$18:H70),""))</f>
        <v/>
      </c>
      <c r="I71" s="51" t="str">
        <f>IF(C71&lt;&gt;"",I70,IF(N71=-1,SUM(I$18:I70),""))</f>
        <v/>
      </c>
      <c r="J71" s="6"/>
      <c r="K71" s="7"/>
      <c r="L71" s="59" t="str">
        <f t="shared" si="4"/>
        <v/>
      </c>
      <c r="M71" s="52">
        <f t="shared" si="0"/>
        <v>0</v>
      </c>
      <c r="N71" s="9">
        <f t="shared" si="5"/>
        <v>-42</v>
      </c>
    </row>
    <row r="72" spans="1:14" x14ac:dyDescent="0.2">
      <c r="A72" s="8"/>
      <c r="B72" s="8"/>
      <c r="C72" s="84" t="str">
        <f t="shared" si="1"/>
        <v/>
      </c>
      <c r="D72" s="78" t="str">
        <f t="shared" si="2"/>
        <v/>
      </c>
      <c r="E72" s="58" t="str">
        <f t="shared" si="3"/>
        <v/>
      </c>
      <c r="F72" s="59" t="str">
        <f>IF(C72&lt;&gt;"",PMT((+E72/$F$9),N71,-L71,0,0),IF($N72=-1,SUM(F$18:F71),""))</f>
        <v/>
      </c>
      <c r="G72" s="59" t="str">
        <f>IF(C72&lt;&gt;"",+F72-H72,IF($N72=-1,SUM(G$18:G71),""))</f>
        <v/>
      </c>
      <c r="H72" s="59" t="str">
        <f>IF(C72&lt;&gt;"",(E72/$F$9)*L71,IF(N72=-1,SUM(H$18:H71),""))</f>
        <v/>
      </c>
      <c r="I72" s="51" t="str">
        <f>IF(C72&lt;&gt;"",I71,IF(N72=-1,SUM(I$18:I71),""))</f>
        <v/>
      </c>
      <c r="J72" s="6"/>
      <c r="K72" s="7"/>
      <c r="L72" s="59" t="str">
        <f t="shared" si="4"/>
        <v/>
      </c>
      <c r="M72" s="52">
        <f t="shared" si="0"/>
        <v>0</v>
      </c>
      <c r="N72" s="9">
        <f t="shared" si="5"/>
        <v>-43</v>
      </c>
    </row>
    <row r="73" spans="1:14" x14ac:dyDescent="0.2">
      <c r="A73" s="8"/>
      <c r="B73" s="8"/>
      <c r="C73" s="84" t="str">
        <f t="shared" si="1"/>
        <v/>
      </c>
      <c r="D73" s="78" t="str">
        <f t="shared" si="2"/>
        <v/>
      </c>
      <c r="E73" s="58" t="str">
        <f t="shared" si="3"/>
        <v/>
      </c>
      <c r="F73" s="59" t="str">
        <f>IF(C73&lt;&gt;"",PMT((+E73/$F$9),N72,-L72,0,0),IF($N73=-1,SUM(F$18:F72),""))</f>
        <v/>
      </c>
      <c r="G73" s="59" t="str">
        <f>IF(C73&lt;&gt;"",+F73-H73,IF($N73=-1,SUM(G$18:G72),""))</f>
        <v/>
      </c>
      <c r="H73" s="59" t="str">
        <f>IF(C73&lt;&gt;"",(E73/$F$9)*L72,IF(N73=-1,SUM(H$18:H72),""))</f>
        <v/>
      </c>
      <c r="I73" s="51" t="str">
        <f>IF(C73&lt;&gt;"",I72,IF(N73=-1,SUM(I$18:I72),""))</f>
        <v/>
      </c>
      <c r="J73" s="6"/>
      <c r="K73" s="7"/>
      <c r="L73" s="59" t="str">
        <f t="shared" si="4"/>
        <v/>
      </c>
      <c r="M73" s="52">
        <f t="shared" si="0"/>
        <v>0</v>
      </c>
      <c r="N73" s="9">
        <f t="shared" si="5"/>
        <v>-44</v>
      </c>
    </row>
    <row r="74" spans="1:14" x14ac:dyDescent="0.2">
      <c r="A74" s="8"/>
      <c r="B74" s="8"/>
      <c r="C74" s="84" t="str">
        <f t="shared" si="1"/>
        <v/>
      </c>
      <c r="D74" s="78" t="str">
        <f t="shared" si="2"/>
        <v/>
      </c>
      <c r="E74" s="58" t="str">
        <f t="shared" si="3"/>
        <v/>
      </c>
      <c r="F74" s="59" t="str">
        <f>IF(C74&lt;&gt;"",PMT((+E74/$F$9),N73,-L73,0,0),IF($N74=-1,SUM(F$18:F73),""))</f>
        <v/>
      </c>
      <c r="G74" s="59" t="str">
        <f>IF(C74&lt;&gt;"",+F74-H74,IF($N74=-1,SUM(G$18:G73),""))</f>
        <v/>
      </c>
      <c r="H74" s="59" t="str">
        <f>IF(C74&lt;&gt;"",(E74/$F$9)*L73,IF(N74=-1,SUM(H$18:H73),""))</f>
        <v/>
      </c>
      <c r="I74" s="51" t="str">
        <f>IF(C74&lt;&gt;"",I73,IF(N74=-1,SUM(I$18:I73),""))</f>
        <v/>
      </c>
      <c r="J74" s="6"/>
      <c r="K74" s="7"/>
      <c r="L74" s="59" t="str">
        <f t="shared" si="4"/>
        <v/>
      </c>
      <c r="M74" s="52">
        <f t="shared" si="0"/>
        <v>0</v>
      </c>
      <c r="N74" s="9">
        <f t="shared" si="5"/>
        <v>-45</v>
      </c>
    </row>
    <row r="75" spans="1:14" x14ac:dyDescent="0.2">
      <c r="A75" s="8"/>
      <c r="B75" s="8"/>
      <c r="C75" s="84" t="str">
        <f t="shared" si="1"/>
        <v/>
      </c>
      <c r="D75" s="78" t="str">
        <f t="shared" si="2"/>
        <v/>
      </c>
      <c r="E75" s="58" t="str">
        <f t="shared" si="3"/>
        <v/>
      </c>
      <c r="F75" s="59" t="str">
        <f>IF(C75&lt;&gt;"",PMT((+E75/$F$9),N74,-L74,0,0),IF($N75=-1,SUM(F$18:F74),""))</f>
        <v/>
      </c>
      <c r="G75" s="59" t="str">
        <f>IF(C75&lt;&gt;"",+F75-H75,IF($N75=-1,SUM(G$18:G74),""))</f>
        <v/>
      </c>
      <c r="H75" s="59" t="str">
        <f>IF(C75&lt;&gt;"",(E75/$F$9)*L74,IF(N75=-1,SUM(H$18:H74),""))</f>
        <v/>
      </c>
      <c r="I75" s="51" t="str">
        <f>IF(C75&lt;&gt;"",I74,IF(N75=-1,SUM(I$18:I74),""))</f>
        <v/>
      </c>
      <c r="J75" s="6"/>
      <c r="K75" s="7"/>
      <c r="L75" s="59" t="str">
        <f t="shared" si="4"/>
        <v/>
      </c>
      <c r="M75" s="52">
        <f t="shared" si="0"/>
        <v>0</v>
      </c>
      <c r="N75" s="9">
        <f t="shared" si="5"/>
        <v>-46</v>
      </c>
    </row>
    <row r="76" spans="1:14" x14ac:dyDescent="0.2">
      <c r="A76" s="8"/>
      <c r="B76" s="8"/>
      <c r="C76" s="84" t="str">
        <f t="shared" si="1"/>
        <v/>
      </c>
      <c r="D76" s="78" t="str">
        <f t="shared" si="2"/>
        <v/>
      </c>
      <c r="E76" s="58" t="str">
        <f t="shared" si="3"/>
        <v/>
      </c>
      <c r="F76" s="59" t="str">
        <f>IF(C76&lt;&gt;"",PMT((+E76/$F$9),N75,-L75,0,0),IF($N76=-1,SUM(F$18:F75),""))</f>
        <v/>
      </c>
      <c r="G76" s="59" t="str">
        <f>IF(C76&lt;&gt;"",+F76-H76,IF($N76=-1,SUM(G$18:G75),""))</f>
        <v/>
      </c>
      <c r="H76" s="59" t="str">
        <f>IF(C76&lt;&gt;"",(E76/$F$9)*L75,IF(N76=-1,SUM(H$18:H75),""))</f>
        <v/>
      </c>
      <c r="I76" s="51" t="str">
        <f>IF(C76&lt;&gt;"",I75,IF(N76=-1,SUM(I$18:I75),""))</f>
        <v/>
      </c>
      <c r="J76" s="6"/>
      <c r="K76" s="7"/>
      <c r="L76" s="59" t="str">
        <f t="shared" si="4"/>
        <v/>
      </c>
      <c r="M76" s="52">
        <f t="shared" si="0"/>
        <v>0</v>
      </c>
      <c r="N76" s="9">
        <f t="shared" si="5"/>
        <v>-47</v>
      </c>
    </row>
    <row r="77" spans="1:14" x14ac:dyDescent="0.2">
      <c r="A77" s="8"/>
      <c r="B77" s="8"/>
      <c r="C77" s="84" t="str">
        <f t="shared" si="1"/>
        <v/>
      </c>
      <c r="D77" s="78" t="str">
        <f t="shared" si="2"/>
        <v/>
      </c>
      <c r="E77" s="58" t="str">
        <f t="shared" si="3"/>
        <v/>
      </c>
      <c r="F77" s="59" t="str">
        <f>IF(C77&lt;&gt;"",PMT((+E77/$F$9),N76,-L76,0,0),IF($N77=-1,SUM(F$18:F76),""))</f>
        <v/>
      </c>
      <c r="G77" s="59" t="str">
        <f>IF(C77&lt;&gt;"",+F77-H77,IF($N77=-1,SUM(G$18:G76),""))</f>
        <v/>
      </c>
      <c r="H77" s="59" t="str">
        <f>IF(C77&lt;&gt;"",(E77/$F$9)*L76,IF(N77=-1,SUM(H$18:H76),""))</f>
        <v/>
      </c>
      <c r="I77" s="51" t="str">
        <f>IF(C77&lt;&gt;"",I76,IF(N77=-1,SUM(I$18:I76),""))</f>
        <v/>
      </c>
      <c r="J77" s="6"/>
      <c r="K77" s="7"/>
      <c r="L77" s="59" t="str">
        <f t="shared" si="4"/>
        <v/>
      </c>
      <c r="M77" s="52">
        <f t="shared" si="0"/>
        <v>0</v>
      </c>
      <c r="N77" s="9">
        <f t="shared" si="5"/>
        <v>-48</v>
      </c>
    </row>
    <row r="78" spans="1:14" x14ac:dyDescent="0.2">
      <c r="A78" s="8"/>
      <c r="B78" s="8"/>
      <c r="C78" s="84" t="str">
        <f t="shared" si="1"/>
        <v/>
      </c>
      <c r="D78" s="78" t="str">
        <f t="shared" si="2"/>
        <v/>
      </c>
      <c r="E78" s="58" t="str">
        <f t="shared" si="3"/>
        <v/>
      </c>
      <c r="F78" s="59" t="str">
        <f>IF(C78&lt;&gt;"",PMT((+E78/$F$9),N77,-L77,0,0),IF($N78=-1,SUM(F$18:F77),""))</f>
        <v/>
      </c>
      <c r="G78" s="59" t="str">
        <f>IF(C78&lt;&gt;"",+F78-H78,IF($N78=-1,SUM(G$18:G77),""))</f>
        <v/>
      </c>
      <c r="H78" s="59" t="str">
        <f>IF(C78&lt;&gt;"",(E78/$F$9)*L77,IF(N78=-1,SUM(H$18:H77),""))</f>
        <v/>
      </c>
      <c r="I78" s="51" t="str">
        <f>IF(C78&lt;&gt;"",I77,IF(N78=-1,SUM(I$18:I77),""))</f>
        <v/>
      </c>
      <c r="J78" s="6"/>
      <c r="K78" s="7"/>
      <c r="L78" s="59" t="str">
        <f t="shared" si="4"/>
        <v/>
      </c>
      <c r="M78" s="52">
        <f t="shared" si="0"/>
        <v>0</v>
      </c>
      <c r="N78" s="9">
        <f t="shared" si="5"/>
        <v>-49</v>
      </c>
    </row>
    <row r="79" spans="1:14" x14ac:dyDescent="0.2">
      <c r="A79" s="8"/>
      <c r="B79" s="8"/>
      <c r="C79" s="84" t="str">
        <f t="shared" si="1"/>
        <v/>
      </c>
      <c r="D79" s="78" t="str">
        <f t="shared" si="2"/>
        <v/>
      </c>
      <c r="E79" s="58" t="str">
        <f t="shared" si="3"/>
        <v/>
      </c>
      <c r="F79" s="59" t="str">
        <f>IF(C79&lt;&gt;"",PMT((+E79/$F$9),N78,-L78,0,0),IF($N79=-1,SUM(F$18:F78),""))</f>
        <v/>
      </c>
      <c r="G79" s="59" t="str">
        <f>IF(C79&lt;&gt;"",+F79-H79,IF($N79=-1,SUM(G$18:G78),""))</f>
        <v/>
      </c>
      <c r="H79" s="59" t="str">
        <f>IF(C79&lt;&gt;"",(E79/$F$9)*L78,IF(N79=-1,SUM(H$18:H78),""))</f>
        <v/>
      </c>
      <c r="I79" s="51" t="str">
        <f>IF(C79&lt;&gt;"",I78,IF(N79=-1,SUM(I$18:I78),""))</f>
        <v/>
      </c>
      <c r="J79" s="6"/>
      <c r="K79" s="7"/>
      <c r="L79" s="59" t="str">
        <f t="shared" si="4"/>
        <v/>
      </c>
      <c r="M79" s="52">
        <f t="shared" si="0"/>
        <v>0</v>
      </c>
      <c r="N79" s="9">
        <f t="shared" si="5"/>
        <v>-50</v>
      </c>
    </row>
    <row r="80" spans="1:14" x14ac:dyDescent="0.2">
      <c r="A80" s="8"/>
      <c r="B80" s="8"/>
      <c r="C80" s="84" t="str">
        <f t="shared" si="1"/>
        <v/>
      </c>
      <c r="D80" s="78" t="str">
        <f t="shared" si="2"/>
        <v/>
      </c>
      <c r="E80" s="58" t="str">
        <f t="shared" si="3"/>
        <v/>
      </c>
      <c r="F80" s="59" t="str">
        <f>IF(C80&lt;&gt;"",PMT((+E80/$F$9),N79,-L79,0,0),IF($N80=-1,SUM(F$18:F79),""))</f>
        <v/>
      </c>
      <c r="G80" s="59" t="str">
        <f>IF(C80&lt;&gt;"",+F80-H80,IF($N80=-1,SUM(G$18:G79),""))</f>
        <v/>
      </c>
      <c r="H80" s="59" t="str">
        <f>IF(C80&lt;&gt;"",(E80/$F$9)*L79,IF(N80=-1,SUM(H$18:H79),""))</f>
        <v/>
      </c>
      <c r="I80" s="51" t="str">
        <f>IF(C80&lt;&gt;"",I79,IF(N80=-1,SUM(I$18:I79),""))</f>
        <v/>
      </c>
      <c r="J80" s="6"/>
      <c r="K80" s="7"/>
      <c r="L80" s="59" t="str">
        <f t="shared" si="4"/>
        <v/>
      </c>
      <c r="M80" s="52">
        <f t="shared" si="0"/>
        <v>0</v>
      </c>
      <c r="N80" s="9">
        <f t="shared" si="5"/>
        <v>-51</v>
      </c>
    </row>
    <row r="81" spans="1:14" x14ac:dyDescent="0.2">
      <c r="A81" s="8"/>
      <c r="B81" s="8"/>
      <c r="C81" s="84" t="str">
        <f t="shared" si="1"/>
        <v/>
      </c>
      <c r="D81" s="78" t="str">
        <f t="shared" si="2"/>
        <v/>
      </c>
      <c r="E81" s="58" t="str">
        <f t="shared" si="3"/>
        <v/>
      </c>
      <c r="F81" s="59" t="str">
        <f>IF(C81&lt;&gt;"",PMT((+E81/$F$9),N80,-L80,0,0),IF($N81=-1,SUM(F$18:F80),""))</f>
        <v/>
      </c>
      <c r="G81" s="59" t="str">
        <f>IF(C81&lt;&gt;"",+F81-H81,IF($N81=-1,SUM(G$18:G80),""))</f>
        <v/>
      </c>
      <c r="H81" s="59" t="str">
        <f>IF(C81&lt;&gt;"",(E81/$F$9)*L80,IF(N81=-1,SUM(H$18:H80),""))</f>
        <v/>
      </c>
      <c r="I81" s="51" t="str">
        <f>IF(C81&lt;&gt;"",I80,IF(N81=-1,SUM(I$18:I80),""))</f>
        <v/>
      </c>
      <c r="J81" s="6"/>
      <c r="K81" s="7"/>
      <c r="L81" s="59" t="str">
        <f t="shared" si="4"/>
        <v/>
      </c>
      <c r="M81" s="52">
        <f t="shared" si="0"/>
        <v>0</v>
      </c>
      <c r="N81" s="9">
        <f t="shared" si="5"/>
        <v>-52</v>
      </c>
    </row>
    <row r="82" spans="1:14" x14ac:dyDescent="0.2">
      <c r="A82" s="8"/>
      <c r="B82" s="8"/>
      <c r="C82" s="84" t="str">
        <f t="shared" si="1"/>
        <v/>
      </c>
      <c r="D82" s="78" t="str">
        <f t="shared" si="2"/>
        <v/>
      </c>
      <c r="E82" s="58" t="str">
        <f t="shared" si="3"/>
        <v/>
      </c>
      <c r="F82" s="59" t="str">
        <f>IF(C82&lt;&gt;"",PMT((+E82/$F$9),N81,-L81,0,0),IF($N82=-1,SUM(F$18:F81),""))</f>
        <v/>
      </c>
      <c r="G82" s="59" t="str">
        <f>IF(C82&lt;&gt;"",+F82-H82,IF($N82=-1,SUM(G$18:G81),""))</f>
        <v/>
      </c>
      <c r="H82" s="59" t="str">
        <f>IF(C82&lt;&gt;"",(E82/$F$9)*L81,IF(N82=-1,SUM(H$18:H81),""))</f>
        <v/>
      </c>
      <c r="I82" s="51" t="str">
        <f>IF(C82&lt;&gt;"",I81,IF(N82=-1,SUM(I$18:I81),""))</f>
        <v/>
      </c>
      <c r="J82" s="6"/>
      <c r="K82" s="7"/>
      <c r="L82" s="59" t="str">
        <f t="shared" si="4"/>
        <v/>
      </c>
      <c r="M82" s="52">
        <f t="shared" si="0"/>
        <v>0</v>
      </c>
      <c r="N82" s="9">
        <f t="shared" si="5"/>
        <v>-53</v>
      </c>
    </row>
    <row r="83" spans="1:14" x14ac:dyDescent="0.2">
      <c r="A83" s="8"/>
      <c r="B83" s="8"/>
      <c r="C83" s="84" t="str">
        <f t="shared" si="1"/>
        <v/>
      </c>
      <c r="D83" s="78" t="str">
        <f t="shared" si="2"/>
        <v/>
      </c>
      <c r="E83" s="58" t="str">
        <f t="shared" si="3"/>
        <v/>
      </c>
      <c r="F83" s="59" t="str">
        <f>IF(C83&lt;&gt;"",PMT((+E83/$F$9),N82,-L82,0,0),IF($N83=-1,SUM(F$18:F82),""))</f>
        <v/>
      </c>
      <c r="G83" s="59" t="str">
        <f>IF(C83&lt;&gt;"",+F83-H83,IF($N83=-1,SUM(G$18:G82),""))</f>
        <v/>
      </c>
      <c r="H83" s="59" t="str">
        <f>IF(C83&lt;&gt;"",(E83/$F$9)*L82,IF(N83=-1,SUM(H$18:H82),""))</f>
        <v/>
      </c>
      <c r="I83" s="51" t="str">
        <f>IF(C83&lt;&gt;"",I82,IF(N83=-1,SUM(I$18:I82),""))</f>
        <v/>
      </c>
      <c r="J83" s="6"/>
      <c r="K83" s="7"/>
      <c r="L83" s="59" t="str">
        <f t="shared" si="4"/>
        <v/>
      </c>
      <c r="M83" s="52">
        <f t="shared" ref="M83:M146" si="6">IF(C83&lt;&gt;"",+F83+I83+J83,0)</f>
        <v>0</v>
      </c>
      <c r="N83" s="9">
        <f t="shared" si="5"/>
        <v>-54</v>
      </c>
    </row>
    <row r="84" spans="1:14" x14ac:dyDescent="0.2">
      <c r="A84" s="8"/>
      <c r="B84" s="8"/>
      <c r="C84" s="84" t="str">
        <f t="shared" ref="C84:C147" si="7">IF(AND($N$10=1,N83&gt;=1),C83+1,"")</f>
        <v/>
      </c>
      <c r="D84" s="78" t="str">
        <f t="shared" ref="D84:D147" si="8">IF(C84&lt;&gt;"",DATE(YEAR(D83),MONTH(D83)+12/$F$9,DAY(D83)),"")</f>
        <v/>
      </c>
      <c r="E84" s="58" t="str">
        <f t="shared" ref="E84:E147" si="9">IF(C84&lt;&gt;"",+E83,IF(N84=-1,"TOTALES",""))</f>
        <v/>
      </c>
      <c r="F84" s="59" t="str">
        <f>IF(C84&lt;&gt;"",PMT((+E84/$F$9),N83,-L83,0,0),IF($N84=-1,SUM(F$18:F83),""))</f>
        <v/>
      </c>
      <c r="G84" s="59" t="str">
        <f>IF(C84&lt;&gt;"",+F84-H84,IF($N84=-1,SUM(G$18:G83),""))</f>
        <v/>
      </c>
      <c r="H84" s="59" t="str">
        <f>IF(C84&lt;&gt;"",(E84/$F$9)*L83,IF(N84=-1,SUM(H$18:H83),""))</f>
        <v/>
      </c>
      <c r="I84" s="51" t="str">
        <f>IF(C84&lt;&gt;"",I83,IF(N84=-1,SUM(I$18:I83),""))</f>
        <v/>
      </c>
      <c r="J84" s="6"/>
      <c r="K84" s="7"/>
      <c r="L84" s="59" t="str">
        <f t="shared" ref="L84:L147" si="10">IF(C84&lt;&gt;"",L83-G84-J84,"")</f>
        <v/>
      </c>
      <c r="M84" s="52">
        <f t="shared" si="6"/>
        <v>0</v>
      </c>
      <c r="N84" s="9">
        <f t="shared" ref="N84:N147" si="11">IF(C84&lt;&gt;"",IF(K84=1,ROUNDUP(NPER(E84/$F$9,F84,-L84),0),N83-1),N83-1)</f>
        <v>-55</v>
      </c>
    </row>
    <row r="85" spans="1:14" x14ac:dyDescent="0.2">
      <c r="A85" s="8"/>
      <c r="B85" s="8"/>
      <c r="C85" s="84" t="str">
        <f t="shared" si="7"/>
        <v/>
      </c>
      <c r="D85" s="78" t="str">
        <f t="shared" si="8"/>
        <v/>
      </c>
      <c r="E85" s="58" t="str">
        <f t="shared" si="9"/>
        <v/>
      </c>
      <c r="F85" s="59" t="str">
        <f>IF(C85&lt;&gt;"",PMT((+E85/$F$9),N84,-L84,0,0),IF($N85=-1,SUM(F$18:F84),""))</f>
        <v/>
      </c>
      <c r="G85" s="59" t="str">
        <f>IF(C85&lt;&gt;"",+F85-H85,IF($N85=-1,SUM(G$18:G84),""))</f>
        <v/>
      </c>
      <c r="H85" s="59" t="str">
        <f>IF(C85&lt;&gt;"",(E85/$F$9)*L84,IF(N85=-1,SUM(H$18:H84),""))</f>
        <v/>
      </c>
      <c r="I85" s="51" t="str">
        <f>IF(C85&lt;&gt;"",I84,IF(N85=-1,SUM(I$18:I84),""))</f>
        <v/>
      </c>
      <c r="J85" s="6"/>
      <c r="K85" s="7"/>
      <c r="L85" s="59" t="str">
        <f t="shared" si="10"/>
        <v/>
      </c>
      <c r="M85" s="52">
        <f t="shared" si="6"/>
        <v>0</v>
      </c>
      <c r="N85" s="9">
        <f t="shared" si="11"/>
        <v>-56</v>
      </c>
    </row>
    <row r="86" spans="1:14" x14ac:dyDescent="0.2">
      <c r="A86" s="8"/>
      <c r="B86" s="8"/>
      <c r="C86" s="84" t="str">
        <f t="shared" si="7"/>
        <v/>
      </c>
      <c r="D86" s="78" t="str">
        <f t="shared" si="8"/>
        <v/>
      </c>
      <c r="E86" s="58" t="str">
        <f t="shared" si="9"/>
        <v/>
      </c>
      <c r="F86" s="59" t="str">
        <f>IF(C86&lt;&gt;"",PMT((+E86/$F$9),N85,-L85,0,0),IF($N86=-1,SUM(F$18:F85),""))</f>
        <v/>
      </c>
      <c r="G86" s="59" t="str">
        <f>IF(C86&lt;&gt;"",+F86-H86,IF($N86=-1,SUM(G$18:G85),""))</f>
        <v/>
      </c>
      <c r="H86" s="59" t="str">
        <f>IF(C86&lt;&gt;"",(E86/$F$9)*L85,IF(N86=-1,SUM(H$18:H85),""))</f>
        <v/>
      </c>
      <c r="I86" s="51" t="str">
        <f>IF(C86&lt;&gt;"",I85,IF(N86=-1,SUM(I$18:I85),""))</f>
        <v/>
      </c>
      <c r="J86" s="6"/>
      <c r="K86" s="7"/>
      <c r="L86" s="59" t="str">
        <f t="shared" si="10"/>
        <v/>
      </c>
      <c r="M86" s="52">
        <f t="shared" si="6"/>
        <v>0</v>
      </c>
      <c r="N86" s="9">
        <f t="shared" si="11"/>
        <v>-57</v>
      </c>
    </row>
    <row r="87" spans="1:14" x14ac:dyDescent="0.2">
      <c r="A87" s="8"/>
      <c r="B87" s="8"/>
      <c r="C87" s="84" t="str">
        <f t="shared" si="7"/>
        <v/>
      </c>
      <c r="D87" s="78" t="str">
        <f t="shared" si="8"/>
        <v/>
      </c>
      <c r="E87" s="58" t="str">
        <f t="shared" si="9"/>
        <v/>
      </c>
      <c r="F87" s="59" t="str">
        <f>IF(C87&lt;&gt;"",PMT((+E87/$F$9),N86,-L86,0,0),IF($N87=-1,SUM(F$18:F86),""))</f>
        <v/>
      </c>
      <c r="G87" s="59" t="str">
        <f>IF(C87&lt;&gt;"",+F87-H87,IF($N87=-1,SUM(G$18:G86),""))</f>
        <v/>
      </c>
      <c r="H87" s="59" t="str">
        <f>IF(C87&lt;&gt;"",(E87/$F$9)*L86,IF(N87=-1,SUM(H$18:H86),""))</f>
        <v/>
      </c>
      <c r="I87" s="51" t="str">
        <f>IF(C87&lt;&gt;"",I86,IF(N87=-1,SUM(I$18:I86),""))</f>
        <v/>
      </c>
      <c r="J87" s="6"/>
      <c r="K87" s="7"/>
      <c r="L87" s="59" t="str">
        <f t="shared" si="10"/>
        <v/>
      </c>
      <c r="M87" s="52">
        <f t="shared" si="6"/>
        <v>0</v>
      </c>
      <c r="N87" s="9">
        <f t="shared" si="11"/>
        <v>-58</v>
      </c>
    </row>
    <row r="88" spans="1:14" x14ac:dyDescent="0.2">
      <c r="A88" s="8"/>
      <c r="B88" s="8"/>
      <c r="C88" s="84" t="str">
        <f t="shared" si="7"/>
        <v/>
      </c>
      <c r="D88" s="78" t="str">
        <f t="shared" si="8"/>
        <v/>
      </c>
      <c r="E88" s="58" t="str">
        <f t="shared" si="9"/>
        <v/>
      </c>
      <c r="F88" s="59" t="str">
        <f>IF(C88&lt;&gt;"",PMT((+E88/$F$9),N87,-L87,0,0),IF($N88=-1,SUM(F$18:F87),""))</f>
        <v/>
      </c>
      <c r="G88" s="59" t="str">
        <f>IF(C88&lt;&gt;"",+F88-H88,IF($N88=-1,SUM(G$18:G87),""))</f>
        <v/>
      </c>
      <c r="H88" s="59" t="str">
        <f>IF(C88&lt;&gt;"",(E88/$F$9)*L87,IF(N88=-1,SUM(H$18:H87),""))</f>
        <v/>
      </c>
      <c r="I88" s="51" t="str">
        <f>IF(C88&lt;&gt;"",I87,IF(N88=-1,SUM(I$18:I87),""))</f>
        <v/>
      </c>
      <c r="J88" s="6"/>
      <c r="K88" s="7"/>
      <c r="L88" s="59" t="str">
        <f t="shared" si="10"/>
        <v/>
      </c>
      <c r="M88" s="52">
        <f t="shared" si="6"/>
        <v>0</v>
      </c>
      <c r="N88" s="9">
        <f t="shared" si="11"/>
        <v>-59</v>
      </c>
    </row>
    <row r="89" spans="1:14" x14ac:dyDescent="0.2">
      <c r="A89" s="8"/>
      <c r="B89" s="8"/>
      <c r="C89" s="84" t="str">
        <f t="shared" si="7"/>
        <v/>
      </c>
      <c r="D89" s="78" t="str">
        <f t="shared" si="8"/>
        <v/>
      </c>
      <c r="E89" s="58" t="str">
        <f t="shared" si="9"/>
        <v/>
      </c>
      <c r="F89" s="59" t="str">
        <f>IF(C89&lt;&gt;"",PMT((+E89/$F$9),N88,-L88,0,0),IF($N89=-1,SUM(F$18:F88),""))</f>
        <v/>
      </c>
      <c r="G89" s="59" t="str">
        <f>IF(C89&lt;&gt;"",+F89-H89,IF($N89=-1,SUM(G$18:G88),""))</f>
        <v/>
      </c>
      <c r="H89" s="59" t="str">
        <f>IF(C89&lt;&gt;"",(E89/$F$9)*L88,IF(N89=-1,SUM(H$18:H88),""))</f>
        <v/>
      </c>
      <c r="I89" s="51" t="str">
        <f>IF(C89&lt;&gt;"",I88,IF(N89=-1,SUM(I$18:I88),""))</f>
        <v/>
      </c>
      <c r="J89" s="6"/>
      <c r="K89" s="7"/>
      <c r="L89" s="59" t="str">
        <f t="shared" si="10"/>
        <v/>
      </c>
      <c r="M89" s="52">
        <f t="shared" si="6"/>
        <v>0</v>
      </c>
      <c r="N89" s="9">
        <f t="shared" si="11"/>
        <v>-60</v>
      </c>
    </row>
    <row r="90" spans="1:14" x14ac:dyDescent="0.2">
      <c r="A90" s="8"/>
      <c r="B90" s="8"/>
      <c r="C90" s="84" t="str">
        <f t="shared" si="7"/>
        <v/>
      </c>
      <c r="D90" s="78" t="str">
        <f t="shared" si="8"/>
        <v/>
      </c>
      <c r="E90" s="58" t="str">
        <f t="shared" si="9"/>
        <v/>
      </c>
      <c r="F90" s="59" t="str">
        <f>IF(C90&lt;&gt;"",PMT((+E90/$F$9),N89,-L89,0,0),IF($N90=-1,SUM(F$18:F89),""))</f>
        <v/>
      </c>
      <c r="G90" s="59" t="str">
        <f>IF(C90&lt;&gt;"",+F90-H90,IF($N90=-1,SUM(G$18:G89),""))</f>
        <v/>
      </c>
      <c r="H90" s="59" t="str">
        <f>IF(C90&lt;&gt;"",(E90/$F$9)*L89,IF(N90=-1,SUM(H$18:H89),""))</f>
        <v/>
      </c>
      <c r="I90" s="51" t="str">
        <f>IF(C90&lt;&gt;"",I89,IF(N90=-1,SUM(I$18:I89),""))</f>
        <v/>
      </c>
      <c r="J90" s="6"/>
      <c r="K90" s="7"/>
      <c r="L90" s="59" t="str">
        <f t="shared" si="10"/>
        <v/>
      </c>
      <c r="M90" s="52">
        <f t="shared" si="6"/>
        <v>0</v>
      </c>
      <c r="N90" s="9">
        <f t="shared" si="11"/>
        <v>-61</v>
      </c>
    </row>
    <row r="91" spans="1:14" x14ac:dyDescent="0.2">
      <c r="A91" s="8"/>
      <c r="B91" s="8"/>
      <c r="C91" s="84" t="str">
        <f t="shared" si="7"/>
        <v/>
      </c>
      <c r="D91" s="78" t="str">
        <f t="shared" si="8"/>
        <v/>
      </c>
      <c r="E91" s="58" t="str">
        <f t="shared" si="9"/>
        <v/>
      </c>
      <c r="F91" s="59" t="str">
        <f>IF(C91&lt;&gt;"",PMT((+E91/$F$9),N90,-L90,0,0),IF($N91=-1,SUM(F$18:F90),""))</f>
        <v/>
      </c>
      <c r="G91" s="59" t="str">
        <f>IF(C91&lt;&gt;"",+F91-H91,IF($N91=-1,SUM(G$18:G90),""))</f>
        <v/>
      </c>
      <c r="H91" s="59" t="str">
        <f>IF(C91&lt;&gt;"",(E91/$F$9)*L90,IF(N91=-1,SUM(H$18:H90),""))</f>
        <v/>
      </c>
      <c r="I91" s="51" t="str">
        <f>IF(C91&lt;&gt;"",I90,IF(N91=-1,SUM(I$18:I90),""))</f>
        <v/>
      </c>
      <c r="J91" s="6"/>
      <c r="K91" s="7"/>
      <c r="L91" s="59" t="str">
        <f t="shared" si="10"/>
        <v/>
      </c>
      <c r="M91" s="52">
        <f t="shared" si="6"/>
        <v>0</v>
      </c>
      <c r="N91" s="9">
        <f t="shared" si="11"/>
        <v>-62</v>
      </c>
    </row>
    <row r="92" spans="1:14" x14ac:dyDescent="0.2">
      <c r="A92" s="8"/>
      <c r="B92" s="8"/>
      <c r="C92" s="84" t="str">
        <f t="shared" si="7"/>
        <v/>
      </c>
      <c r="D92" s="78" t="str">
        <f t="shared" si="8"/>
        <v/>
      </c>
      <c r="E92" s="58" t="str">
        <f t="shared" si="9"/>
        <v/>
      </c>
      <c r="F92" s="59" t="str">
        <f>IF(C92&lt;&gt;"",PMT((+E92/$F$9),N91,-L91,0,0),IF($N92=-1,SUM(F$18:F91),""))</f>
        <v/>
      </c>
      <c r="G92" s="59" t="str">
        <f>IF(C92&lt;&gt;"",+F92-H92,IF($N92=-1,SUM(G$18:G91),""))</f>
        <v/>
      </c>
      <c r="H92" s="59" t="str">
        <f>IF(C92&lt;&gt;"",(E92/$F$9)*L91,IF(N92=-1,SUM(H$18:H91),""))</f>
        <v/>
      </c>
      <c r="I92" s="51" t="str">
        <f>IF(C92&lt;&gt;"",I91,IF(N92=-1,SUM(I$18:I91),""))</f>
        <v/>
      </c>
      <c r="J92" s="6"/>
      <c r="K92" s="7"/>
      <c r="L92" s="59" t="str">
        <f t="shared" si="10"/>
        <v/>
      </c>
      <c r="M92" s="52">
        <f t="shared" si="6"/>
        <v>0</v>
      </c>
      <c r="N92" s="9">
        <f t="shared" si="11"/>
        <v>-63</v>
      </c>
    </row>
    <row r="93" spans="1:14" x14ac:dyDescent="0.2">
      <c r="A93" s="8"/>
      <c r="B93" s="8"/>
      <c r="C93" s="84" t="str">
        <f t="shared" si="7"/>
        <v/>
      </c>
      <c r="D93" s="78" t="str">
        <f t="shared" si="8"/>
        <v/>
      </c>
      <c r="E93" s="58" t="str">
        <f t="shared" si="9"/>
        <v/>
      </c>
      <c r="F93" s="59" t="str">
        <f>IF(C93&lt;&gt;"",PMT((+E93/$F$9),N92,-L92,0,0),IF($N93=-1,SUM(F$18:F92),""))</f>
        <v/>
      </c>
      <c r="G93" s="59" t="str">
        <f>IF(C93&lt;&gt;"",+F93-H93,IF($N93=-1,SUM(G$18:G92),""))</f>
        <v/>
      </c>
      <c r="H93" s="59" t="str">
        <f>IF(C93&lt;&gt;"",(E93/$F$9)*L92,IF(N93=-1,SUM(H$18:H92),""))</f>
        <v/>
      </c>
      <c r="I93" s="51" t="str">
        <f>IF(C93&lt;&gt;"",I92,IF(N93=-1,SUM(I$18:I92),""))</f>
        <v/>
      </c>
      <c r="J93" s="6"/>
      <c r="K93" s="7"/>
      <c r="L93" s="59" t="str">
        <f t="shared" si="10"/>
        <v/>
      </c>
      <c r="M93" s="52">
        <f t="shared" si="6"/>
        <v>0</v>
      </c>
      <c r="N93" s="9">
        <f t="shared" si="11"/>
        <v>-64</v>
      </c>
    </row>
    <row r="94" spans="1:14" x14ac:dyDescent="0.2">
      <c r="A94" s="8"/>
      <c r="B94" s="8"/>
      <c r="C94" s="84" t="str">
        <f t="shared" si="7"/>
        <v/>
      </c>
      <c r="D94" s="78" t="str">
        <f t="shared" si="8"/>
        <v/>
      </c>
      <c r="E94" s="58" t="str">
        <f t="shared" si="9"/>
        <v/>
      </c>
      <c r="F94" s="59" t="str">
        <f>IF(C94&lt;&gt;"",PMT((+E94/$F$9),N93,-L93,0,0),IF($N94=-1,SUM(F$18:F93),""))</f>
        <v/>
      </c>
      <c r="G94" s="59" t="str">
        <f>IF(C94&lt;&gt;"",+F94-H94,IF($N94=-1,SUM(G$18:G93),""))</f>
        <v/>
      </c>
      <c r="H94" s="59" t="str">
        <f>IF(C94&lt;&gt;"",(E94/$F$9)*L93,IF(N94=-1,SUM(H$18:H93),""))</f>
        <v/>
      </c>
      <c r="I94" s="51" t="str">
        <f>IF(C94&lt;&gt;"",I93,IF(N94=-1,SUM(I$18:I93),""))</f>
        <v/>
      </c>
      <c r="J94" s="6"/>
      <c r="K94" s="7"/>
      <c r="L94" s="59" t="str">
        <f t="shared" si="10"/>
        <v/>
      </c>
      <c r="M94" s="52">
        <f t="shared" si="6"/>
        <v>0</v>
      </c>
      <c r="N94" s="9">
        <f t="shared" si="11"/>
        <v>-65</v>
      </c>
    </row>
    <row r="95" spans="1:14" x14ac:dyDescent="0.2">
      <c r="A95" s="8"/>
      <c r="B95" s="8"/>
      <c r="C95" s="84" t="str">
        <f t="shared" si="7"/>
        <v/>
      </c>
      <c r="D95" s="78" t="str">
        <f t="shared" si="8"/>
        <v/>
      </c>
      <c r="E95" s="58" t="str">
        <f t="shared" si="9"/>
        <v/>
      </c>
      <c r="F95" s="59" t="str">
        <f>IF(C95&lt;&gt;"",PMT((+E95/$F$9),N94,-L94,0,0),IF($N95=-1,SUM(F$18:F94),""))</f>
        <v/>
      </c>
      <c r="G95" s="59" t="str">
        <f>IF(C95&lt;&gt;"",+F95-H95,IF($N95=-1,SUM(G$18:G94),""))</f>
        <v/>
      </c>
      <c r="H95" s="59" t="str">
        <f>IF(C95&lt;&gt;"",(E95/$F$9)*L94,IF(N95=-1,SUM(H$18:H94),""))</f>
        <v/>
      </c>
      <c r="I95" s="51" t="str">
        <f>IF(C95&lt;&gt;"",I94,IF(N95=-1,SUM(I$18:I94),""))</f>
        <v/>
      </c>
      <c r="J95" s="6"/>
      <c r="K95" s="7"/>
      <c r="L95" s="59" t="str">
        <f t="shared" si="10"/>
        <v/>
      </c>
      <c r="M95" s="52">
        <f t="shared" si="6"/>
        <v>0</v>
      </c>
      <c r="N95" s="9">
        <f t="shared" si="11"/>
        <v>-66</v>
      </c>
    </row>
    <row r="96" spans="1:14" x14ac:dyDescent="0.2">
      <c r="A96" s="8"/>
      <c r="B96" s="8"/>
      <c r="C96" s="84" t="str">
        <f t="shared" si="7"/>
        <v/>
      </c>
      <c r="D96" s="78" t="str">
        <f t="shared" si="8"/>
        <v/>
      </c>
      <c r="E96" s="58" t="str">
        <f t="shared" si="9"/>
        <v/>
      </c>
      <c r="F96" s="59" t="str">
        <f>IF(C96&lt;&gt;"",PMT((+E96/$F$9),N95,-L95,0,0),IF($N96=-1,SUM(F$18:F95),""))</f>
        <v/>
      </c>
      <c r="G96" s="59" t="str">
        <f>IF(C96&lt;&gt;"",+F96-H96,IF($N96=-1,SUM(G$18:G95),""))</f>
        <v/>
      </c>
      <c r="H96" s="59" t="str">
        <f>IF(C96&lt;&gt;"",(E96/$F$9)*L95,IF(N96=-1,SUM(H$18:H95),""))</f>
        <v/>
      </c>
      <c r="I96" s="51" t="str">
        <f>IF(C96&lt;&gt;"",I95,IF(N96=-1,SUM(I$18:I95),""))</f>
        <v/>
      </c>
      <c r="J96" s="6"/>
      <c r="K96" s="7"/>
      <c r="L96" s="59" t="str">
        <f t="shared" si="10"/>
        <v/>
      </c>
      <c r="M96" s="52">
        <f t="shared" si="6"/>
        <v>0</v>
      </c>
      <c r="N96" s="9">
        <f t="shared" si="11"/>
        <v>-67</v>
      </c>
    </row>
    <row r="97" spans="1:14" x14ac:dyDescent="0.2">
      <c r="A97" s="8"/>
      <c r="B97" s="8"/>
      <c r="C97" s="84" t="str">
        <f t="shared" si="7"/>
        <v/>
      </c>
      <c r="D97" s="78" t="str">
        <f t="shared" si="8"/>
        <v/>
      </c>
      <c r="E97" s="58" t="str">
        <f t="shared" si="9"/>
        <v/>
      </c>
      <c r="F97" s="59" t="str">
        <f>IF(C97&lt;&gt;"",PMT((+E97/$F$9),N96,-L96,0,0),IF($N97=-1,SUM(F$18:F96),""))</f>
        <v/>
      </c>
      <c r="G97" s="59" t="str">
        <f>IF(C97&lt;&gt;"",+F97-H97,IF($N97=-1,SUM(G$18:G96),""))</f>
        <v/>
      </c>
      <c r="H97" s="59" t="str">
        <f>IF(C97&lt;&gt;"",(E97/$F$9)*L96,IF(N97=-1,SUM(H$18:H96),""))</f>
        <v/>
      </c>
      <c r="I97" s="51" t="str">
        <f>IF(C97&lt;&gt;"",I96,IF(N97=-1,SUM(I$18:I96),""))</f>
        <v/>
      </c>
      <c r="J97" s="6"/>
      <c r="K97" s="7"/>
      <c r="L97" s="59" t="str">
        <f t="shared" si="10"/>
        <v/>
      </c>
      <c r="M97" s="52">
        <f t="shared" si="6"/>
        <v>0</v>
      </c>
      <c r="N97" s="9">
        <f t="shared" si="11"/>
        <v>-68</v>
      </c>
    </row>
    <row r="98" spans="1:14" x14ac:dyDescent="0.2">
      <c r="A98" s="8"/>
      <c r="B98" s="8"/>
      <c r="C98" s="84" t="str">
        <f t="shared" si="7"/>
        <v/>
      </c>
      <c r="D98" s="78" t="str">
        <f t="shared" si="8"/>
        <v/>
      </c>
      <c r="E98" s="58" t="str">
        <f t="shared" si="9"/>
        <v/>
      </c>
      <c r="F98" s="59" t="str">
        <f>IF(C98&lt;&gt;"",PMT((+E98/$F$9),N97,-L97,0,0),IF($N98=-1,SUM(F$18:F97),""))</f>
        <v/>
      </c>
      <c r="G98" s="59" t="str">
        <f>IF(C98&lt;&gt;"",+F98-H98,IF($N98=-1,SUM(G$18:G97),""))</f>
        <v/>
      </c>
      <c r="H98" s="59" t="str">
        <f>IF(C98&lt;&gt;"",(E98/$F$9)*L97,IF(N98=-1,SUM(H$18:H97),""))</f>
        <v/>
      </c>
      <c r="I98" s="51" t="str">
        <f>IF(C98&lt;&gt;"",I97,IF(N98=-1,SUM(I$18:I97),""))</f>
        <v/>
      </c>
      <c r="J98" s="6"/>
      <c r="K98" s="7"/>
      <c r="L98" s="59" t="str">
        <f t="shared" si="10"/>
        <v/>
      </c>
      <c r="M98" s="52">
        <f t="shared" si="6"/>
        <v>0</v>
      </c>
      <c r="N98" s="9">
        <f t="shared" si="11"/>
        <v>-69</v>
      </c>
    </row>
    <row r="99" spans="1:14" x14ac:dyDescent="0.2">
      <c r="A99" s="8"/>
      <c r="B99" s="8"/>
      <c r="C99" s="84" t="str">
        <f t="shared" si="7"/>
        <v/>
      </c>
      <c r="D99" s="78" t="str">
        <f t="shared" si="8"/>
        <v/>
      </c>
      <c r="E99" s="58" t="str">
        <f t="shared" si="9"/>
        <v/>
      </c>
      <c r="F99" s="59" t="str">
        <f>IF(C99&lt;&gt;"",PMT((+E99/$F$9),N98,-L98,0,0),IF($N99=-1,SUM(F$18:F98),""))</f>
        <v/>
      </c>
      <c r="G99" s="59" t="str">
        <f>IF(C99&lt;&gt;"",+F99-H99,IF($N99=-1,SUM(G$18:G98),""))</f>
        <v/>
      </c>
      <c r="H99" s="59" t="str">
        <f>IF(C99&lt;&gt;"",(E99/$F$9)*L98,IF(N99=-1,SUM(H$18:H98),""))</f>
        <v/>
      </c>
      <c r="I99" s="51" t="str">
        <f>IF(C99&lt;&gt;"",I98,IF(N99=-1,SUM(I$18:I98),""))</f>
        <v/>
      </c>
      <c r="J99" s="6"/>
      <c r="K99" s="7"/>
      <c r="L99" s="59" t="str">
        <f t="shared" si="10"/>
        <v/>
      </c>
      <c r="M99" s="52">
        <f t="shared" si="6"/>
        <v>0</v>
      </c>
      <c r="N99" s="9">
        <f t="shared" si="11"/>
        <v>-70</v>
      </c>
    </row>
    <row r="100" spans="1:14" x14ac:dyDescent="0.2">
      <c r="A100" s="8"/>
      <c r="B100" s="8"/>
      <c r="C100" s="84" t="str">
        <f t="shared" si="7"/>
        <v/>
      </c>
      <c r="D100" s="78" t="str">
        <f t="shared" si="8"/>
        <v/>
      </c>
      <c r="E100" s="58" t="str">
        <f t="shared" si="9"/>
        <v/>
      </c>
      <c r="F100" s="59" t="str">
        <f>IF(C100&lt;&gt;"",PMT((+E100/$F$9),N99,-L99,0,0),IF($N100=-1,SUM(F$18:F99),""))</f>
        <v/>
      </c>
      <c r="G100" s="59" t="str">
        <f>IF(C100&lt;&gt;"",+F100-H100,IF($N100=-1,SUM(G$18:G99),""))</f>
        <v/>
      </c>
      <c r="H100" s="59" t="str">
        <f>IF(C100&lt;&gt;"",(E100/$F$9)*L99,IF(N100=-1,SUM(H$18:H99),""))</f>
        <v/>
      </c>
      <c r="I100" s="51" t="str">
        <f>IF(C100&lt;&gt;"",I99,IF(N100=-1,SUM(I$18:I99),""))</f>
        <v/>
      </c>
      <c r="J100" s="6"/>
      <c r="K100" s="7"/>
      <c r="L100" s="59" t="str">
        <f t="shared" si="10"/>
        <v/>
      </c>
      <c r="M100" s="52">
        <f t="shared" si="6"/>
        <v>0</v>
      </c>
      <c r="N100" s="9">
        <f t="shared" si="11"/>
        <v>-71</v>
      </c>
    </row>
    <row r="101" spans="1:14" x14ac:dyDescent="0.2">
      <c r="A101" s="8"/>
      <c r="B101" s="8"/>
      <c r="C101" s="84" t="str">
        <f t="shared" si="7"/>
        <v/>
      </c>
      <c r="D101" s="78" t="str">
        <f t="shared" si="8"/>
        <v/>
      </c>
      <c r="E101" s="58" t="str">
        <f t="shared" si="9"/>
        <v/>
      </c>
      <c r="F101" s="59" t="str">
        <f>IF(C101&lt;&gt;"",PMT((+E101/$F$9),N100,-L100,0,0),IF($N101=-1,SUM(F$18:F100),""))</f>
        <v/>
      </c>
      <c r="G101" s="59" t="str">
        <f>IF(C101&lt;&gt;"",+F101-H101,IF($N101=-1,SUM(G$18:G100),""))</f>
        <v/>
      </c>
      <c r="H101" s="59" t="str">
        <f>IF(C101&lt;&gt;"",(E101/$F$9)*L100,IF(N101=-1,SUM(H$18:H100),""))</f>
        <v/>
      </c>
      <c r="I101" s="51" t="str">
        <f>IF(C101&lt;&gt;"",I100,IF(N101=-1,SUM(I$18:I100),""))</f>
        <v/>
      </c>
      <c r="J101" s="6"/>
      <c r="K101" s="7"/>
      <c r="L101" s="59" t="str">
        <f t="shared" si="10"/>
        <v/>
      </c>
      <c r="M101" s="52">
        <f t="shared" si="6"/>
        <v>0</v>
      </c>
      <c r="N101" s="9">
        <f t="shared" si="11"/>
        <v>-72</v>
      </c>
    </row>
    <row r="102" spans="1:14" x14ac:dyDescent="0.2">
      <c r="A102" s="8"/>
      <c r="B102" s="8"/>
      <c r="C102" s="84" t="str">
        <f t="shared" si="7"/>
        <v/>
      </c>
      <c r="D102" s="78" t="str">
        <f t="shared" si="8"/>
        <v/>
      </c>
      <c r="E102" s="58" t="str">
        <f t="shared" si="9"/>
        <v/>
      </c>
      <c r="F102" s="59" t="str">
        <f>IF(C102&lt;&gt;"",PMT((+E102/$F$9),N101,-L101,0,0),IF($N102=-1,SUM(F$18:F101),""))</f>
        <v/>
      </c>
      <c r="G102" s="59" t="str">
        <f>IF(C102&lt;&gt;"",+F102-H102,IF($N102=-1,SUM(G$18:G101),""))</f>
        <v/>
      </c>
      <c r="H102" s="59" t="str">
        <f>IF(C102&lt;&gt;"",(E102/$F$9)*L101,IF(N102=-1,SUM(H$18:H101),""))</f>
        <v/>
      </c>
      <c r="I102" s="51" t="str">
        <f>IF(C102&lt;&gt;"",I101,IF(N102=-1,SUM(I$18:I101),""))</f>
        <v/>
      </c>
      <c r="J102" s="6"/>
      <c r="K102" s="7"/>
      <c r="L102" s="59" t="str">
        <f t="shared" si="10"/>
        <v/>
      </c>
      <c r="M102" s="52">
        <f t="shared" si="6"/>
        <v>0</v>
      </c>
      <c r="N102" s="9">
        <f t="shared" si="11"/>
        <v>-73</v>
      </c>
    </row>
    <row r="103" spans="1:14" x14ac:dyDescent="0.2">
      <c r="A103" s="8"/>
      <c r="B103" s="8"/>
      <c r="C103" s="84" t="str">
        <f t="shared" si="7"/>
        <v/>
      </c>
      <c r="D103" s="78" t="str">
        <f t="shared" si="8"/>
        <v/>
      </c>
      <c r="E103" s="58" t="str">
        <f t="shared" si="9"/>
        <v/>
      </c>
      <c r="F103" s="59" t="str">
        <f>IF(C103&lt;&gt;"",PMT((+E103/$F$9),N102,-L102,0,0),IF($N103=-1,SUM(F$18:F102),""))</f>
        <v/>
      </c>
      <c r="G103" s="59" t="str">
        <f>IF(C103&lt;&gt;"",+F103-H103,IF($N103=-1,SUM(G$18:G102),""))</f>
        <v/>
      </c>
      <c r="H103" s="59" t="str">
        <f>IF(C103&lt;&gt;"",(E103/$F$9)*L102,IF(N103=-1,SUM(H$18:H102),""))</f>
        <v/>
      </c>
      <c r="I103" s="51" t="str">
        <f>IF(C103&lt;&gt;"",I102,IF(N103=-1,SUM(I$18:I102),""))</f>
        <v/>
      </c>
      <c r="J103" s="6"/>
      <c r="K103" s="7"/>
      <c r="L103" s="59" t="str">
        <f t="shared" si="10"/>
        <v/>
      </c>
      <c r="M103" s="52">
        <f t="shared" si="6"/>
        <v>0</v>
      </c>
      <c r="N103" s="9">
        <f t="shared" si="11"/>
        <v>-74</v>
      </c>
    </row>
    <row r="104" spans="1:14" x14ac:dyDescent="0.2">
      <c r="A104" s="8"/>
      <c r="B104" s="8"/>
      <c r="C104" s="84" t="str">
        <f t="shared" si="7"/>
        <v/>
      </c>
      <c r="D104" s="78" t="str">
        <f t="shared" si="8"/>
        <v/>
      </c>
      <c r="E104" s="58" t="str">
        <f t="shared" si="9"/>
        <v/>
      </c>
      <c r="F104" s="59" t="str">
        <f>IF(C104&lt;&gt;"",PMT((+E104/$F$9),N103,-L103,0,0),IF($N104=-1,SUM(F$18:F103),""))</f>
        <v/>
      </c>
      <c r="G104" s="59" t="str">
        <f>IF(C104&lt;&gt;"",+F104-H104,IF($N104=-1,SUM(G$18:G103),""))</f>
        <v/>
      </c>
      <c r="H104" s="59" t="str">
        <f>IF(C104&lt;&gt;"",(E104/$F$9)*L103,IF(N104=-1,SUM(H$18:H103),""))</f>
        <v/>
      </c>
      <c r="I104" s="51" t="str">
        <f>IF(C104&lt;&gt;"",I103,IF(N104=-1,SUM(I$18:I103),""))</f>
        <v/>
      </c>
      <c r="J104" s="6"/>
      <c r="K104" s="7"/>
      <c r="L104" s="59" t="str">
        <f t="shared" si="10"/>
        <v/>
      </c>
      <c r="M104" s="52">
        <f t="shared" si="6"/>
        <v>0</v>
      </c>
      <c r="N104" s="9">
        <f t="shared" si="11"/>
        <v>-75</v>
      </c>
    </row>
    <row r="105" spans="1:14" x14ac:dyDescent="0.2">
      <c r="A105" s="8"/>
      <c r="B105" s="8"/>
      <c r="C105" s="84" t="str">
        <f t="shared" si="7"/>
        <v/>
      </c>
      <c r="D105" s="78" t="str">
        <f t="shared" si="8"/>
        <v/>
      </c>
      <c r="E105" s="58" t="str">
        <f t="shared" si="9"/>
        <v/>
      </c>
      <c r="F105" s="59" t="str">
        <f>IF(C105&lt;&gt;"",PMT((+E105/$F$9),N104,-L104,0,0),IF($N105=-1,SUM(F$18:F104),""))</f>
        <v/>
      </c>
      <c r="G105" s="59" t="str">
        <f>IF(C105&lt;&gt;"",+F105-H105,IF($N105=-1,SUM(G$18:G104),""))</f>
        <v/>
      </c>
      <c r="H105" s="59" t="str">
        <f>IF(C105&lt;&gt;"",(E105/$F$9)*L104,IF(N105=-1,SUM(H$18:H104),""))</f>
        <v/>
      </c>
      <c r="I105" s="51" t="str">
        <f>IF(C105&lt;&gt;"",I104,IF(N105=-1,SUM(I$18:I104),""))</f>
        <v/>
      </c>
      <c r="J105" s="6"/>
      <c r="K105" s="7"/>
      <c r="L105" s="59" t="str">
        <f t="shared" si="10"/>
        <v/>
      </c>
      <c r="M105" s="52">
        <f t="shared" si="6"/>
        <v>0</v>
      </c>
      <c r="N105" s="9">
        <f t="shared" si="11"/>
        <v>-76</v>
      </c>
    </row>
    <row r="106" spans="1:14" x14ac:dyDescent="0.2">
      <c r="A106" s="8"/>
      <c r="B106" s="8"/>
      <c r="C106" s="84" t="str">
        <f t="shared" si="7"/>
        <v/>
      </c>
      <c r="D106" s="78" t="str">
        <f t="shared" si="8"/>
        <v/>
      </c>
      <c r="E106" s="58" t="str">
        <f t="shared" si="9"/>
        <v/>
      </c>
      <c r="F106" s="59" t="str">
        <f>IF(C106&lt;&gt;"",PMT((+E106/$F$9),N105,-L105,0,0),IF($N106=-1,SUM(F$18:F105),""))</f>
        <v/>
      </c>
      <c r="G106" s="59" t="str">
        <f>IF(C106&lt;&gt;"",+F106-H106,IF($N106=-1,SUM(G$18:G105),""))</f>
        <v/>
      </c>
      <c r="H106" s="59" t="str">
        <f>IF(C106&lt;&gt;"",(E106/$F$9)*L105,IF(N106=-1,SUM(H$18:H105),""))</f>
        <v/>
      </c>
      <c r="I106" s="51" t="str">
        <f>IF(C106&lt;&gt;"",I105,IF(N106=-1,SUM(I$18:I105),""))</f>
        <v/>
      </c>
      <c r="J106" s="6"/>
      <c r="K106" s="7"/>
      <c r="L106" s="59" t="str">
        <f t="shared" si="10"/>
        <v/>
      </c>
      <c r="M106" s="52">
        <f t="shared" si="6"/>
        <v>0</v>
      </c>
      <c r="N106" s="9">
        <f t="shared" si="11"/>
        <v>-77</v>
      </c>
    </row>
    <row r="107" spans="1:14" x14ac:dyDescent="0.2">
      <c r="A107" s="8"/>
      <c r="B107" s="8"/>
      <c r="C107" s="84" t="str">
        <f t="shared" si="7"/>
        <v/>
      </c>
      <c r="D107" s="78" t="str">
        <f t="shared" si="8"/>
        <v/>
      </c>
      <c r="E107" s="58" t="str">
        <f t="shared" si="9"/>
        <v/>
      </c>
      <c r="F107" s="59" t="str">
        <f>IF(C107&lt;&gt;"",PMT((+E107/$F$9),N106,-L106,0,0),IF($N107=-1,SUM(F$18:F106),""))</f>
        <v/>
      </c>
      <c r="G107" s="59" t="str">
        <f>IF(C107&lt;&gt;"",+F107-H107,IF($N107=-1,SUM(G$18:G106),""))</f>
        <v/>
      </c>
      <c r="H107" s="59" t="str">
        <f>IF(C107&lt;&gt;"",(E107/$F$9)*L106,IF(N107=-1,SUM(H$18:H106),""))</f>
        <v/>
      </c>
      <c r="I107" s="51" t="str">
        <f>IF(C107&lt;&gt;"",I106,IF(N107=-1,SUM(I$18:I106),""))</f>
        <v/>
      </c>
      <c r="J107" s="6"/>
      <c r="K107" s="7"/>
      <c r="L107" s="59" t="str">
        <f t="shared" si="10"/>
        <v/>
      </c>
      <c r="M107" s="52">
        <f t="shared" si="6"/>
        <v>0</v>
      </c>
      <c r="N107" s="9">
        <f t="shared" si="11"/>
        <v>-78</v>
      </c>
    </row>
    <row r="108" spans="1:14" x14ac:dyDescent="0.2">
      <c r="A108" s="8"/>
      <c r="B108" s="8"/>
      <c r="C108" s="84" t="str">
        <f t="shared" si="7"/>
        <v/>
      </c>
      <c r="D108" s="78" t="str">
        <f t="shared" si="8"/>
        <v/>
      </c>
      <c r="E108" s="58" t="str">
        <f t="shared" si="9"/>
        <v/>
      </c>
      <c r="F108" s="59" t="str">
        <f>IF(C108&lt;&gt;"",PMT((+E108/$F$9),N107,-L107,0,0),IF($N108=-1,SUM(F$18:F107),""))</f>
        <v/>
      </c>
      <c r="G108" s="59" t="str">
        <f>IF(C108&lt;&gt;"",+F108-H108,IF($N108=-1,SUM(G$18:G107),""))</f>
        <v/>
      </c>
      <c r="H108" s="59" t="str">
        <f>IF(C108&lt;&gt;"",(E108/$F$9)*L107,IF(N108=-1,SUM(H$18:H107),""))</f>
        <v/>
      </c>
      <c r="I108" s="51" t="str">
        <f>IF(C108&lt;&gt;"",I107,IF(N108=-1,SUM(I$18:I107),""))</f>
        <v/>
      </c>
      <c r="J108" s="6"/>
      <c r="K108" s="7"/>
      <c r="L108" s="59" t="str">
        <f t="shared" si="10"/>
        <v/>
      </c>
      <c r="M108" s="52">
        <f t="shared" si="6"/>
        <v>0</v>
      </c>
      <c r="N108" s="9">
        <f t="shared" si="11"/>
        <v>-79</v>
      </c>
    </row>
    <row r="109" spans="1:14" x14ac:dyDescent="0.2">
      <c r="A109" s="8"/>
      <c r="B109" s="8"/>
      <c r="C109" s="84" t="str">
        <f t="shared" si="7"/>
        <v/>
      </c>
      <c r="D109" s="78" t="str">
        <f t="shared" si="8"/>
        <v/>
      </c>
      <c r="E109" s="58" t="str">
        <f t="shared" si="9"/>
        <v/>
      </c>
      <c r="F109" s="59" t="str">
        <f>IF(C109&lt;&gt;"",PMT((+E109/$F$9),N108,-L108,0,0),IF($N109=-1,SUM(F$18:F108),""))</f>
        <v/>
      </c>
      <c r="G109" s="59" t="str">
        <f>IF(C109&lt;&gt;"",+F109-H109,IF($N109=-1,SUM(G$18:G108),""))</f>
        <v/>
      </c>
      <c r="H109" s="59" t="str">
        <f>IF(C109&lt;&gt;"",(E109/$F$9)*L108,IF(N109=-1,SUM(H$18:H108),""))</f>
        <v/>
      </c>
      <c r="I109" s="51" t="str">
        <f>IF(C109&lt;&gt;"",I108,IF(N109=-1,SUM(I$18:I108),""))</f>
        <v/>
      </c>
      <c r="J109" s="6"/>
      <c r="K109" s="7"/>
      <c r="L109" s="59" t="str">
        <f t="shared" si="10"/>
        <v/>
      </c>
      <c r="M109" s="52">
        <f t="shared" si="6"/>
        <v>0</v>
      </c>
      <c r="N109" s="9">
        <f t="shared" si="11"/>
        <v>-80</v>
      </c>
    </row>
    <row r="110" spans="1:14" x14ac:dyDescent="0.2">
      <c r="A110" s="8"/>
      <c r="B110" s="8"/>
      <c r="C110" s="84" t="str">
        <f t="shared" si="7"/>
        <v/>
      </c>
      <c r="D110" s="78" t="str">
        <f t="shared" si="8"/>
        <v/>
      </c>
      <c r="E110" s="58" t="str">
        <f t="shared" si="9"/>
        <v/>
      </c>
      <c r="F110" s="59" t="str">
        <f>IF(C110&lt;&gt;"",PMT((+E110/$F$9),N109,-L109,0,0),IF($N110=-1,SUM(F$18:F109),""))</f>
        <v/>
      </c>
      <c r="G110" s="59" t="str">
        <f>IF(C110&lt;&gt;"",+F110-H110,IF($N110=-1,SUM(G$18:G109),""))</f>
        <v/>
      </c>
      <c r="H110" s="59" t="str">
        <f>IF(C110&lt;&gt;"",(E110/$F$9)*L109,IF(N110=-1,SUM(H$18:H109),""))</f>
        <v/>
      </c>
      <c r="I110" s="51" t="str">
        <f>IF(C110&lt;&gt;"",I109,IF(N110=-1,SUM(I$18:I109),""))</f>
        <v/>
      </c>
      <c r="J110" s="6"/>
      <c r="K110" s="7"/>
      <c r="L110" s="59" t="str">
        <f t="shared" si="10"/>
        <v/>
      </c>
      <c r="M110" s="52">
        <f t="shared" si="6"/>
        <v>0</v>
      </c>
      <c r="N110" s="9">
        <f t="shared" si="11"/>
        <v>-81</v>
      </c>
    </row>
    <row r="111" spans="1:14" x14ac:dyDescent="0.2">
      <c r="A111" s="8"/>
      <c r="B111" s="8"/>
      <c r="C111" s="84" t="str">
        <f t="shared" si="7"/>
        <v/>
      </c>
      <c r="D111" s="78" t="str">
        <f t="shared" si="8"/>
        <v/>
      </c>
      <c r="E111" s="58" t="str">
        <f t="shared" si="9"/>
        <v/>
      </c>
      <c r="F111" s="59" t="str">
        <f>IF(C111&lt;&gt;"",PMT((+E111/$F$9),N110,-L110,0,0),IF($N111=-1,SUM(F$18:F110),""))</f>
        <v/>
      </c>
      <c r="G111" s="59" t="str">
        <f>IF(C111&lt;&gt;"",+F111-H111,IF($N111=-1,SUM(G$18:G110),""))</f>
        <v/>
      </c>
      <c r="H111" s="59" t="str">
        <f>IF(C111&lt;&gt;"",(E111/$F$9)*L110,IF(N111=-1,SUM(H$18:H110),""))</f>
        <v/>
      </c>
      <c r="I111" s="51" t="str">
        <f>IF(C111&lt;&gt;"",I110,IF(N111=-1,SUM(I$18:I110),""))</f>
        <v/>
      </c>
      <c r="J111" s="6"/>
      <c r="K111" s="7"/>
      <c r="L111" s="59" t="str">
        <f t="shared" si="10"/>
        <v/>
      </c>
      <c r="M111" s="52">
        <f t="shared" si="6"/>
        <v>0</v>
      </c>
      <c r="N111" s="9">
        <f t="shared" si="11"/>
        <v>-82</v>
      </c>
    </row>
    <row r="112" spans="1:14" x14ac:dyDescent="0.2">
      <c r="A112" s="8"/>
      <c r="B112" s="8"/>
      <c r="C112" s="84" t="str">
        <f t="shared" si="7"/>
        <v/>
      </c>
      <c r="D112" s="78" t="str">
        <f t="shared" si="8"/>
        <v/>
      </c>
      <c r="E112" s="58" t="str">
        <f t="shared" si="9"/>
        <v/>
      </c>
      <c r="F112" s="59" t="str">
        <f>IF(C112&lt;&gt;"",PMT((+E112/$F$9),N111,-L111,0,0),IF($N112=-1,SUM(F$18:F111),""))</f>
        <v/>
      </c>
      <c r="G112" s="59" t="str">
        <f>IF(C112&lt;&gt;"",+F112-H112,IF($N112=-1,SUM(G$18:G111),""))</f>
        <v/>
      </c>
      <c r="H112" s="59" t="str">
        <f>IF(C112&lt;&gt;"",(E112/$F$9)*L111,IF(N112=-1,SUM(H$18:H111),""))</f>
        <v/>
      </c>
      <c r="I112" s="51" t="str">
        <f>IF(C112&lt;&gt;"",I111,IF(N112=-1,SUM(I$18:I111),""))</f>
        <v/>
      </c>
      <c r="J112" s="6"/>
      <c r="K112" s="7"/>
      <c r="L112" s="59" t="str">
        <f t="shared" si="10"/>
        <v/>
      </c>
      <c r="M112" s="52">
        <f t="shared" si="6"/>
        <v>0</v>
      </c>
      <c r="N112" s="9">
        <f t="shared" si="11"/>
        <v>-83</v>
      </c>
    </row>
    <row r="113" spans="1:14" x14ac:dyDescent="0.2">
      <c r="A113" s="8"/>
      <c r="B113" s="8"/>
      <c r="C113" s="84" t="str">
        <f t="shared" si="7"/>
        <v/>
      </c>
      <c r="D113" s="78" t="str">
        <f t="shared" si="8"/>
        <v/>
      </c>
      <c r="E113" s="58" t="str">
        <f t="shared" si="9"/>
        <v/>
      </c>
      <c r="F113" s="59" t="str">
        <f>IF(C113&lt;&gt;"",PMT((+E113/$F$9),N112,-L112,0,0),IF($N113=-1,SUM(F$18:F112),""))</f>
        <v/>
      </c>
      <c r="G113" s="59" t="str">
        <f>IF(C113&lt;&gt;"",+F113-H113,IF($N113=-1,SUM(G$18:G112),""))</f>
        <v/>
      </c>
      <c r="H113" s="59" t="str">
        <f>IF(C113&lt;&gt;"",(E113/$F$9)*L112,IF(N113=-1,SUM(H$18:H112),""))</f>
        <v/>
      </c>
      <c r="I113" s="51" t="str">
        <f>IF(C113&lt;&gt;"",I112,IF(N113=-1,SUM(I$18:I112),""))</f>
        <v/>
      </c>
      <c r="J113" s="6"/>
      <c r="K113" s="7"/>
      <c r="L113" s="59" t="str">
        <f t="shared" si="10"/>
        <v/>
      </c>
      <c r="M113" s="52">
        <f t="shared" si="6"/>
        <v>0</v>
      </c>
      <c r="N113" s="9">
        <f t="shared" si="11"/>
        <v>-84</v>
      </c>
    </row>
    <row r="114" spans="1:14" x14ac:dyDescent="0.2">
      <c r="A114" s="8"/>
      <c r="B114" s="8"/>
      <c r="C114" s="84" t="str">
        <f t="shared" si="7"/>
        <v/>
      </c>
      <c r="D114" s="78" t="str">
        <f t="shared" si="8"/>
        <v/>
      </c>
      <c r="E114" s="58" t="str">
        <f t="shared" si="9"/>
        <v/>
      </c>
      <c r="F114" s="59" t="str">
        <f>IF(C114&lt;&gt;"",PMT((+E114/$F$9),N113,-L113,0,0),IF($N114=-1,SUM(F$18:F113),""))</f>
        <v/>
      </c>
      <c r="G114" s="59" t="str">
        <f>IF(C114&lt;&gt;"",+F114-H114,IF($N114=-1,SUM(G$18:G113),""))</f>
        <v/>
      </c>
      <c r="H114" s="59" t="str">
        <f>IF(C114&lt;&gt;"",(E114/$F$9)*L113,IF(N114=-1,SUM(H$18:H113),""))</f>
        <v/>
      </c>
      <c r="I114" s="51" t="str">
        <f>IF(C114&lt;&gt;"",I113,IF(N114=-1,SUM(I$18:I113),""))</f>
        <v/>
      </c>
      <c r="J114" s="6"/>
      <c r="K114" s="7"/>
      <c r="L114" s="59" t="str">
        <f t="shared" si="10"/>
        <v/>
      </c>
      <c r="M114" s="52">
        <f t="shared" si="6"/>
        <v>0</v>
      </c>
      <c r="N114" s="9">
        <f t="shared" si="11"/>
        <v>-85</v>
      </c>
    </row>
    <row r="115" spans="1:14" x14ac:dyDescent="0.2">
      <c r="A115" s="8"/>
      <c r="B115" s="8"/>
      <c r="C115" s="84" t="str">
        <f t="shared" si="7"/>
        <v/>
      </c>
      <c r="D115" s="78" t="str">
        <f t="shared" si="8"/>
        <v/>
      </c>
      <c r="E115" s="58" t="str">
        <f t="shared" si="9"/>
        <v/>
      </c>
      <c r="F115" s="59" t="str">
        <f>IF(C115&lt;&gt;"",PMT((+E115/$F$9),N114,-L114,0,0),IF($N115=-1,SUM(F$18:F114),""))</f>
        <v/>
      </c>
      <c r="G115" s="59" t="str">
        <f>IF(C115&lt;&gt;"",+F115-H115,IF($N115=-1,SUM(G$18:G114),""))</f>
        <v/>
      </c>
      <c r="H115" s="59" t="str">
        <f>IF(C115&lt;&gt;"",(E115/$F$9)*L114,IF(N115=-1,SUM(H$18:H114),""))</f>
        <v/>
      </c>
      <c r="I115" s="51" t="str">
        <f>IF(C115&lt;&gt;"",I114,IF(N115=-1,SUM(I$18:I114),""))</f>
        <v/>
      </c>
      <c r="J115" s="6"/>
      <c r="K115" s="7"/>
      <c r="L115" s="59" t="str">
        <f t="shared" si="10"/>
        <v/>
      </c>
      <c r="M115" s="52">
        <f t="shared" si="6"/>
        <v>0</v>
      </c>
      <c r="N115" s="9">
        <f t="shared" si="11"/>
        <v>-86</v>
      </c>
    </row>
    <row r="116" spans="1:14" x14ac:dyDescent="0.2">
      <c r="A116" s="8"/>
      <c r="B116" s="8"/>
      <c r="C116" s="84" t="str">
        <f t="shared" si="7"/>
        <v/>
      </c>
      <c r="D116" s="78" t="str">
        <f t="shared" si="8"/>
        <v/>
      </c>
      <c r="E116" s="58" t="str">
        <f t="shared" si="9"/>
        <v/>
      </c>
      <c r="F116" s="59" t="str">
        <f>IF(C116&lt;&gt;"",PMT((+E116/$F$9),N115,-L115,0,0),IF($N116=-1,SUM(F$18:F115),""))</f>
        <v/>
      </c>
      <c r="G116" s="59" t="str">
        <f>IF(C116&lt;&gt;"",+F116-H116,IF($N116=-1,SUM(G$18:G115),""))</f>
        <v/>
      </c>
      <c r="H116" s="59" t="str">
        <f>IF(C116&lt;&gt;"",(E116/$F$9)*L115,IF(N116=-1,SUM(H$18:H115),""))</f>
        <v/>
      </c>
      <c r="I116" s="51" t="str">
        <f>IF(C116&lt;&gt;"",I115,IF(N116=-1,SUM(I$18:I115),""))</f>
        <v/>
      </c>
      <c r="J116" s="6"/>
      <c r="K116" s="7"/>
      <c r="L116" s="59" t="str">
        <f t="shared" si="10"/>
        <v/>
      </c>
      <c r="M116" s="52">
        <f t="shared" si="6"/>
        <v>0</v>
      </c>
      <c r="N116" s="9">
        <f t="shared" si="11"/>
        <v>-87</v>
      </c>
    </row>
    <row r="117" spans="1:14" x14ac:dyDescent="0.2">
      <c r="A117" s="8"/>
      <c r="B117" s="8"/>
      <c r="C117" s="84" t="str">
        <f t="shared" si="7"/>
        <v/>
      </c>
      <c r="D117" s="78" t="str">
        <f t="shared" si="8"/>
        <v/>
      </c>
      <c r="E117" s="58" t="str">
        <f t="shared" si="9"/>
        <v/>
      </c>
      <c r="F117" s="59" t="str">
        <f>IF(C117&lt;&gt;"",PMT((+E117/$F$9),N116,-L116,0,0),IF($N117=-1,SUM(F$18:F116),""))</f>
        <v/>
      </c>
      <c r="G117" s="59" t="str">
        <f>IF(C117&lt;&gt;"",+F117-H117,IF($N117=-1,SUM(G$18:G116),""))</f>
        <v/>
      </c>
      <c r="H117" s="59" t="str">
        <f>IF(C117&lt;&gt;"",(E117/$F$9)*L116,IF(N117=-1,SUM(H$18:H116),""))</f>
        <v/>
      </c>
      <c r="I117" s="51" t="str">
        <f>IF(C117&lt;&gt;"",I116,IF(N117=-1,SUM(I$18:I116),""))</f>
        <v/>
      </c>
      <c r="J117" s="6"/>
      <c r="K117" s="7"/>
      <c r="L117" s="59" t="str">
        <f t="shared" si="10"/>
        <v/>
      </c>
      <c r="M117" s="52">
        <f t="shared" si="6"/>
        <v>0</v>
      </c>
      <c r="N117" s="9">
        <f t="shared" si="11"/>
        <v>-88</v>
      </c>
    </row>
    <row r="118" spans="1:14" x14ac:dyDescent="0.2">
      <c r="A118" s="8"/>
      <c r="B118" s="8"/>
      <c r="C118" s="84" t="str">
        <f t="shared" si="7"/>
        <v/>
      </c>
      <c r="D118" s="78" t="str">
        <f t="shared" si="8"/>
        <v/>
      </c>
      <c r="E118" s="58" t="str">
        <f t="shared" si="9"/>
        <v/>
      </c>
      <c r="F118" s="59" t="str">
        <f>IF(C118&lt;&gt;"",PMT((+E118/$F$9),N117,-L117,0,0),IF($N118=-1,SUM(F$18:F117),""))</f>
        <v/>
      </c>
      <c r="G118" s="59" t="str">
        <f>IF(C118&lt;&gt;"",+F118-H118,IF($N118=-1,SUM(G$18:G117),""))</f>
        <v/>
      </c>
      <c r="H118" s="59" t="str">
        <f>IF(C118&lt;&gt;"",(E118/$F$9)*L117,IF(N118=-1,SUM(H$18:H117),""))</f>
        <v/>
      </c>
      <c r="I118" s="51" t="str">
        <f>IF(C118&lt;&gt;"",I117,IF(N118=-1,SUM(I$18:I117),""))</f>
        <v/>
      </c>
      <c r="J118" s="6"/>
      <c r="K118" s="7"/>
      <c r="L118" s="59" t="str">
        <f t="shared" si="10"/>
        <v/>
      </c>
      <c r="M118" s="52">
        <f t="shared" si="6"/>
        <v>0</v>
      </c>
      <c r="N118" s="9">
        <f t="shared" si="11"/>
        <v>-89</v>
      </c>
    </row>
    <row r="119" spans="1:14" x14ac:dyDescent="0.2">
      <c r="A119" s="8"/>
      <c r="B119" s="8"/>
      <c r="C119" s="84" t="str">
        <f t="shared" si="7"/>
        <v/>
      </c>
      <c r="D119" s="78" t="str">
        <f t="shared" si="8"/>
        <v/>
      </c>
      <c r="E119" s="58" t="str">
        <f t="shared" si="9"/>
        <v/>
      </c>
      <c r="F119" s="59" t="str">
        <f>IF(C119&lt;&gt;"",PMT((+E119/$F$9),N118,-L118,0,0),IF($N119=-1,SUM(F$18:F118),""))</f>
        <v/>
      </c>
      <c r="G119" s="59" t="str">
        <f>IF(C119&lt;&gt;"",+F119-H119,IF($N119=-1,SUM(G$18:G118),""))</f>
        <v/>
      </c>
      <c r="H119" s="59" t="str">
        <f>IF(C119&lt;&gt;"",(E119/$F$9)*L118,IF(N119=-1,SUM(H$18:H118),""))</f>
        <v/>
      </c>
      <c r="I119" s="51" t="str">
        <f>IF(C119&lt;&gt;"",I118,IF(N119=-1,SUM(I$18:I118),""))</f>
        <v/>
      </c>
      <c r="J119" s="6"/>
      <c r="K119" s="7"/>
      <c r="L119" s="59" t="str">
        <f t="shared" si="10"/>
        <v/>
      </c>
      <c r="M119" s="52">
        <f t="shared" si="6"/>
        <v>0</v>
      </c>
      <c r="N119" s="9">
        <f t="shared" si="11"/>
        <v>-90</v>
      </c>
    </row>
    <row r="120" spans="1:14" x14ac:dyDescent="0.2">
      <c r="A120" s="8"/>
      <c r="B120" s="8"/>
      <c r="C120" s="84" t="str">
        <f t="shared" si="7"/>
        <v/>
      </c>
      <c r="D120" s="78" t="str">
        <f t="shared" si="8"/>
        <v/>
      </c>
      <c r="E120" s="58" t="str">
        <f t="shared" si="9"/>
        <v/>
      </c>
      <c r="F120" s="59" t="str">
        <f>IF(C120&lt;&gt;"",PMT((+E120/$F$9),N119,-L119,0,0),IF($N120=-1,SUM(F$18:F119),""))</f>
        <v/>
      </c>
      <c r="G120" s="59" t="str">
        <f>IF(C120&lt;&gt;"",+F120-H120,IF($N120=-1,SUM(G$18:G119),""))</f>
        <v/>
      </c>
      <c r="H120" s="59" t="str">
        <f>IF(C120&lt;&gt;"",(E120/$F$9)*L119,IF(N120=-1,SUM(H$18:H119),""))</f>
        <v/>
      </c>
      <c r="I120" s="51" t="str">
        <f>IF(C120&lt;&gt;"",I119,IF(N120=-1,SUM(I$18:I119),""))</f>
        <v/>
      </c>
      <c r="J120" s="6"/>
      <c r="K120" s="7"/>
      <c r="L120" s="59" t="str">
        <f t="shared" si="10"/>
        <v/>
      </c>
      <c r="M120" s="52">
        <f t="shared" si="6"/>
        <v>0</v>
      </c>
      <c r="N120" s="9">
        <f t="shared" si="11"/>
        <v>-91</v>
      </c>
    </row>
    <row r="121" spans="1:14" x14ac:dyDescent="0.2">
      <c r="A121" s="8"/>
      <c r="B121" s="8"/>
      <c r="C121" s="84" t="str">
        <f t="shared" si="7"/>
        <v/>
      </c>
      <c r="D121" s="78" t="str">
        <f t="shared" si="8"/>
        <v/>
      </c>
      <c r="E121" s="58" t="str">
        <f t="shared" si="9"/>
        <v/>
      </c>
      <c r="F121" s="59" t="str">
        <f>IF(C121&lt;&gt;"",PMT((+E121/$F$9),N120,-L120,0,0),IF($N121=-1,SUM(F$18:F120),""))</f>
        <v/>
      </c>
      <c r="G121" s="59" t="str">
        <f>IF(C121&lt;&gt;"",+F121-H121,IF($N121=-1,SUM(G$18:G120),""))</f>
        <v/>
      </c>
      <c r="H121" s="59" t="str">
        <f>IF(C121&lt;&gt;"",(E121/$F$9)*L120,IF(N121=-1,SUM(H$18:H120),""))</f>
        <v/>
      </c>
      <c r="I121" s="51" t="str">
        <f>IF(C121&lt;&gt;"",I120,IF(N121=-1,SUM(I$18:I120),""))</f>
        <v/>
      </c>
      <c r="J121" s="6"/>
      <c r="K121" s="7"/>
      <c r="L121" s="59" t="str">
        <f t="shared" si="10"/>
        <v/>
      </c>
      <c r="M121" s="52">
        <f t="shared" si="6"/>
        <v>0</v>
      </c>
      <c r="N121" s="9">
        <f t="shared" si="11"/>
        <v>-92</v>
      </c>
    </row>
    <row r="122" spans="1:14" x14ac:dyDescent="0.2">
      <c r="A122" s="8"/>
      <c r="B122" s="8"/>
      <c r="C122" s="84" t="str">
        <f t="shared" si="7"/>
        <v/>
      </c>
      <c r="D122" s="78" t="str">
        <f t="shared" si="8"/>
        <v/>
      </c>
      <c r="E122" s="58" t="str">
        <f t="shared" si="9"/>
        <v/>
      </c>
      <c r="F122" s="59" t="str">
        <f>IF(C122&lt;&gt;"",PMT((+E122/$F$9),N121,-L121,0,0),IF($N122=-1,SUM(F$18:F121),""))</f>
        <v/>
      </c>
      <c r="G122" s="59" t="str">
        <f>IF(C122&lt;&gt;"",+F122-H122,IF($N122=-1,SUM(G$18:G121),""))</f>
        <v/>
      </c>
      <c r="H122" s="59" t="str">
        <f>IF(C122&lt;&gt;"",(E122/$F$9)*L121,IF(N122=-1,SUM(H$18:H121),""))</f>
        <v/>
      </c>
      <c r="I122" s="51" t="str">
        <f>IF(C122&lt;&gt;"",I121,IF(N122=-1,SUM(I$18:I121),""))</f>
        <v/>
      </c>
      <c r="J122" s="6"/>
      <c r="K122" s="7"/>
      <c r="L122" s="59" t="str">
        <f t="shared" si="10"/>
        <v/>
      </c>
      <c r="M122" s="52">
        <f t="shared" si="6"/>
        <v>0</v>
      </c>
      <c r="N122" s="9">
        <f t="shared" si="11"/>
        <v>-93</v>
      </c>
    </row>
    <row r="123" spans="1:14" x14ac:dyDescent="0.2">
      <c r="A123" s="8"/>
      <c r="B123" s="8"/>
      <c r="C123" s="84" t="str">
        <f t="shared" si="7"/>
        <v/>
      </c>
      <c r="D123" s="78" t="str">
        <f t="shared" si="8"/>
        <v/>
      </c>
      <c r="E123" s="58" t="str">
        <f t="shared" si="9"/>
        <v/>
      </c>
      <c r="F123" s="59" t="str">
        <f>IF(C123&lt;&gt;"",PMT((+E123/$F$9),N122,-L122,0,0),IF($N123=-1,SUM(F$18:F122),""))</f>
        <v/>
      </c>
      <c r="G123" s="59" t="str">
        <f>IF(C123&lt;&gt;"",+F123-H123,IF($N123=-1,SUM(G$18:G122),""))</f>
        <v/>
      </c>
      <c r="H123" s="59" t="str">
        <f>IF(C123&lt;&gt;"",(E123/$F$9)*L122,IF(N123=-1,SUM(H$18:H122),""))</f>
        <v/>
      </c>
      <c r="I123" s="51" t="str">
        <f>IF(C123&lt;&gt;"",I122,IF(N123=-1,SUM(I$18:I122),""))</f>
        <v/>
      </c>
      <c r="J123" s="6"/>
      <c r="K123" s="7"/>
      <c r="L123" s="59" t="str">
        <f t="shared" si="10"/>
        <v/>
      </c>
      <c r="M123" s="52">
        <f t="shared" si="6"/>
        <v>0</v>
      </c>
      <c r="N123" s="9">
        <f t="shared" si="11"/>
        <v>-94</v>
      </c>
    </row>
    <row r="124" spans="1:14" x14ac:dyDescent="0.2">
      <c r="A124" s="8"/>
      <c r="B124" s="8"/>
      <c r="C124" s="84" t="str">
        <f t="shared" si="7"/>
        <v/>
      </c>
      <c r="D124" s="78" t="str">
        <f t="shared" si="8"/>
        <v/>
      </c>
      <c r="E124" s="58" t="str">
        <f t="shared" si="9"/>
        <v/>
      </c>
      <c r="F124" s="59" t="str">
        <f>IF(C124&lt;&gt;"",PMT((+E124/$F$9),N123,-L123,0,0),IF($N124=-1,SUM(F$18:F123),""))</f>
        <v/>
      </c>
      <c r="G124" s="59" t="str">
        <f>IF(C124&lt;&gt;"",+F124-H124,IF($N124=-1,SUM(G$18:G123),""))</f>
        <v/>
      </c>
      <c r="H124" s="59" t="str">
        <f>IF(C124&lt;&gt;"",(E124/$F$9)*L123,IF(N124=-1,SUM(H$18:H123),""))</f>
        <v/>
      </c>
      <c r="I124" s="51" t="str">
        <f>IF(C124&lt;&gt;"",I123,IF(N124=-1,SUM(I$18:I123),""))</f>
        <v/>
      </c>
      <c r="J124" s="6"/>
      <c r="K124" s="7"/>
      <c r="L124" s="59" t="str">
        <f t="shared" si="10"/>
        <v/>
      </c>
      <c r="M124" s="52">
        <f t="shared" si="6"/>
        <v>0</v>
      </c>
      <c r="N124" s="9">
        <f t="shared" si="11"/>
        <v>-95</v>
      </c>
    </row>
    <row r="125" spans="1:14" x14ac:dyDescent="0.2">
      <c r="A125" s="8"/>
      <c r="B125" s="8"/>
      <c r="C125" s="84" t="str">
        <f t="shared" si="7"/>
        <v/>
      </c>
      <c r="D125" s="78" t="str">
        <f t="shared" si="8"/>
        <v/>
      </c>
      <c r="E125" s="58" t="str">
        <f t="shared" si="9"/>
        <v/>
      </c>
      <c r="F125" s="59" t="str">
        <f>IF(C125&lt;&gt;"",PMT((+E125/$F$9),N124,-L124,0,0),IF($N125=-1,SUM(F$18:F124),""))</f>
        <v/>
      </c>
      <c r="G125" s="59" t="str">
        <f>IF(C125&lt;&gt;"",+F125-H125,IF($N125=-1,SUM(G$18:G124),""))</f>
        <v/>
      </c>
      <c r="H125" s="59" t="str">
        <f>IF(C125&lt;&gt;"",(E125/$F$9)*L124,IF(N125=-1,SUM(H$18:H124),""))</f>
        <v/>
      </c>
      <c r="I125" s="51" t="str">
        <f>IF(C125&lt;&gt;"",I124,IF(N125=-1,SUM(I$18:I124),""))</f>
        <v/>
      </c>
      <c r="J125" s="6"/>
      <c r="K125" s="7"/>
      <c r="L125" s="59" t="str">
        <f t="shared" si="10"/>
        <v/>
      </c>
      <c r="M125" s="52">
        <f t="shared" si="6"/>
        <v>0</v>
      </c>
      <c r="N125" s="9">
        <f t="shared" si="11"/>
        <v>-96</v>
      </c>
    </row>
    <row r="126" spans="1:14" x14ac:dyDescent="0.2">
      <c r="A126" s="8"/>
      <c r="B126" s="8"/>
      <c r="C126" s="84" t="str">
        <f t="shared" si="7"/>
        <v/>
      </c>
      <c r="D126" s="78" t="str">
        <f t="shared" si="8"/>
        <v/>
      </c>
      <c r="E126" s="58" t="str">
        <f t="shared" si="9"/>
        <v/>
      </c>
      <c r="F126" s="59" t="str">
        <f>IF(C126&lt;&gt;"",PMT((+E126/$F$9),N125,-L125,0,0),IF($N126=-1,SUM(F$18:F125),""))</f>
        <v/>
      </c>
      <c r="G126" s="59" t="str">
        <f>IF(C126&lt;&gt;"",+F126-H126,IF($N126=-1,SUM(G$18:G125),""))</f>
        <v/>
      </c>
      <c r="H126" s="59" t="str">
        <f>IF(C126&lt;&gt;"",(E126/$F$9)*L125,IF(N126=-1,SUM(H$18:H125),""))</f>
        <v/>
      </c>
      <c r="I126" s="51" t="str">
        <f>IF(C126&lt;&gt;"",I125,IF(N126=-1,SUM(I$18:I125),""))</f>
        <v/>
      </c>
      <c r="J126" s="6"/>
      <c r="K126" s="7"/>
      <c r="L126" s="59" t="str">
        <f t="shared" si="10"/>
        <v/>
      </c>
      <c r="M126" s="52">
        <f t="shared" si="6"/>
        <v>0</v>
      </c>
      <c r="N126" s="9">
        <f t="shared" si="11"/>
        <v>-97</v>
      </c>
    </row>
    <row r="127" spans="1:14" x14ac:dyDescent="0.2">
      <c r="A127" s="8"/>
      <c r="B127" s="8"/>
      <c r="C127" s="84" t="str">
        <f t="shared" si="7"/>
        <v/>
      </c>
      <c r="D127" s="78" t="str">
        <f t="shared" si="8"/>
        <v/>
      </c>
      <c r="E127" s="58" t="str">
        <f t="shared" si="9"/>
        <v/>
      </c>
      <c r="F127" s="59" t="str">
        <f>IF(C127&lt;&gt;"",PMT((+E127/$F$9),N126,-L126,0,0),IF($N127=-1,SUM(F$18:F126),""))</f>
        <v/>
      </c>
      <c r="G127" s="59" t="str">
        <f>IF(C127&lt;&gt;"",+F127-H127,IF($N127=-1,SUM(G$18:G126),""))</f>
        <v/>
      </c>
      <c r="H127" s="59" t="str">
        <f>IF(C127&lt;&gt;"",(E127/$F$9)*L126,IF(N127=-1,SUM(H$18:H126),""))</f>
        <v/>
      </c>
      <c r="I127" s="51" t="str">
        <f>IF(C127&lt;&gt;"",I126,IF(N127=-1,SUM(I$18:I126),""))</f>
        <v/>
      </c>
      <c r="J127" s="6"/>
      <c r="K127" s="7"/>
      <c r="L127" s="59" t="str">
        <f t="shared" si="10"/>
        <v/>
      </c>
      <c r="M127" s="52">
        <f t="shared" si="6"/>
        <v>0</v>
      </c>
      <c r="N127" s="9">
        <f t="shared" si="11"/>
        <v>-98</v>
      </c>
    </row>
    <row r="128" spans="1:14" x14ac:dyDescent="0.2">
      <c r="A128" s="8"/>
      <c r="B128" s="8"/>
      <c r="C128" s="84" t="str">
        <f t="shared" si="7"/>
        <v/>
      </c>
      <c r="D128" s="78" t="str">
        <f t="shared" si="8"/>
        <v/>
      </c>
      <c r="E128" s="58" t="str">
        <f t="shared" si="9"/>
        <v/>
      </c>
      <c r="F128" s="59" t="str">
        <f>IF(C128&lt;&gt;"",PMT((+E128/$F$9),N127,-L127,0,0),IF($N128=-1,SUM(F$18:F127),""))</f>
        <v/>
      </c>
      <c r="G128" s="59" t="str">
        <f>IF(C128&lt;&gt;"",+F128-H128,IF($N128=-1,SUM(G$18:G127),""))</f>
        <v/>
      </c>
      <c r="H128" s="59" t="str">
        <f>IF(C128&lt;&gt;"",(E128/$F$9)*L127,IF(N128=-1,SUM(H$18:H127),""))</f>
        <v/>
      </c>
      <c r="I128" s="51" t="str">
        <f>IF(C128&lt;&gt;"",I127,IF(N128=-1,SUM(I$18:I127),""))</f>
        <v/>
      </c>
      <c r="J128" s="6"/>
      <c r="K128" s="7"/>
      <c r="L128" s="59" t="str">
        <f t="shared" si="10"/>
        <v/>
      </c>
      <c r="M128" s="52">
        <f t="shared" si="6"/>
        <v>0</v>
      </c>
      <c r="N128" s="9">
        <f t="shared" si="11"/>
        <v>-99</v>
      </c>
    </row>
    <row r="129" spans="1:14" x14ac:dyDescent="0.2">
      <c r="A129" s="8"/>
      <c r="B129" s="8"/>
      <c r="C129" s="84" t="str">
        <f t="shared" si="7"/>
        <v/>
      </c>
      <c r="D129" s="78" t="str">
        <f t="shared" si="8"/>
        <v/>
      </c>
      <c r="E129" s="58" t="str">
        <f t="shared" si="9"/>
        <v/>
      </c>
      <c r="F129" s="59" t="str">
        <f>IF(C129&lt;&gt;"",PMT((+E129/$F$9),N128,-L128,0,0),IF($N129=-1,SUM(F$18:F128),""))</f>
        <v/>
      </c>
      <c r="G129" s="59" t="str">
        <f>IF(C129&lt;&gt;"",+F129-H129,IF($N129=-1,SUM(G$18:G128),""))</f>
        <v/>
      </c>
      <c r="H129" s="59" t="str">
        <f>IF(C129&lt;&gt;"",(E129/$F$9)*L128,IF(N129=-1,SUM(H$18:H128),""))</f>
        <v/>
      </c>
      <c r="I129" s="51" t="str">
        <f>IF(C129&lt;&gt;"",I128,IF(N129=-1,SUM(I$18:I128),""))</f>
        <v/>
      </c>
      <c r="J129" s="6"/>
      <c r="K129" s="7"/>
      <c r="L129" s="59" t="str">
        <f t="shared" si="10"/>
        <v/>
      </c>
      <c r="M129" s="52">
        <f t="shared" si="6"/>
        <v>0</v>
      </c>
      <c r="N129" s="9">
        <f t="shared" si="11"/>
        <v>-100</v>
      </c>
    </row>
    <row r="130" spans="1:14" x14ac:dyDescent="0.2">
      <c r="A130" s="8"/>
      <c r="B130" s="8"/>
      <c r="C130" s="84" t="str">
        <f t="shared" si="7"/>
        <v/>
      </c>
      <c r="D130" s="78" t="str">
        <f t="shared" si="8"/>
        <v/>
      </c>
      <c r="E130" s="58" t="str">
        <f t="shared" si="9"/>
        <v/>
      </c>
      <c r="F130" s="59" t="str">
        <f>IF(C130&lt;&gt;"",PMT((+E130/$F$9),N129,-L129,0,0),IF($N130=-1,SUM(F$18:F129),""))</f>
        <v/>
      </c>
      <c r="G130" s="59" t="str">
        <f>IF(C130&lt;&gt;"",+F130-H130,IF($N130=-1,SUM(G$18:G129),""))</f>
        <v/>
      </c>
      <c r="H130" s="59" t="str">
        <f>IF(C130&lt;&gt;"",(E130/$F$9)*L129,IF(N130=-1,SUM(H$18:H129),""))</f>
        <v/>
      </c>
      <c r="I130" s="51" t="str">
        <f>IF(C130&lt;&gt;"",I129,IF(N130=-1,SUM(I$18:I129),""))</f>
        <v/>
      </c>
      <c r="J130" s="6"/>
      <c r="K130" s="7"/>
      <c r="L130" s="59" t="str">
        <f t="shared" si="10"/>
        <v/>
      </c>
      <c r="M130" s="52">
        <f t="shared" si="6"/>
        <v>0</v>
      </c>
      <c r="N130" s="9">
        <f t="shared" si="11"/>
        <v>-101</v>
      </c>
    </row>
    <row r="131" spans="1:14" x14ac:dyDescent="0.2">
      <c r="A131" s="8"/>
      <c r="B131" s="8"/>
      <c r="C131" s="84" t="str">
        <f t="shared" si="7"/>
        <v/>
      </c>
      <c r="D131" s="78" t="str">
        <f t="shared" si="8"/>
        <v/>
      </c>
      <c r="E131" s="58" t="str">
        <f t="shared" si="9"/>
        <v/>
      </c>
      <c r="F131" s="59" t="str">
        <f>IF(C131&lt;&gt;"",PMT((+E131/$F$9),N130,-L130,0,0),IF($N131=-1,SUM(F$18:F130),""))</f>
        <v/>
      </c>
      <c r="G131" s="59" t="str">
        <f>IF(C131&lt;&gt;"",+F131-H131,IF($N131=-1,SUM(G$18:G130),""))</f>
        <v/>
      </c>
      <c r="H131" s="59" t="str">
        <f>IF(C131&lt;&gt;"",(E131/$F$9)*L130,IF(N131=-1,SUM(H$18:H130),""))</f>
        <v/>
      </c>
      <c r="I131" s="51" t="str">
        <f>IF(C131&lt;&gt;"",I130,IF(N131=-1,SUM(I$18:I130),""))</f>
        <v/>
      </c>
      <c r="J131" s="6"/>
      <c r="K131" s="7"/>
      <c r="L131" s="59" t="str">
        <f t="shared" si="10"/>
        <v/>
      </c>
      <c r="M131" s="52">
        <f t="shared" si="6"/>
        <v>0</v>
      </c>
      <c r="N131" s="9">
        <f t="shared" si="11"/>
        <v>-102</v>
      </c>
    </row>
    <row r="132" spans="1:14" x14ac:dyDescent="0.2">
      <c r="A132" s="8"/>
      <c r="B132" s="8"/>
      <c r="C132" s="84" t="str">
        <f t="shared" si="7"/>
        <v/>
      </c>
      <c r="D132" s="78" t="str">
        <f t="shared" si="8"/>
        <v/>
      </c>
      <c r="E132" s="58" t="str">
        <f t="shared" si="9"/>
        <v/>
      </c>
      <c r="F132" s="59" t="str">
        <f>IF(C132&lt;&gt;"",PMT((+E132/$F$9),N131,-L131,0,0),IF($N132=-1,SUM(F$18:F131),""))</f>
        <v/>
      </c>
      <c r="G132" s="59" t="str">
        <f>IF(C132&lt;&gt;"",+F132-H132,IF($N132=-1,SUM(G$18:G131),""))</f>
        <v/>
      </c>
      <c r="H132" s="59" t="str">
        <f>IF(C132&lt;&gt;"",(E132/$F$9)*L131,IF(N132=-1,SUM(H$18:H131),""))</f>
        <v/>
      </c>
      <c r="I132" s="51" t="str">
        <f>IF(C132&lt;&gt;"",I131,IF(N132=-1,SUM(I$18:I131),""))</f>
        <v/>
      </c>
      <c r="J132" s="6"/>
      <c r="K132" s="7"/>
      <c r="L132" s="59" t="str">
        <f t="shared" si="10"/>
        <v/>
      </c>
      <c r="M132" s="52">
        <f t="shared" si="6"/>
        <v>0</v>
      </c>
      <c r="N132" s="9">
        <f t="shared" si="11"/>
        <v>-103</v>
      </c>
    </row>
    <row r="133" spans="1:14" x14ac:dyDescent="0.2">
      <c r="A133" s="8"/>
      <c r="B133" s="8"/>
      <c r="C133" s="84" t="str">
        <f t="shared" si="7"/>
        <v/>
      </c>
      <c r="D133" s="78" t="str">
        <f t="shared" si="8"/>
        <v/>
      </c>
      <c r="E133" s="58" t="str">
        <f t="shared" si="9"/>
        <v/>
      </c>
      <c r="F133" s="59" t="str">
        <f>IF(C133&lt;&gt;"",PMT((+E133/$F$9),N132,-L132,0,0),IF($N133=-1,SUM(F$18:F132),""))</f>
        <v/>
      </c>
      <c r="G133" s="59" t="str">
        <f>IF(C133&lt;&gt;"",+F133-H133,IF($N133=-1,SUM(G$18:G132),""))</f>
        <v/>
      </c>
      <c r="H133" s="59" t="str">
        <f>IF(C133&lt;&gt;"",(E133/$F$9)*L132,IF(N133=-1,SUM(H$18:H132),""))</f>
        <v/>
      </c>
      <c r="I133" s="51" t="str">
        <f>IF(C133&lt;&gt;"",I132,IF(N133=-1,SUM(I$18:I132),""))</f>
        <v/>
      </c>
      <c r="J133" s="6"/>
      <c r="K133" s="7"/>
      <c r="L133" s="59" t="str">
        <f t="shared" si="10"/>
        <v/>
      </c>
      <c r="M133" s="52">
        <f t="shared" si="6"/>
        <v>0</v>
      </c>
      <c r="N133" s="9">
        <f t="shared" si="11"/>
        <v>-104</v>
      </c>
    </row>
    <row r="134" spans="1:14" x14ac:dyDescent="0.2">
      <c r="A134" s="8"/>
      <c r="B134" s="8"/>
      <c r="C134" s="84" t="str">
        <f t="shared" si="7"/>
        <v/>
      </c>
      <c r="D134" s="78" t="str">
        <f t="shared" si="8"/>
        <v/>
      </c>
      <c r="E134" s="58" t="str">
        <f t="shared" si="9"/>
        <v/>
      </c>
      <c r="F134" s="59" t="str">
        <f>IF(C134&lt;&gt;"",PMT((+E134/$F$9),N133,-L133,0,0),IF($N134=-1,SUM(F$18:F133),""))</f>
        <v/>
      </c>
      <c r="G134" s="59" t="str">
        <f>IF(C134&lt;&gt;"",+F134-H134,IF($N134=-1,SUM(G$18:G133),""))</f>
        <v/>
      </c>
      <c r="H134" s="59" t="str">
        <f>IF(C134&lt;&gt;"",(E134/$F$9)*L133,IF(N134=-1,SUM(H$18:H133),""))</f>
        <v/>
      </c>
      <c r="I134" s="51" t="str">
        <f>IF(C134&lt;&gt;"",I133,IF(N134=-1,SUM(I$18:I133),""))</f>
        <v/>
      </c>
      <c r="J134" s="6"/>
      <c r="K134" s="7"/>
      <c r="L134" s="59" t="str">
        <f t="shared" si="10"/>
        <v/>
      </c>
      <c r="M134" s="52">
        <f t="shared" si="6"/>
        <v>0</v>
      </c>
      <c r="N134" s="9">
        <f t="shared" si="11"/>
        <v>-105</v>
      </c>
    </row>
    <row r="135" spans="1:14" x14ac:dyDescent="0.2">
      <c r="A135" s="8"/>
      <c r="B135" s="8"/>
      <c r="C135" s="84" t="str">
        <f t="shared" si="7"/>
        <v/>
      </c>
      <c r="D135" s="78" t="str">
        <f t="shared" si="8"/>
        <v/>
      </c>
      <c r="E135" s="58" t="str">
        <f t="shared" si="9"/>
        <v/>
      </c>
      <c r="F135" s="59" t="str">
        <f>IF(C135&lt;&gt;"",PMT((+E135/$F$9),N134,-L134,0,0),IF($N135=-1,SUM(F$18:F134),""))</f>
        <v/>
      </c>
      <c r="G135" s="59" t="str">
        <f>IF(C135&lt;&gt;"",+F135-H135,IF($N135=-1,SUM(G$18:G134),""))</f>
        <v/>
      </c>
      <c r="H135" s="59" t="str">
        <f>IF(C135&lt;&gt;"",(E135/$F$9)*L134,IF(N135=-1,SUM(H$18:H134),""))</f>
        <v/>
      </c>
      <c r="I135" s="51" t="str">
        <f>IF(C135&lt;&gt;"",I134,IF(N135=-1,SUM(I$18:I134),""))</f>
        <v/>
      </c>
      <c r="J135" s="6"/>
      <c r="K135" s="7"/>
      <c r="L135" s="59" t="str">
        <f t="shared" si="10"/>
        <v/>
      </c>
      <c r="M135" s="52">
        <f t="shared" si="6"/>
        <v>0</v>
      </c>
      <c r="N135" s="9">
        <f t="shared" si="11"/>
        <v>-106</v>
      </c>
    </row>
    <row r="136" spans="1:14" x14ac:dyDescent="0.2">
      <c r="A136" s="8"/>
      <c r="B136" s="8"/>
      <c r="C136" s="84" t="str">
        <f t="shared" si="7"/>
        <v/>
      </c>
      <c r="D136" s="78" t="str">
        <f t="shared" si="8"/>
        <v/>
      </c>
      <c r="E136" s="58" t="str">
        <f t="shared" si="9"/>
        <v/>
      </c>
      <c r="F136" s="59" t="str">
        <f>IF(C136&lt;&gt;"",PMT((+E136/$F$9),N135,-L135,0,0),IF($N136=-1,SUM(F$18:F135),""))</f>
        <v/>
      </c>
      <c r="G136" s="59" t="str">
        <f>IF(C136&lt;&gt;"",+F136-H136,IF($N136=-1,SUM(G$18:G135),""))</f>
        <v/>
      </c>
      <c r="H136" s="59" t="str">
        <f>IF(C136&lt;&gt;"",(E136/$F$9)*L135,IF(N136=-1,SUM(H$18:H135),""))</f>
        <v/>
      </c>
      <c r="I136" s="51" t="str">
        <f>IF(C136&lt;&gt;"",I135,IF(N136=-1,SUM(I$18:I135),""))</f>
        <v/>
      </c>
      <c r="J136" s="6"/>
      <c r="K136" s="7"/>
      <c r="L136" s="59" t="str">
        <f t="shared" si="10"/>
        <v/>
      </c>
      <c r="M136" s="52">
        <f t="shared" si="6"/>
        <v>0</v>
      </c>
      <c r="N136" s="9">
        <f t="shared" si="11"/>
        <v>-107</v>
      </c>
    </row>
    <row r="137" spans="1:14" x14ac:dyDescent="0.2">
      <c r="A137" s="8"/>
      <c r="B137" s="8"/>
      <c r="C137" s="84" t="str">
        <f t="shared" si="7"/>
        <v/>
      </c>
      <c r="D137" s="78" t="str">
        <f t="shared" si="8"/>
        <v/>
      </c>
      <c r="E137" s="58" t="str">
        <f t="shared" si="9"/>
        <v/>
      </c>
      <c r="F137" s="59" t="str">
        <f>IF(C137&lt;&gt;"",PMT((+E137/$F$9),N136,-L136,0,0),IF($N137=-1,SUM(F$18:F136),""))</f>
        <v/>
      </c>
      <c r="G137" s="59" t="str">
        <f>IF(C137&lt;&gt;"",+F137-H137,IF($N137=-1,SUM(G$18:G136),""))</f>
        <v/>
      </c>
      <c r="H137" s="59" t="str">
        <f>IF(C137&lt;&gt;"",(E137/$F$9)*L136,IF(N137=-1,SUM(H$18:H136),""))</f>
        <v/>
      </c>
      <c r="I137" s="51" t="str">
        <f>IF(C137&lt;&gt;"",I136,IF(N137=-1,SUM(I$18:I136),""))</f>
        <v/>
      </c>
      <c r="J137" s="6"/>
      <c r="K137" s="7"/>
      <c r="L137" s="59" t="str">
        <f t="shared" si="10"/>
        <v/>
      </c>
      <c r="M137" s="52">
        <f t="shared" si="6"/>
        <v>0</v>
      </c>
      <c r="N137" s="9">
        <f t="shared" si="11"/>
        <v>-108</v>
      </c>
    </row>
    <row r="138" spans="1:14" x14ac:dyDescent="0.2">
      <c r="A138" s="8"/>
      <c r="B138" s="8"/>
      <c r="C138" s="84" t="str">
        <f t="shared" si="7"/>
        <v/>
      </c>
      <c r="D138" s="78" t="str">
        <f t="shared" si="8"/>
        <v/>
      </c>
      <c r="E138" s="58" t="str">
        <f t="shared" si="9"/>
        <v/>
      </c>
      <c r="F138" s="59" t="str">
        <f>IF(C138&lt;&gt;"",PMT((+E138/$F$9),N137,-L137,0,0),IF($N138=-1,SUM(F$18:F137),""))</f>
        <v/>
      </c>
      <c r="G138" s="59" t="str">
        <f>IF(C138&lt;&gt;"",+F138-H138,IF($N138=-1,SUM(G$18:G137),""))</f>
        <v/>
      </c>
      <c r="H138" s="59" t="str">
        <f>IF(C138&lt;&gt;"",(E138/$F$9)*L137,IF(N138=-1,SUM(H$18:H137),""))</f>
        <v/>
      </c>
      <c r="I138" s="51" t="str">
        <f>IF(C138&lt;&gt;"",I137,IF(N138=-1,SUM(I$18:I137),""))</f>
        <v/>
      </c>
      <c r="J138" s="6"/>
      <c r="K138" s="7"/>
      <c r="L138" s="59" t="str">
        <f t="shared" si="10"/>
        <v/>
      </c>
      <c r="M138" s="52">
        <f t="shared" si="6"/>
        <v>0</v>
      </c>
      <c r="N138" s="9">
        <f t="shared" si="11"/>
        <v>-109</v>
      </c>
    </row>
    <row r="139" spans="1:14" x14ac:dyDescent="0.2">
      <c r="A139" s="8"/>
      <c r="B139" s="8"/>
      <c r="C139" s="84" t="str">
        <f t="shared" si="7"/>
        <v/>
      </c>
      <c r="D139" s="78" t="str">
        <f t="shared" si="8"/>
        <v/>
      </c>
      <c r="E139" s="58" t="str">
        <f t="shared" si="9"/>
        <v/>
      </c>
      <c r="F139" s="59" t="str">
        <f>IF(C139&lt;&gt;"",PMT((+E139/$F$9),N138,-L138,0,0),IF($N139=-1,SUM(F$18:F138),""))</f>
        <v/>
      </c>
      <c r="G139" s="59" t="str">
        <f>IF(C139&lt;&gt;"",+F139-H139,IF($N139=-1,SUM(G$18:G138),""))</f>
        <v/>
      </c>
      <c r="H139" s="59" t="str">
        <f>IF(C139&lt;&gt;"",(E139/$F$9)*L138,IF(N139=-1,SUM(H$18:H138),""))</f>
        <v/>
      </c>
      <c r="I139" s="51" t="str">
        <f>IF(C139&lt;&gt;"",I138,IF(N139=-1,SUM(I$18:I138),""))</f>
        <v/>
      </c>
      <c r="J139" s="6"/>
      <c r="K139" s="7"/>
      <c r="L139" s="59" t="str">
        <f t="shared" si="10"/>
        <v/>
      </c>
      <c r="M139" s="52">
        <f t="shared" si="6"/>
        <v>0</v>
      </c>
      <c r="N139" s="9">
        <f t="shared" si="11"/>
        <v>-110</v>
      </c>
    </row>
    <row r="140" spans="1:14" x14ac:dyDescent="0.2">
      <c r="A140" s="8"/>
      <c r="B140" s="8"/>
      <c r="C140" s="84" t="str">
        <f t="shared" si="7"/>
        <v/>
      </c>
      <c r="D140" s="78" t="str">
        <f t="shared" si="8"/>
        <v/>
      </c>
      <c r="E140" s="58" t="str">
        <f t="shared" si="9"/>
        <v/>
      </c>
      <c r="F140" s="59" t="str">
        <f>IF(C140&lt;&gt;"",PMT((+E140/$F$9),N139,-L139,0,0),IF($N140=-1,SUM(F$18:F139),""))</f>
        <v/>
      </c>
      <c r="G140" s="59" t="str">
        <f>IF(C140&lt;&gt;"",+F140-H140,IF($N140=-1,SUM(G$18:G139),""))</f>
        <v/>
      </c>
      <c r="H140" s="59" t="str">
        <f>IF(C140&lt;&gt;"",(E140/$F$9)*L139,IF(N140=-1,SUM(H$18:H139),""))</f>
        <v/>
      </c>
      <c r="I140" s="51" t="str">
        <f>IF(C140&lt;&gt;"",I139,IF(N140=-1,SUM(I$18:I139),""))</f>
        <v/>
      </c>
      <c r="J140" s="6"/>
      <c r="K140" s="7"/>
      <c r="L140" s="59" t="str">
        <f t="shared" si="10"/>
        <v/>
      </c>
      <c r="M140" s="52">
        <f t="shared" si="6"/>
        <v>0</v>
      </c>
      <c r="N140" s="9">
        <f t="shared" si="11"/>
        <v>-111</v>
      </c>
    </row>
    <row r="141" spans="1:14" x14ac:dyDescent="0.2">
      <c r="A141" s="8"/>
      <c r="B141" s="8"/>
      <c r="C141" s="84" t="str">
        <f t="shared" si="7"/>
        <v/>
      </c>
      <c r="D141" s="78" t="str">
        <f t="shared" si="8"/>
        <v/>
      </c>
      <c r="E141" s="58" t="str">
        <f t="shared" si="9"/>
        <v/>
      </c>
      <c r="F141" s="59" t="str">
        <f>IF(C141&lt;&gt;"",PMT((+E141/$F$9),N140,-L140,0,0),IF($N141=-1,SUM(F$18:F140),""))</f>
        <v/>
      </c>
      <c r="G141" s="59" t="str">
        <f>IF(C141&lt;&gt;"",+F141-H141,IF($N141=-1,SUM(G$18:G140),""))</f>
        <v/>
      </c>
      <c r="H141" s="59" t="str">
        <f>IF(C141&lt;&gt;"",(E141/$F$9)*L140,IF(N141=-1,SUM(H$18:H140),""))</f>
        <v/>
      </c>
      <c r="I141" s="51" t="str">
        <f>IF(C141&lt;&gt;"",I140,IF(N141=-1,SUM(I$18:I140),""))</f>
        <v/>
      </c>
      <c r="J141" s="6"/>
      <c r="K141" s="7"/>
      <c r="L141" s="59" t="str">
        <f t="shared" si="10"/>
        <v/>
      </c>
      <c r="M141" s="52">
        <f t="shared" si="6"/>
        <v>0</v>
      </c>
      <c r="N141" s="9">
        <f t="shared" si="11"/>
        <v>-112</v>
      </c>
    </row>
    <row r="142" spans="1:14" x14ac:dyDescent="0.2">
      <c r="A142" s="8"/>
      <c r="B142" s="8"/>
      <c r="C142" s="84" t="str">
        <f t="shared" si="7"/>
        <v/>
      </c>
      <c r="D142" s="78" t="str">
        <f t="shared" si="8"/>
        <v/>
      </c>
      <c r="E142" s="58" t="str">
        <f t="shared" si="9"/>
        <v/>
      </c>
      <c r="F142" s="59" t="str">
        <f>IF(C142&lt;&gt;"",PMT((+E142/$F$9),N141,-L141,0,0),IF($N142=-1,SUM(F$18:F141),""))</f>
        <v/>
      </c>
      <c r="G142" s="59" t="str">
        <f>IF(C142&lt;&gt;"",+F142-H142,IF($N142=-1,SUM(G$18:G141),""))</f>
        <v/>
      </c>
      <c r="H142" s="59" t="str">
        <f>IF(C142&lt;&gt;"",(E142/$F$9)*L141,IF(N142=-1,SUM(H$18:H141),""))</f>
        <v/>
      </c>
      <c r="I142" s="51" t="str">
        <f>IF(C142&lt;&gt;"",I141,IF(N142=-1,SUM(I$18:I141),""))</f>
        <v/>
      </c>
      <c r="J142" s="6"/>
      <c r="K142" s="7"/>
      <c r="L142" s="59" t="str">
        <f t="shared" si="10"/>
        <v/>
      </c>
      <c r="M142" s="52">
        <f t="shared" si="6"/>
        <v>0</v>
      </c>
      <c r="N142" s="9">
        <f t="shared" si="11"/>
        <v>-113</v>
      </c>
    </row>
    <row r="143" spans="1:14" x14ac:dyDescent="0.2">
      <c r="A143" s="8"/>
      <c r="B143" s="8"/>
      <c r="C143" s="84" t="str">
        <f t="shared" si="7"/>
        <v/>
      </c>
      <c r="D143" s="78" t="str">
        <f t="shared" si="8"/>
        <v/>
      </c>
      <c r="E143" s="58" t="str">
        <f t="shared" si="9"/>
        <v/>
      </c>
      <c r="F143" s="59" t="str">
        <f>IF(C143&lt;&gt;"",PMT((+E143/$F$9),N142,-L142,0,0),IF($N143=-1,SUM(F$18:F142),""))</f>
        <v/>
      </c>
      <c r="G143" s="59" t="str">
        <f>IF(C143&lt;&gt;"",+F143-H143,IF($N143=-1,SUM(G$18:G142),""))</f>
        <v/>
      </c>
      <c r="H143" s="59" t="str">
        <f>IF(C143&lt;&gt;"",(E143/$F$9)*L142,IF(N143=-1,SUM(H$18:H142),""))</f>
        <v/>
      </c>
      <c r="I143" s="51" t="str">
        <f>IF(C143&lt;&gt;"",I142,IF(N143=-1,SUM(I$18:I142),""))</f>
        <v/>
      </c>
      <c r="J143" s="6"/>
      <c r="K143" s="7"/>
      <c r="L143" s="59" t="str">
        <f t="shared" si="10"/>
        <v/>
      </c>
      <c r="M143" s="52">
        <f t="shared" si="6"/>
        <v>0</v>
      </c>
      <c r="N143" s="9">
        <f t="shared" si="11"/>
        <v>-114</v>
      </c>
    </row>
    <row r="144" spans="1:14" x14ac:dyDescent="0.2">
      <c r="A144" s="8"/>
      <c r="B144" s="8"/>
      <c r="C144" s="84" t="str">
        <f t="shared" si="7"/>
        <v/>
      </c>
      <c r="D144" s="78" t="str">
        <f t="shared" si="8"/>
        <v/>
      </c>
      <c r="E144" s="58" t="str">
        <f t="shared" si="9"/>
        <v/>
      </c>
      <c r="F144" s="59" t="str">
        <f>IF(C144&lt;&gt;"",PMT((+E144/$F$9),N143,-L143,0,0),IF($N144=-1,SUM(F$18:F143),""))</f>
        <v/>
      </c>
      <c r="G144" s="59" t="str">
        <f>IF(C144&lt;&gt;"",+F144-H144,IF($N144=-1,SUM(G$18:G143),""))</f>
        <v/>
      </c>
      <c r="H144" s="59" t="str">
        <f>IF(C144&lt;&gt;"",(E144/$F$9)*L143,IF(N144=-1,SUM(H$18:H143),""))</f>
        <v/>
      </c>
      <c r="I144" s="51" t="str">
        <f>IF(C144&lt;&gt;"",I143,IF(N144=-1,SUM(I$18:I143),""))</f>
        <v/>
      </c>
      <c r="J144" s="6"/>
      <c r="K144" s="7"/>
      <c r="L144" s="59" t="str">
        <f t="shared" si="10"/>
        <v/>
      </c>
      <c r="M144" s="52">
        <f t="shared" si="6"/>
        <v>0</v>
      </c>
      <c r="N144" s="9">
        <f t="shared" si="11"/>
        <v>-115</v>
      </c>
    </row>
    <row r="145" spans="1:14" x14ac:dyDescent="0.2">
      <c r="A145" s="8"/>
      <c r="B145" s="8"/>
      <c r="C145" s="84" t="str">
        <f t="shared" si="7"/>
        <v/>
      </c>
      <c r="D145" s="78" t="str">
        <f t="shared" si="8"/>
        <v/>
      </c>
      <c r="E145" s="58" t="str">
        <f t="shared" si="9"/>
        <v/>
      </c>
      <c r="F145" s="59" t="str">
        <f>IF(C145&lt;&gt;"",PMT((+E145/$F$9),N144,-L144,0,0),IF($N145=-1,SUM(F$18:F144),""))</f>
        <v/>
      </c>
      <c r="G145" s="59" t="str">
        <f>IF(C145&lt;&gt;"",+F145-H145,IF($N145=-1,SUM(G$18:G144),""))</f>
        <v/>
      </c>
      <c r="H145" s="59" t="str">
        <f>IF(C145&lt;&gt;"",(E145/$F$9)*L144,IF(N145=-1,SUM(H$18:H144),""))</f>
        <v/>
      </c>
      <c r="I145" s="51" t="str">
        <f>IF(C145&lt;&gt;"",I144,IF(N145=-1,SUM(I$18:I144),""))</f>
        <v/>
      </c>
      <c r="J145" s="6"/>
      <c r="K145" s="7"/>
      <c r="L145" s="59" t="str">
        <f t="shared" si="10"/>
        <v/>
      </c>
      <c r="M145" s="52">
        <f t="shared" si="6"/>
        <v>0</v>
      </c>
      <c r="N145" s="9">
        <f t="shared" si="11"/>
        <v>-116</v>
      </c>
    </row>
    <row r="146" spans="1:14" x14ac:dyDescent="0.2">
      <c r="A146" s="8"/>
      <c r="B146" s="8"/>
      <c r="C146" s="84" t="str">
        <f t="shared" si="7"/>
        <v/>
      </c>
      <c r="D146" s="78" t="str">
        <f t="shared" si="8"/>
        <v/>
      </c>
      <c r="E146" s="58" t="str">
        <f t="shared" si="9"/>
        <v/>
      </c>
      <c r="F146" s="59" t="str">
        <f>IF(C146&lt;&gt;"",PMT((+E146/$F$9),N145,-L145,0,0),IF($N146=-1,SUM(F$18:F145),""))</f>
        <v/>
      </c>
      <c r="G146" s="59" t="str">
        <f>IF(C146&lt;&gt;"",+F146-H146,IF($N146=-1,SUM(G$18:G145),""))</f>
        <v/>
      </c>
      <c r="H146" s="59" t="str">
        <f>IF(C146&lt;&gt;"",(E146/$F$9)*L145,IF(N146=-1,SUM(H$18:H145),""))</f>
        <v/>
      </c>
      <c r="I146" s="51" t="str">
        <f>IF(C146&lt;&gt;"",I145,IF(N146=-1,SUM(I$18:I145),""))</f>
        <v/>
      </c>
      <c r="J146" s="6"/>
      <c r="K146" s="7"/>
      <c r="L146" s="59" t="str">
        <f t="shared" si="10"/>
        <v/>
      </c>
      <c r="M146" s="52">
        <f t="shared" si="6"/>
        <v>0</v>
      </c>
      <c r="N146" s="9">
        <f t="shared" si="11"/>
        <v>-117</v>
      </c>
    </row>
    <row r="147" spans="1:14" x14ac:dyDescent="0.2">
      <c r="A147" s="8"/>
      <c r="B147" s="8"/>
      <c r="C147" s="84" t="str">
        <f t="shared" si="7"/>
        <v/>
      </c>
      <c r="D147" s="78" t="str">
        <f t="shared" si="8"/>
        <v/>
      </c>
      <c r="E147" s="58" t="str">
        <f t="shared" si="9"/>
        <v/>
      </c>
      <c r="F147" s="59" t="str">
        <f>IF(C147&lt;&gt;"",PMT((+E147/$F$9),N146,-L146,0,0),IF($N147=-1,SUM(F$18:F146),""))</f>
        <v/>
      </c>
      <c r="G147" s="59" t="str">
        <f>IF(C147&lt;&gt;"",+F147-H147,IF($N147=-1,SUM(G$18:G146),""))</f>
        <v/>
      </c>
      <c r="H147" s="59" t="str">
        <f>IF(C147&lt;&gt;"",(E147/$F$9)*L146,IF(N147=-1,SUM(H$18:H146),""))</f>
        <v/>
      </c>
      <c r="I147" s="51" t="str">
        <f>IF(C147&lt;&gt;"",I146,IF(N147=-1,SUM(I$18:I146),""))</f>
        <v/>
      </c>
      <c r="J147" s="6"/>
      <c r="K147" s="7"/>
      <c r="L147" s="59" t="str">
        <f t="shared" si="10"/>
        <v/>
      </c>
      <c r="M147" s="52">
        <f t="shared" ref="M147:M210" si="12">IF(C147&lt;&gt;"",+F147+I147+J147,0)</f>
        <v>0</v>
      </c>
      <c r="N147" s="9">
        <f t="shared" si="11"/>
        <v>-118</v>
      </c>
    </row>
    <row r="148" spans="1:14" x14ac:dyDescent="0.2">
      <c r="A148" s="8"/>
      <c r="B148" s="8"/>
      <c r="C148" s="84" t="str">
        <f t="shared" ref="C148:C211" si="13">IF(AND($N$10=1,N147&gt;=1),C147+1,"")</f>
        <v/>
      </c>
      <c r="D148" s="78" t="str">
        <f t="shared" ref="D148:D211" si="14">IF(C148&lt;&gt;"",DATE(YEAR(D147),MONTH(D147)+12/$F$9,DAY(D147)),"")</f>
        <v/>
      </c>
      <c r="E148" s="58" t="str">
        <f t="shared" ref="E148:E211" si="15">IF(C148&lt;&gt;"",+E147,IF(N148=-1,"TOTALES",""))</f>
        <v/>
      </c>
      <c r="F148" s="59" t="str">
        <f>IF(C148&lt;&gt;"",PMT((+E148/$F$9),N147,-L147,0,0),IF($N148=-1,SUM(F$18:F147),""))</f>
        <v/>
      </c>
      <c r="G148" s="59" t="str">
        <f>IF(C148&lt;&gt;"",+F148-H148,IF($N148=-1,SUM(G$18:G147),""))</f>
        <v/>
      </c>
      <c r="H148" s="59" t="str">
        <f>IF(C148&lt;&gt;"",(E148/$F$9)*L147,IF(N148=-1,SUM(H$18:H147),""))</f>
        <v/>
      </c>
      <c r="I148" s="51" t="str">
        <f>IF(C148&lt;&gt;"",I147,IF(N148=-1,SUM(I$18:I147),""))</f>
        <v/>
      </c>
      <c r="J148" s="6"/>
      <c r="K148" s="7"/>
      <c r="L148" s="59" t="str">
        <f t="shared" ref="L148:L211" si="16">IF(C148&lt;&gt;"",L147-G148-J148,"")</f>
        <v/>
      </c>
      <c r="M148" s="52">
        <f t="shared" si="12"/>
        <v>0</v>
      </c>
      <c r="N148" s="9">
        <f t="shared" ref="N148:N211" si="17">IF(C148&lt;&gt;"",IF(K148=1,ROUNDUP(NPER(E148/$F$9,F148,-L148),0),N147-1),N147-1)</f>
        <v>-119</v>
      </c>
    </row>
    <row r="149" spans="1:14" x14ac:dyDescent="0.2">
      <c r="A149" s="8"/>
      <c r="B149" s="8"/>
      <c r="C149" s="84" t="str">
        <f t="shared" si="13"/>
        <v/>
      </c>
      <c r="D149" s="78" t="str">
        <f t="shared" si="14"/>
        <v/>
      </c>
      <c r="E149" s="58" t="str">
        <f t="shared" si="15"/>
        <v/>
      </c>
      <c r="F149" s="59" t="str">
        <f>IF(C149&lt;&gt;"",PMT((+E149/$F$9),N148,-L148,0,0),IF($N149=-1,SUM(F$18:F148),""))</f>
        <v/>
      </c>
      <c r="G149" s="59" t="str">
        <f>IF(C149&lt;&gt;"",+F149-H149,IF($N149=-1,SUM(G$18:G148),""))</f>
        <v/>
      </c>
      <c r="H149" s="59" t="str">
        <f>IF(C149&lt;&gt;"",(E149/$F$9)*L148,IF(N149=-1,SUM(H$18:H148),""))</f>
        <v/>
      </c>
      <c r="I149" s="51" t="str">
        <f>IF(C149&lt;&gt;"",I148,IF(N149=-1,SUM(I$18:I148),""))</f>
        <v/>
      </c>
      <c r="J149" s="6"/>
      <c r="K149" s="7"/>
      <c r="L149" s="59" t="str">
        <f t="shared" si="16"/>
        <v/>
      </c>
      <c r="M149" s="52">
        <f t="shared" si="12"/>
        <v>0</v>
      </c>
      <c r="N149" s="9">
        <f t="shared" si="17"/>
        <v>-120</v>
      </c>
    </row>
    <row r="150" spans="1:14" x14ac:dyDescent="0.2">
      <c r="A150" s="8"/>
      <c r="B150" s="8"/>
      <c r="C150" s="84" t="str">
        <f t="shared" si="13"/>
        <v/>
      </c>
      <c r="D150" s="78" t="str">
        <f t="shared" si="14"/>
        <v/>
      </c>
      <c r="E150" s="58" t="str">
        <f t="shared" si="15"/>
        <v/>
      </c>
      <c r="F150" s="59" t="str">
        <f>IF(C150&lt;&gt;"",PMT((+E150/$F$9),N149,-L149,0,0),IF($N150=-1,SUM(F$18:F149),""))</f>
        <v/>
      </c>
      <c r="G150" s="59" t="str">
        <f>IF(C150&lt;&gt;"",+F150-H150,IF($N150=-1,SUM(G$18:G149),""))</f>
        <v/>
      </c>
      <c r="H150" s="59" t="str">
        <f>IF(C150&lt;&gt;"",(E150/$F$9)*L149,IF(N150=-1,SUM(H$18:H149),""))</f>
        <v/>
      </c>
      <c r="I150" s="51" t="str">
        <f>IF(C150&lt;&gt;"",I149,IF(N150=-1,SUM(I$18:I149),""))</f>
        <v/>
      </c>
      <c r="J150" s="6"/>
      <c r="K150" s="7"/>
      <c r="L150" s="59" t="str">
        <f t="shared" si="16"/>
        <v/>
      </c>
      <c r="M150" s="52">
        <f t="shared" si="12"/>
        <v>0</v>
      </c>
      <c r="N150" s="9">
        <f t="shared" si="17"/>
        <v>-121</v>
      </c>
    </row>
    <row r="151" spans="1:14" x14ac:dyDescent="0.2">
      <c r="A151" s="8"/>
      <c r="B151" s="8"/>
      <c r="C151" s="84" t="str">
        <f t="shared" si="13"/>
        <v/>
      </c>
      <c r="D151" s="78" t="str">
        <f t="shared" si="14"/>
        <v/>
      </c>
      <c r="E151" s="58" t="str">
        <f t="shared" si="15"/>
        <v/>
      </c>
      <c r="F151" s="59" t="str">
        <f>IF(C151&lt;&gt;"",PMT((+E151/$F$9),N150,-L150,0,0),IF($N151=-1,SUM(F$18:F150),""))</f>
        <v/>
      </c>
      <c r="G151" s="59" t="str">
        <f>IF(C151&lt;&gt;"",+F151-H151,IF($N151=-1,SUM(G$18:G150),""))</f>
        <v/>
      </c>
      <c r="H151" s="59" t="str">
        <f>IF(C151&lt;&gt;"",(E151/$F$9)*L150,IF(N151=-1,SUM(H$18:H150),""))</f>
        <v/>
      </c>
      <c r="I151" s="51" t="str">
        <f>IF(C151&lt;&gt;"",I150,IF(N151=-1,SUM(I$18:I150),""))</f>
        <v/>
      </c>
      <c r="J151" s="6"/>
      <c r="K151" s="7"/>
      <c r="L151" s="59" t="str">
        <f t="shared" si="16"/>
        <v/>
      </c>
      <c r="M151" s="52">
        <f t="shared" si="12"/>
        <v>0</v>
      </c>
      <c r="N151" s="9">
        <f t="shared" si="17"/>
        <v>-122</v>
      </c>
    </row>
    <row r="152" spans="1:14" x14ac:dyDescent="0.2">
      <c r="A152" s="8"/>
      <c r="B152" s="8"/>
      <c r="C152" s="84" t="str">
        <f t="shared" si="13"/>
        <v/>
      </c>
      <c r="D152" s="78" t="str">
        <f t="shared" si="14"/>
        <v/>
      </c>
      <c r="E152" s="58" t="str">
        <f t="shared" si="15"/>
        <v/>
      </c>
      <c r="F152" s="59" t="str">
        <f>IF(C152&lt;&gt;"",PMT((+E152/$F$9),N151,-L151,0,0),IF($N152=-1,SUM(F$18:F151),""))</f>
        <v/>
      </c>
      <c r="G152" s="59" t="str">
        <f>IF(C152&lt;&gt;"",+F152-H152,IF($N152=-1,SUM(G$18:G151),""))</f>
        <v/>
      </c>
      <c r="H152" s="59" t="str">
        <f>IF(C152&lt;&gt;"",(E152/$F$9)*L151,IF(N152=-1,SUM(H$18:H151),""))</f>
        <v/>
      </c>
      <c r="I152" s="51" t="str">
        <f>IF(C152&lt;&gt;"",I151,IF(N152=-1,SUM(I$18:I151),""))</f>
        <v/>
      </c>
      <c r="J152" s="6"/>
      <c r="K152" s="7"/>
      <c r="L152" s="59" t="str">
        <f t="shared" si="16"/>
        <v/>
      </c>
      <c r="M152" s="52">
        <f t="shared" si="12"/>
        <v>0</v>
      </c>
      <c r="N152" s="9">
        <f t="shared" si="17"/>
        <v>-123</v>
      </c>
    </row>
    <row r="153" spans="1:14" x14ac:dyDescent="0.2">
      <c r="A153" s="8"/>
      <c r="B153" s="8"/>
      <c r="C153" s="84" t="str">
        <f t="shared" si="13"/>
        <v/>
      </c>
      <c r="D153" s="78" t="str">
        <f t="shared" si="14"/>
        <v/>
      </c>
      <c r="E153" s="58" t="str">
        <f t="shared" si="15"/>
        <v/>
      </c>
      <c r="F153" s="59" t="str">
        <f>IF(C153&lt;&gt;"",PMT((+E153/$F$9),N152,-L152,0,0),IF($N153=-1,SUM(F$18:F152),""))</f>
        <v/>
      </c>
      <c r="G153" s="59" t="str">
        <f>IF(C153&lt;&gt;"",+F153-H153,IF($N153=-1,SUM(G$18:G152),""))</f>
        <v/>
      </c>
      <c r="H153" s="59" t="str">
        <f>IF(C153&lt;&gt;"",(E153/$F$9)*L152,IF(N153=-1,SUM(H$18:H152),""))</f>
        <v/>
      </c>
      <c r="I153" s="51" t="str">
        <f>IF(C153&lt;&gt;"",I152,IF(N153=-1,SUM(I$18:I152),""))</f>
        <v/>
      </c>
      <c r="J153" s="6"/>
      <c r="K153" s="7"/>
      <c r="L153" s="59" t="str">
        <f t="shared" si="16"/>
        <v/>
      </c>
      <c r="M153" s="52">
        <f t="shared" si="12"/>
        <v>0</v>
      </c>
      <c r="N153" s="9">
        <f t="shared" si="17"/>
        <v>-124</v>
      </c>
    </row>
    <row r="154" spans="1:14" x14ac:dyDescent="0.2">
      <c r="A154" s="8"/>
      <c r="B154" s="8"/>
      <c r="C154" s="84" t="str">
        <f t="shared" si="13"/>
        <v/>
      </c>
      <c r="D154" s="78" t="str">
        <f t="shared" si="14"/>
        <v/>
      </c>
      <c r="E154" s="58" t="str">
        <f t="shared" si="15"/>
        <v/>
      </c>
      <c r="F154" s="59" t="str">
        <f>IF(C154&lt;&gt;"",PMT((+E154/$F$9),N153,-L153,0,0),IF($N154=-1,SUM(F$18:F153),""))</f>
        <v/>
      </c>
      <c r="G154" s="59" t="str">
        <f>IF(C154&lt;&gt;"",+F154-H154,IF($N154=-1,SUM(G$18:G153),""))</f>
        <v/>
      </c>
      <c r="H154" s="59" t="str">
        <f>IF(C154&lt;&gt;"",(E154/$F$9)*L153,IF(N154=-1,SUM(H$18:H153),""))</f>
        <v/>
      </c>
      <c r="I154" s="51" t="str">
        <f>IF(C154&lt;&gt;"",I153,IF(N154=-1,SUM(I$18:I153),""))</f>
        <v/>
      </c>
      <c r="J154" s="6"/>
      <c r="K154" s="7"/>
      <c r="L154" s="59" t="str">
        <f t="shared" si="16"/>
        <v/>
      </c>
      <c r="M154" s="52">
        <f t="shared" si="12"/>
        <v>0</v>
      </c>
      <c r="N154" s="9">
        <f t="shared" si="17"/>
        <v>-125</v>
      </c>
    </row>
    <row r="155" spans="1:14" x14ac:dyDescent="0.2">
      <c r="A155" s="8"/>
      <c r="B155" s="8"/>
      <c r="C155" s="84" t="str">
        <f t="shared" si="13"/>
        <v/>
      </c>
      <c r="D155" s="78" t="str">
        <f t="shared" si="14"/>
        <v/>
      </c>
      <c r="E155" s="58" t="str">
        <f t="shared" si="15"/>
        <v/>
      </c>
      <c r="F155" s="59" t="str">
        <f>IF(C155&lt;&gt;"",PMT((+E155/$F$9),N154,-L154,0,0),IF($N155=-1,SUM(F$18:F154),""))</f>
        <v/>
      </c>
      <c r="G155" s="59" t="str">
        <f>IF(C155&lt;&gt;"",+F155-H155,IF($N155=-1,SUM(G$18:G154),""))</f>
        <v/>
      </c>
      <c r="H155" s="59" t="str">
        <f>IF(C155&lt;&gt;"",(E155/$F$9)*L154,IF(N155=-1,SUM(H$18:H154),""))</f>
        <v/>
      </c>
      <c r="I155" s="51" t="str">
        <f>IF(C155&lt;&gt;"",I154,IF(N155=-1,SUM(I$18:I154),""))</f>
        <v/>
      </c>
      <c r="J155" s="6"/>
      <c r="K155" s="7"/>
      <c r="L155" s="59" t="str">
        <f t="shared" si="16"/>
        <v/>
      </c>
      <c r="M155" s="52">
        <f t="shared" si="12"/>
        <v>0</v>
      </c>
      <c r="N155" s="9">
        <f t="shared" si="17"/>
        <v>-126</v>
      </c>
    </row>
    <row r="156" spans="1:14" x14ac:dyDescent="0.2">
      <c r="A156" s="8"/>
      <c r="B156" s="8"/>
      <c r="C156" s="84" t="str">
        <f t="shared" si="13"/>
        <v/>
      </c>
      <c r="D156" s="78" t="str">
        <f t="shared" si="14"/>
        <v/>
      </c>
      <c r="E156" s="58" t="str">
        <f t="shared" si="15"/>
        <v/>
      </c>
      <c r="F156" s="59" t="str">
        <f>IF(C156&lt;&gt;"",PMT((+E156/$F$9),N155,-L155,0,0),IF($N156=-1,SUM(F$18:F155),""))</f>
        <v/>
      </c>
      <c r="G156" s="59" t="str">
        <f>IF(C156&lt;&gt;"",+F156-H156,IF($N156=-1,SUM(G$18:G155),""))</f>
        <v/>
      </c>
      <c r="H156" s="59" t="str">
        <f>IF(C156&lt;&gt;"",(E156/$F$9)*L155,IF(N156=-1,SUM(H$18:H155),""))</f>
        <v/>
      </c>
      <c r="I156" s="51" t="str">
        <f>IF(C156&lt;&gt;"",I155,IF(N156=-1,SUM(I$18:I155),""))</f>
        <v/>
      </c>
      <c r="J156" s="6"/>
      <c r="K156" s="7"/>
      <c r="L156" s="59" t="str">
        <f t="shared" si="16"/>
        <v/>
      </c>
      <c r="M156" s="52">
        <f t="shared" si="12"/>
        <v>0</v>
      </c>
      <c r="N156" s="9">
        <f t="shared" si="17"/>
        <v>-127</v>
      </c>
    </row>
    <row r="157" spans="1:14" x14ac:dyDescent="0.2">
      <c r="A157" s="8"/>
      <c r="B157" s="8"/>
      <c r="C157" s="84" t="str">
        <f t="shared" si="13"/>
        <v/>
      </c>
      <c r="D157" s="78" t="str">
        <f t="shared" si="14"/>
        <v/>
      </c>
      <c r="E157" s="58" t="str">
        <f t="shared" si="15"/>
        <v/>
      </c>
      <c r="F157" s="59" t="str">
        <f>IF(C157&lt;&gt;"",PMT((+E157/$F$9),N156,-L156,0,0),IF($N157=-1,SUM(F$18:F156),""))</f>
        <v/>
      </c>
      <c r="G157" s="59" t="str">
        <f>IF(C157&lt;&gt;"",+F157-H157,IF($N157=-1,SUM(G$18:G156),""))</f>
        <v/>
      </c>
      <c r="H157" s="59" t="str">
        <f>IF(C157&lt;&gt;"",(E157/$F$9)*L156,IF(N157=-1,SUM(H$18:H156),""))</f>
        <v/>
      </c>
      <c r="I157" s="51" t="str">
        <f>IF(C157&lt;&gt;"",I156,IF(N157=-1,SUM(I$18:I156),""))</f>
        <v/>
      </c>
      <c r="J157" s="6"/>
      <c r="K157" s="7"/>
      <c r="L157" s="59" t="str">
        <f t="shared" si="16"/>
        <v/>
      </c>
      <c r="M157" s="52">
        <f t="shared" si="12"/>
        <v>0</v>
      </c>
      <c r="N157" s="9">
        <f t="shared" si="17"/>
        <v>-128</v>
      </c>
    </row>
    <row r="158" spans="1:14" x14ac:dyDescent="0.2">
      <c r="A158" s="8"/>
      <c r="B158" s="8"/>
      <c r="C158" s="84" t="str">
        <f t="shared" si="13"/>
        <v/>
      </c>
      <c r="D158" s="78" t="str">
        <f t="shared" si="14"/>
        <v/>
      </c>
      <c r="E158" s="58" t="str">
        <f t="shared" si="15"/>
        <v/>
      </c>
      <c r="F158" s="59" t="str">
        <f>IF(C158&lt;&gt;"",PMT((+E158/$F$9),N157,-L157,0,0),IF($N158=-1,SUM(F$18:F157),""))</f>
        <v/>
      </c>
      <c r="G158" s="59" t="str">
        <f>IF(C158&lt;&gt;"",+F158-H158,IF($N158=-1,SUM(G$18:G157),""))</f>
        <v/>
      </c>
      <c r="H158" s="59" t="str">
        <f>IF(C158&lt;&gt;"",(E158/$F$9)*L157,IF(N158=-1,SUM(H$18:H157),""))</f>
        <v/>
      </c>
      <c r="I158" s="51" t="str">
        <f>IF(C158&lt;&gt;"",I157,IF(N158=-1,SUM(I$18:I157),""))</f>
        <v/>
      </c>
      <c r="J158" s="6"/>
      <c r="K158" s="7"/>
      <c r="L158" s="59" t="str">
        <f t="shared" si="16"/>
        <v/>
      </c>
      <c r="M158" s="52">
        <f t="shared" si="12"/>
        <v>0</v>
      </c>
      <c r="N158" s="9">
        <f t="shared" si="17"/>
        <v>-129</v>
      </c>
    </row>
    <row r="159" spans="1:14" x14ac:dyDescent="0.2">
      <c r="A159" s="8"/>
      <c r="B159" s="8"/>
      <c r="C159" s="84" t="str">
        <f t="shared" si="13"/>
        <v/>
      </c>
      <c r="D159" s="78" t="str">
        <f t="shared" si="14"/>
        <v/>
      </c>
      <c r="E159" s="58" t="str">
        <f t="shared" si="15"/>
        <v/>
      </c>
      <c r="F159" s="59" t="str">
        <f>IF(C159&lt;&gt;"",PMT((+E159/$F$9),N158,-L158,0,0),IF($N159=-1,SUM(F$18:F158),""))</f>
        <v/>
      </c>
      <c r="G159" s="59" t="str">
        <f>IF(C159&lt;&gt;"",+F159-H159,IF($N159=-1,SUM(G$18:G158),""))</f>
        <v/>
      </c>
      <c r="H159" s="59" t="str">
        <f>IF(C159&lt;&gt;"",(E159/$F$9)*L158,IF(N159=-1,SUM(H$18:H158),""))</f>
        <v/>
      </c>
      <c r="I159" s="51" t="str">
        <f>IF(C159&lt;&gt;"",I158,IF(N159=-1,SUM(I$18:I158),""))</f>
        <v/>
      </c>
      <c r="J159" s="6"/>
      <c r="K159" s="7"/>
      <c r="L159" s="59" t="str">
        <f t="shared" si="16"/>
        <v/>
      </c>
      <c r="M159" s="52">
        <f t="shared" si="12"/>
        <v>0</v>
      </c>
      <c r="N159" s="9">
        <f t="shared" si="17"/>
        <v>-130</v>
      </c>
    </row>
    <row r="160" spans="1:14" x14ac:dyDescent="0.2">
      <c r="A160" s="8"/>
      <c r="B160" s="8"/>
      <c r="C160" s="84" t="str">
        <f t="shared" si="13"/>
        <v/>
      </c>
      <c r="D160" s="78" t="str">
        <f t="shared" si="14"/>
        <v/>
      </c>
      <c r="E160" s="58" t="str">
        <f t="shared" si="15"/>
        <v/>
      </c>
      <c r="F160" s="59" t="str">
        <f>IF(C160&lt;&gt;"",PMT((+E160/$F$9),N159,-L159,0,0),IF($N160=-1,SUM(F$18:F159),""))</f>
        <v/>
      </c>
      <c r="G160" s="59" t="str">
        <f>IF(C160&lt;&gt;"",+F160-H160,IF($N160=-1,SUM(G$18:G159),""))</f>
        <v/>
      </c>
      <c r="H160" s="59" t="str">
        <f>IF(C160&lt;&gt;"",(E160/$F$9)*L159,IF(N160=-1,SUM(H$18:H159),""))</f>
        <v/>
      </c>
      <c r="I160" s="51" t="str">
        <f>IF(C160&lt;&gt;"",I159,IF(N160=-1,SUM(I$18:I159),""))</f>
        <v/>
      </c>
      <c r="J160" s="6"/>
      <c r="K160" s="7"/>
      <c r="L160" s="59" t="str">
        <f t="shared" si="16"/>
        <v/>
      </c>
      <c r="M160" s="52">
        <f t="shared" si="12"/>
        <v>0</v>
      </c>
      <c r="N160" s="9">
        <f t="shared" si="17"/>
        <v>-131</v>
      </c>
    </row>
    <row r="161" spans="1:14" x14ac:dyDescent="0.2">
      <c r="A161" s="8"/>
      <c r="B161" s="8"/>
      <c r="C161" s="84" t="str">
        <f t="shared" si="13"/>
        <v/>
      </c>
      <c r="D161" s="78" t="str">
        <f t="shared" si="14"/>
        <v/>
      </c>
      <c r="E161" s="58" t="str">
        <f t="shared" si="15"/>
        <v/>
      </c>
      <c r="F161" s="59" t="str">
        <f>IF(C161&lt;&gt;"",PMT((+E161/$F$9),N160,-L160,0,0),IF($N161=-1,SUM(F$18:F160),""))</f>
        <v/>
      </c>
      <c r="G161" s="59" t="str">
        <f>IF(C161&lt;&gt;"",+F161-H161,IF($N161=-1,SUM(G$18:G160),""))</f>
        <v/>
      </c>
      <c r="H161" s="59" t="str">
        <f>IF(C161&lt;&gt;"",(E161/$F$9)*L160,IF(N161=-1,SUM(H$18:H160),""))</f>
        <v/>
      </c>
      <c r="I161" s="51" t="str">
        <f>IF(C161&lt;&gt;"",I160,IF(N161=-1,SUM(I$18:I160),""))</f>
        <v/>
      </c>
      <c r="J161" s="6"/>
      <c r="K161" s="7"/>
      <c r="L161" s="59" t="str">
        <f t="shared" si="16"/>
        <v/>
      </c>
      <c r="M161" s="52">
        <f t="shared" si="12"/>
        <v>0</v>
      </c>
      <c r="N161" s="9">
        <f t="shared" si="17"/>
        <v>-132</v>
      </c>
    </row>
    <row r="162" spans="1:14" x14ac:dyDescent="0.2">
      <c r="A162" s="8"/>
      <c r="B162" s="8"/>
      <c r="C162" s="84" t="str">
        <f t="shared" si="13"/>
        <v/>
      </c>
      <c r="D162" s="78" t="str">
        <f t="shared" si="14"/>
        <v/>
      </c>
      <c r="E162" s="58" t="str">
        <f t="shared" si="15"/>
        <v/>
      </c>
      <c r="F162" s="59" t="str">
        <f>IF(C162&lt;&gt;"",PMT((+E162/$F$9),N161,-L161,0,0),IF($N162=-1,SUM(F$18:F161),""))</f>
        <v/>
      </c>
      <c r="G162" s="59" t="str">
        <f>IF(C162&lt;&gt;"",+F162-H162,IF($N162=-1,SUM(G$18:G161),""))</f>
        <v/>
      </c>
      <c r="H162" s="59" t="str">
        <f>IF(C162&lt;&gt;"",(E162/$F$9)*L161,IF(N162=-1,SUM(H$18:H161),""))</f>
        <v/>
      </c>
      <c r="I162" s="51" t="str">
        <f>IF(C162&lt;&gt;"",I161,IF(N162=-1,SUM(I$18:I161),""))</f>
        <v/>
      </c>
      <c r="J162" s="6"/>
      <c r="K162" s="7"/>
      <c r="L162" s="59" t="str">
        <f t="shared" si="16"/>
        <v/>
      </c>
      <c r="M162" s="52">
        <f t="shared" si="12"/>
        <v>0</v>
      </c>
      <c r="N162" s="9">
        <f t="shared" si="17"/>
        <v>-133</v>
      </c>
    </row>
    <row r="163" spans="1:14" x14ac:dyDescent="0.2">
      <c r="A163" s="8"/>
      <c r="B163" s="8"/>
      <c r="C163" s="84" t="str">
        <f t="shared" si="13"/>
        <v/>
      </c>
      <c r="D163" s="78" t="str">
        <f t="shared" si="14"/>
        <v/>
      </c>
      <c r="E163" s="58" t="str">
        <f t="shared" si="15"/>
        <v/>
      </c>
      <c r="F163" s="59" t="str">
        <f>IF(C163&lt;&gt;"",PMT((+E163/$F$9),N162,-L162,0,0),IF($N163=-1,SUM(F$18:F162),""))</f>
        <v/>
      </c>
      <c r="G163" s="59" t="str">
        <f>IF(C163&lt;&gt;"",+F163-H163,IF($N163=-1,SUM(G$18:G162),""))</f>
        <v/>
      </c>
      <c r="H163" s="59" t="str">
        <f>IF(C163&lt;&gt;"",(E163/$F$9)*L162,IF(N163=-1,SUM(H$18:H162),""))</f>
        <v/>
      </c>
      <c r="I163" s="51" t="str">
        <f>IF(C163&lt;&gt;"",I162,IF(N163=-1,SUM(I$18:I162),""))</f>
        <v/>
      </c>
      <c r="J163" s="6"/>
      <c r="K163" s="7"/>
      <c r="L163" s="59" t="str">
        <f t="shared" si="16"/>
        <v/>
      </c>
      <c r="M163" s="52">
        <f t="shared" si="12"/>
        <v>0</v>
      </c>
      <c r="N163" s="9">
        <f t="shared" si="17"/>
        <v>-134</v>
      </c>
    </row>
    <row r="164" spans="1:14" x14ac:dyDescent="0.2">
      <c r="A164" s="8"/>
      <c r="B164" s="8"/>
      <c r="C164" s="84" t="str">
        <f t="shared" si="13"/>
        <v/>
      </c>
      <c r="D164" s="78" t="str">
        <f t="shared" si="14"/>
        <v/>
      </c>
      <c r="E164" s="58" t="str">
        <f t="shared" si="15"/>
        <v/>
      </c>
      <c r="F164" s="59" t="str">
        <f>IF(C164&lt;&gt;"",PMT((+E164/$F$9),N163,-L163,0,0),IF($N164=-1,SUM(F$18:F163),""))</f>
        <v/>
      </c>
      <c r="G164" s="59" t="str">
        <f>IF(C164&lt;&gt;"",+F164-H164,IF($N164=-1,SUM(G$18:G163),""))</f>
        <v/>
      </c>
      <c r="H164" s="59" t="str">
        <f>IF(C164&lt;&gt;"",(E164/$F$9)*L163,IF(N164=-1,SUM(H$18:H163),""))</f>
        <v/>
      </c>
      <c r="I164" s="51" t="str">
        <f>IF(C164&lt;&gt;"",I163,IF(N164=-1,SUM(I$18:I163),""))</f>
        <v/>
      </c>
      <c r="J164" s="6"/>
      <c r="K164" s="7"/>
      <c r="L164" s="59" t="str">
        <f t="shared" si="16"/>
        <v/>
      </c>
      <c r="M164" s="52">
        <f t="shared" si="12"/>
        <v>0</v>
      </c>
      <c r="N164" s="9">
        <f t="shared" si="17"/>
        <v>-135</v>
      </c>
    </row>
    <row r="165" spans="1:14" x14ac:dyDescent="0.2">
      <c r="A165" s="8"/>
      <c r="B165" s="8"/>
      <c r="C165" s="84" t="str">
        <f t="shared" si="13"/>
        <v/>
      </c>
      <c r="D165" s="78" t="str">
        <f t="shared" si="14"/>
        <v/>
      </c>
      <c r="E165" s="58" t="str">
        <f t="shared" si="15"/>
        <v/>
      </c>
      <c r="F165" s="59" t="str">
        <f>IF(C165&lt;&gt;"",PMT((+E165/$F$9),N164,-L164,0,0),IF($N165=-1,SUM(F$18:F164),""))</f>
        <v/>
      </c>
      <c r="G165" s="59" t="str">
        <f>IF(C165&lt;&gt;"",+F165-H165,IF($N165=-1,SUM(G$18:G164),""))</f>
        <v/>
      </c>
      <c r="H165" s="59" t="str">
        <f>IF(C165&lt;&gt;"",(E165/$F$9)*L164,IF(N165=-1,SUM(H$18:H164),""))</f>
        <v/>
      </c>
      <c r="I165" s="51" t="str">
        <f>IF(C165&lt;&gt;"",I164,IF(N165=-1,SUM(I$18:I164),""))</f>
        <v/>
      </c>
      <c r="J165" s="6"/>
      <c r="K165" s="7"/>
      <c r="L165" s="59" t="str">
        <f t="shared" si="16"/>
        <v/>
      </c>
      <c r="M165" s="52">
        <f t="shared" si="12"/>
        <v>0</v>
      </c>
      <c r="N165" s="9">
        <f t="shared" si="17"/>
        <v>-136</v>
      </c>
    </row>
    <row r="166" spans="1:14" x14ac:dyDescent="0.2">
      <c r="A166" s="8"/>
      <c r="B166" s="8"/>
      <c r="C166" s="84" t="str">
        <f t="shared" si="13"/>
        <v/>
      </c>
      <c r="D166" s="78" t="str">
        <f t="shared" si="14"/>
        <v/>
      </c>
      <c r="E166" s="58" t="str">
        <f t="shared" si="15"/>
        <v/>
      </c>
      <c r="F166" s="59" t="str">
        <f>IF(C166&lt;&gt;"",PMT((+E166/$F$9),N165,-L165,0,0),IF($N166=-1,SUM(F$18:F165),""))</f>
        <v/>
      </c>
      <c r="G166" s="59" t="str">
        <f>IF(C166&lt;&gt;"",+F166-H166,IF($N166=-1,SUM(G$18:G165),""))</f>
        <v/>
      </c>
      <c r="H166" s="59" t="str">
        <f>IF(C166&lt;&gt;"",(E166/$F$9)*L165,IF(N166=-1,SUM(H$18:H165),""))</f>
        <v/>
      </c>
      <c r="I166" s="51" t="str">
        <f>IF(C166&lt;&gt;"",I165,IF(N166=-1,SUM(I$18:I165),""))</f>
        <v/>
      </c>
      <c r="J166" s="6"/>
      <c r="K166" s="7"/>
      <c r="L166" s="59" t="str">
        <f t="shared" si="16"/>
        <v/>
      </c>
      <c r="M166" s="52">
        <f t="shared" si="12"/>
        <v>0</v>
      </c>
      <c r="N166" s="9">
        <f t="shared" si="17"/>
        <v>-137</v>
      </c>
    </row>
    <row r="167" spans="1:14" x14ac:dyDescent="0.2">
      <c r="A167" s="8"/>
      <c r="B167" s="8"/>
      <c r="C167" s="84" t="str">
        <f t="shared" si="13"/>
        <v/>
      </c>
      <c r="D167" s="78" t="str">
        <f t="shared" si="14"/>
        <v/>
      </c>
      <c r="E167" s="58" t="str">
        <f t="shared" si="15"/>
        <v/>
      </c>
      <c r="F167" s="59" t="str">
        <f>IF(C167&lt;&gt;"",PMT((+E167/$F$9),N166,-L166,0,0),IF($N167=-1,SUM(F$18:F166),""))</f>
        <v/>
      </c>
      <c r="G167" s="59" t="str">
        <f>IF(C167&lt;&gt;"",+F167-H167,IF($N167=-1,SUM(G$18:G166),""))</f>
        <v/>
      </c>
      <c r="H167" s="59" t="str">
        <f>IF(C167&lt;&gt;"",(E167/$F$9)*L166,IF(N167=-1,SUM(H$18:H166),""))</f>
        <v/>
      </c>
      <c r="I167" s="51" t="str">
        <f>IF(C167&lt;&gt;"",I166,IF(N167=-1,SUM(I$18:I166),""))</f>
        <v/>
      </c>
      <c r="J167" s="6"/>
      <c r="K167" s="7"/>
      <c r="L167" s="59" t="str">
        <f t="shared" si="16"/>
        <v/>
      </c>
      <c r="M167" s="52">
        <f t="shared" si="12"/>
        <v>0</v>
      </c>
      <c r="N167" s="9">
        <f t="shared" si="17"/>
        <v>-138</v>
      </c>
    </row>
    <row r="168" spans="1:14" x14ac:dyDescent="0.2">
      <c r="A168" s="8"/>
      <c r="B168" s="8"/>
      <c r="C168" s="84" t="str">
        <f t="shared" si="13"/>
        <v/>
      </c>
      <c r="D168" s="78" t="str">
        <f t="shared" si="14"/>
        <v/>
      </c>
      <c r="E168" s="58" t="str">
        <f t="shared" si="15"/>
        <v/>
      </c>
      <c r="F168" s="59" t="str">
        <f>IF(C168&lt;&gt;"",PMT((+E168/$F$9),N167,-L167,0,0),IF($N168=-1,SUM(F$18:F167),""))</f>
        <v/>
      </c>
      <c r="G168" s="59" t="str">
        <f>IF(C168&lt;&gt;"",+F168-H168,IF($N168=-1,SUM(G$18:G167),""))</f>
        <v/>
      </c>
      <c r="H168" s="59" t="str">
        <f>IF(C168&lt;&gt;"",(E168/$F$9)*L167,IF(N168=-1,SUM(H$18:H167),""))</f>
        <v/>
      </c>
      <c r="I168" s="51" t="str">
        <f>IF(C168&lt;&gt;"",I167,IF(N168=-1,SUM(I$18:I167),""))</f>
        <v/>
      </c>
      <c r="J168" s="6"/>
      <c r="K168" s="7"/>
      <c r="L168" s="59" t="str">
        <f t="shared" si="16"/>
        <v/>
      </c>
      <c r="M168" s="52">
        <f t="shared" si="12"/>
        <v>0</v>
      </c>
      <c r="N168" s="9">
        <f t="shared" si="17"/>
        <v>-139</v>
      </c>
    </row>
    <row r="169" spans="1:14" x14ac:dyDescent="0.2">
      <c r="A169" s="8"/>
      <c r="B169" s="8"/>
      <c r="C169" s="84" t="str">
        <f t="shared" si="13"/>
        <v/>
      </c>
      <c r="D169" s="78" t="str">
        <f t="shared" si="14"/>
        <v/>
      </c>
      <c r="E169" s="58" t="str">
        <f t="shared" si="15"/>
        <v/>
      </c>
      <c r="F169" s="59" t="str">
        <f>IF(C169&lt;&gt;"",PMT((+E169/$F$9),N168,-L168,0,0),IF($N169=-1,SUM(F$18:F168),""))</f>
        <v/>
      </c>
      <c r="G169" s="59" t="str">
        <f>IF(C169&lt;&gt;"",+F169-H169,IF($N169=-1,SUM(G$18:G168),""))</f>
        <v/>
      </c>
      <c r="H169" s="59" t="str">
        <f>IF(C169&lt;&gt;"",(E169/$F$9)*L168,IF(N169=-1,SUM(H$18:H168),""))</f>
        <v/>
      </c>
      <c r="I169" s="51" t="str">
        <f>IF(C169&lt;&gt;"",I168,IF(N169=-1,SUM(I$18:I168),""))</f>
        <v/>
      </c>
      <c r="J169" s="6"/>
      <c r="K169" s="7"/>
      <c r="L169" s="59" t="str">
        <f t="shared" si="16"/>
        <v/>
      </c>
      <c r="M169" s="52">
        <f t="shared" si="12"/>
        <v>0</v>
      </c>
      <c r="N169" s="9">
        <f t="shared" si="17"/>
        <v>-140</v>
      </c>
    </row>
    <row r="170" spans="1:14" x14ac:dyDescent="0.2">
      <c r="A170" s="8"/>
      <c r="B170" s="8"/>
      <c r="C170" s="84" t="str">
        <f t="shared" si="13"/>
        <v/>
      </c>
      <c r="D170" s="78" t="str">
        <f t="shared" si="14"/>
        <v/>
      </c>
      <c r="E170" s="58" t="str">
        <f t="shared" si="15"/>
        <v/>
      </c>
      <c r="F170" s="59" t="str">
        <f>IF(C170&lt;&gt;"",PMT((+E170/$F$9),N169,-L169,0,0),IF($N170=-1,SUM(F$18:F169),""))</f>
        <v/>
      </c>
      <c r="G170" s="59" t="str">
        <f>IF(C170&lt;&gt;"",+F170-H170,IF($N170=-1,SUM(G$18:G169),""))</f>
        <v/>
      </c>
      <c r="H170" s="59" t="str">
        <f>IF(C170&lt;&gt;"",(E170/$F$9)*L169,IF(N170=-1,SUM(H$18:H169),""))</f>
        <v/>
      </c>
      <c r="I170" s="51" t="str">
        <f>IF(C170&lt;&gt;"",I169,IF(N170=-1,SUM(I$18:I169),""))</f>
        <v/>
      </c>
      <c r="J170" s="6"/>
      <c r="K170" s="7"/>
      <c r="L170" s="59" t="str">
        <f t="shared" si="16"/>
        <v/>
      </c>
      <c r="M170" s="52">
        <f t="shared" si="12"/>
        <v>0</v>
      </c>
      <c r="N170" s="9">
        <f t="shared" si="17"/>
        <v>-141</v>
      </c>
    </row>
    <row r="171" spans="1:14" x14ac:dyDescent="0.2">
      <c r="A171" s="8"/>
      <c r="B171" s="8"/>
      <c r="C171" s="84" t="str">
        <f t="shared" si="13"/>
        <v/>
      </c>
      <c r="D171" s="78" t="str">
        <f t="shared" si="14"/>
        <v/>
      </c>
      <c r="E171" s="58" t="str">
        <f t="shared" si="15"/>
        <v/>
      </c>
      <c r="F171" s="59" t="str">
        <f>IF(C171&lt;&gt;"",PMT((+E171/$F$9),N170,-L170,0,0),IF($N171=-1,SUM(F$18:F170),""))</f>
        <v/>
      </c>
      <c r="G171" s="59" t="str">
        <f>IF(C171&lt;&gt;"",+F171-H171,IF($N171=-1,SUM(G$18:G170),""))</f>
        <v/>
      </c>
      <c r="H171" s="59" t="str">
        <f>IF(C171&lt;&gt;"",(E171/$F$9)*L170,IF(N171=-1,SUM(H$18:H170),""))</f>
        <v/>
      </c>
      <c r="I171" s="51" t="str">
        <f>IF(C171&lt;&gt;"",I170,IF(N171=-1,SUM(I$18:I170),""))</f>
        <v/>
      </c>
      <c r="J171" s="6"/>
      <c r="K171" s="7"/>
      <c r="L171" s="59" t="str">
        <f t="shared" si="16"/>
        <v/>
      </c>
      <c r="M171" s="52">
        <f t="shared" si="12"/>
        <v>0</v>
      </c>
      <c r="N171" s="9">
        <f t="shared" si="17"/>
        <v>-142</v>
      </c>
    </row>
    <row r="172" spans="1:14" x14ac:dyDescent="0.2">
      <c r="A172" s="8"/>
      <c r="B172" s="8"/>
      <c r="C172" s="84" t="str">
        <f t="shared" si="13"/>
        <v/>
      </c>
      <c r="D172" s="78" t="str">
        <f t="shared" si="14"/>
        <v/>
      </c>
      <c r="E172" s="58" t="str">
        <f t="shared" si="15"/>
        <v/>
      </c>
      <c r="F172" s="59" t="str">
        <f>IF(C172&lt;&gt;"",PMT((+E172/$F$9),N171,-L171,0,0),IF($N172=-1,SUM(F$18:F171),""))</f>
        <v/>
      </c>
      <c r="G172" s="59" t="str">
        <f>IF(C172&lt;&gt;"",+F172-H172,IF($N172=-1,SUM(G$18:G171),""))</f>
        <v/>
      </c>
      <c r="H172" s="59" t="str">
        <f>IF(C172&lt;&gt;"",(E172/$F$9)*L171,IF(N172=-1,SUM(H$18:H171),""))</f>
        <v/>
      </c>
      <c r="I172" s="51" t="str">
        <f>IF(C172&lt;&gt;"",I171,IF(N172=-1,SUM(I$18:I171),""))</f>
        <v/>
      </c>
      <c r="J172" s="6"/>
      <c r="K172" s="7"/>
      <c r="L172" s="59" t="str">
        <f t="shared" si="16"/>
        <v/>
      </c>
      <c r="M172" s="52">
        <f t="shared" si="12"/>
        <v>0</v>
      </c>
      <c r="N172" s="9">
        <f t="shared" si="17"/>
        <v>-143</v>
      </c>
    </row>
    <row r="173" spans="1:14" x14ac:dyDescent="0.2">
      <c r="A173" s="8"/>
      <c r="B173" s="8"/>
      <c r="C173" s="84" t="str">
        <f t="shared" si="13"/>
        <v/>
      </c>
      <c r="D173" s="78" t="str">
        <f t="shared" si="14"/>
        <v/>
      </c>
      <c r="E173" s="58" t="str">
        <f t="shared" si="15"/>
        <v/>
      </c>
      <c r="F173" s="59" t="str">
        <f>IF(C173&lt;&gt;"",PMT((+E173/$F$9),N172,-L172,0,0),IF($N173=-1,SUM(F$18:F172),""))</f>
        <v/>
      </c>
      <c r="G173" s="59" t="str">
        <f>IF(C173&lt;&gt;"",+F173-H173,IF($N173=-1,SUM(G$18:G172),""))</f>
        <v/>
      </c>
      <c r="H173" s="59" t="str">
        <f>IF(C173&lt;&gt;"",(E173/$F$9)*L172,IF(N173=-1,SUM(H$18:H172),""))</f>
        <v/>
      </c>
      <c r="I173" s="51" t="str">
        <f>IF(C173&lt;&gt;"",I172,IF(N173=-1,SUM(I$18:I172),""))</f>
        <v/>
      </c>
      <c r="J173" s="6"/>
      <c r="K173" s="7"/>
      <c r="L173" s="59" t="str">
        <f t="shared" si="16"/>
        <v/>
      </c>
      <c r="M173" s="52">
        <f t="shared" si="12"/>
        <v>0</v>
      </c>
      <c r="N173" s="9">
        <f t="shared" si="17"/>
        <v>-144</v>
      </c>
    </row>
    <row r="174" spans="1:14" x14ac:dyDescent="0.2">
      <c r="A174" s="8"/>
      <c r="B174" s="8"/>
      <c r="C174" s="84" t="str">
        <f t="shared" si="13"/>
        <v/>
      </c>
      <c r="D174" s="78" t="str">
        <f t="shared" si="14"/>
        <v/>
      </c>
      <c r="E174" s="58" t="str">
        <f t="shared" si="15"/>
        <v/>
      </c>
      <c r="F174" s="59" t="str">
        <f>IF(C174&lt;&gt;"",PMT((+E174/$F$9),N173,-L173,0,0),IF($N174=-1,SUM(F$18:F173),""))</f>
        <v/>
      </c>
      <c r="G174" s="59" t="str">
        <f>IF(C174&lt;&gt;"",+F174-H174,IF($N174=-1,SUM(G$18:G173),""))</f>
        <v/>
      </c>
      <c r="H174" s="59" t="str">
        <f>IF(C174&lt;&gt;"",(E174/$F$9)*L173,IF(N174=-1,SUM(H$18:H173),""))</f>
        <v/>
      </c>
      <c r="I174" s="51" t="str">
        <f>IF(C174&lt;&gt;"",I173,IF(N174=-1,SUM(I$18:I173),""))</f>
        <v/>
      </c>
      <c r="J174" s="6"/>
      <c r="K174" s="7"/>
      <c r="L174" s="59" t="str">
        <f t="shared" si="16"/>
        <v/>
      </c>
      <c r="M174" s="52">
        <f t="shared" si="12"/>
        <v>0</v>
      </c>
      <c r="N174" s="9">
        <f t="shared" si="17"/>
        <v>-145</v>
      </c>
    </row>
    <row r="175" spans="1:14" x14ac:dyDescent="0.2">
      <c r="A175" s="8"/>
      <c r="B175" s="8"/>
      <c r="C175" s="84" t="str">
        <f t="shared" si="13"/>
        <v/>
      </c>
      <c r="D175" s="78" t="str">
        <f t="shared" si="14"/>
        <v/>
      </c>
      <c r="E175" s="58" t="str">
        <f t="shared" si="15"/>
        <v/>
      </c>
      <c r="F175" s="59" t="str">
        <f>IF(C175&lt;&gt;"",PMT((+E175/$F$9),N174,-L174,0,0),IF($N175=-1,SUM(F$18:F174),""))</f>
        <v/>
      </c>
      <c r="G175" s="59" t="str">
        <f>IF(C175&lt;&gt;"",+F175-H175,IF($N175=-1,SUM(G$18:G174),""))</f>
        <v/>
      </c>
      <c r="H175" s="59" t="str">
        <f>IF(C175&lt;&gt;"",(E175/$F$9)*L174,IF(N175=-1,SUM(H$18:H174),""))</f>
        <v/>
      </c>
      <c r="I175" s="51" t="str">
        <f>IF(C175&lt;&gt;"",I174,IF(N175=-1,SUM(I$18:I174),""))</f>
        <v/>
      </c>
      <c r="J175" s="6"/>
      <c r="K175" s="7"/>
      <c r="L175" s="59" t="str">
        <f t="shared" si="16"/>
        <v/>
      </c>
      <c r="M175" s="52">
        <f t="shared" si="12"/>
        <v>0</v>
      </c>
      <c r="N175" s="9">
        <f t="shared" si="17"/>
        <v>-146</v>
      </c>
    </row>
    <row r="176" spans="1:14" x14ac:dyDescent="0.2">
      <c r="A176" s="8"/>
      <c r="B176" s="8"/>
      <c r="C176" s="84" t="str">
        <f t="shared" si="13"/>
        <v/>
      </c>
      <c r="D176" s="78" t="str">
        <f t="shared" si="14"/>
        <v/>
      </c>
      <c r="E176" s="58" t="str">
        <f t="shared" si="15"/>
        <v/>
      </c>
      <c r="F176" s="59" t="str">
        <f>IF(C176&lt;&gt;"",PMT((+E176/$F$9),N175,-L175,0,0),IF($N176=-1,SUM(F$18:F175),""))</f>
        <v/>
      </c>
      <c r="G176" s="59" t="str">
        <f>IF(C176&lt;&gt;"",+F176-H176,IF($N176=-1,SUM(G$18:G175),""))</f>
        <v/>
      </c>
      <c r="H176" s="59" t="str">
        <f>IF(C176&lt;&gt;"",(E176/$F$9)*L175,IF(N176=-1,SUM(H$18:H175),""))</f>
        <v/>
      </c>
      <c r="I176" s="51" t="str">
        <f>IF(C176&lt;&gt;"",I175,IF(N176=-1,SUM(I$18:I175),""))</f>
        <v/>
      </c>
      <c r="J176" s="6"/>
      <c r="K176" s="7"/>
      <c r="L176" s="59" t="str">
        <f t="shared" si="16"/>
        <v/>
      </c>
      <c r="M176" s="52">
        <f t="shared" si="12"/>
        <v>0</v>
      </c>
      <c r="N176" s="9">
        <f t="shared" si="17"/>
        <v>-147</v>
      </c>
    </row>
    <row r="177" spans="1:14" x14ac:dyDescent="0.2">
      <c r="A177" s="8"/>
      <c r="B177" s="8"/>
      <c r="C177" s="84" t="str">
        <f t="shared" si="13"/>
        <v/>
      </c>
      <c r="D177" s="78" t="str">
        <f t="shared" si="14"/>
        <v/>
      </c>
      <c r="E177" s="58" t="str">
        <f t="shared" si="15"/>
        <v/>
      </c>
      <c r="F177" s="59" t="str">
        <f>IF(C177&lt;&gt;"",PMT((+E177/$F$9),N176,-L176,0,0),IF($N177=-1,SUM(F$18:F176),""))</f>
        <v/>
      </c>
      <c r="G177" s="59" t="str">
        <f>IF(C177&lt;&gt;"",+F177-H177,IF($N177=-1,SUM(G$18:G176),""))</f>
        <v/>
      </c>
      <c r="H177" s="59" t="str">
        <f>IF(C177&lt;&gt;"",(E177/$F$9)*L176,IF(N177=-1,SUM(H$18:H176),""))</f>
        <v/>
      </c>
      <c r="I177" s="51" t="str">
        <f>IF(C177&lt;&gt;"",I176,IF(N177=-1,SUM(I$18:I176),""))</f>
        <v/>
      </c>
      <c r="J177" s="6"/>
      <c r="K177" s="7"/>
      <c r="L177" s="59" t="str">
        <f t="shared" si="16"/>
        <v/>
      </c>
      <c r="M177" s="52">
        <f t="shared" si="12"/>
        <v>0</v>
      </c>
      <c r="N177" s="9">
        <f t="shared" si="17"/>
        <v>-148</v>
      </c>
    </row>
    <row r="178" spans="1:14" x14ac:dyDescent="0.2">
      <c r="A178" s="8"/>
      <c r="B178" s="8"/>
      <c r="C178" s="84" t="str">
        <f t="shared" si="13"/>
        <v/>
      </c>
      <c r="D178" s="78" t="str">
        <f t="shared" si="14"/>
        <v/>
      </c>
      <c r="E178" s="58" t="str">
        <f t="shared" si="15"/>
        <v/>
      </c>
      <c r="F178" s="59" t="str">
        <f>IF(C178&lt;&gt;"",PMT((+E178/$F$9),N177,-L177,0,0),IF($N178=-1,SUM(F$18:F177),""))</f>
        <v/>
      </c>
      <c r="G178" s="59" t="str">
        <f>IF(C178&lt;&gt;"",+F178-H178,IF($N178=-1,SUM(G$18:G177),""))</f>
        <v/>
      </c>
      <c r="H178" s="59" t="str">
        <f>IF(C178&lt;&gt;"",(E178/$F$9)*L177,IF(N178=-1,SUM(H$18:H177),""))</f>
        <v/>
      </c>
      <c r="I178" s="51" t="str">
        <f>IF(C178&lt;&gt;"",I177,IF(N178=-1,SUM(I$18:I177),""))</f>
        <v/>
      </c>
      <c r="J178" s="6"/>
      <c r="K178" s="7"/>
      <c r="L178" s="59" t="str">
        <f t="shared" si="16"/>
        <v/>
      </c>
      <c r="M178" s="52">
        <f t="shared" si="12"/>
        <v>0</v>
      </c>
      <c r="N178" s="9">
        <f t="shared" si="17"/>
        <v>-149</v>
      </c>
    </row>
    <row r="179" spans="1:14" x14ac:dyDescent="0.2">
      <c r="A179" s="8"/>
      <c r="B179" s="8"/>
      <c r="C179" s="84" t="str">
        <f t="shared" si="13"/>
        <v/>
      </c>
      <c r="D179" s="78" t="str">
        <f t="shared" si="14"/>
        <v/>
      </c>
      <c r="E179" s="58" t="str">
        <f t="shared" si="15"/>
        <v/>
      </c>
      <c r="F179" s="59" t="str">
        <f>IF(C179&lt;&gt;"",PMT((+E179/$F$9),N178,-L178,0,0),IF($N179=-1,SUM(F$18:F178),""))</f>
        <v/>
      </c>
      <c r="G179" s="59" t="str">
        <f>IF(C179&lt;&gt;"",+F179-H179,IF($N179=-1,SUM(G$18:G178),""))</f>
        <v/>
      </c>
      <c r="H179" s="59" t="str">
        <f>IF(C179&lt;&gt;"",(E179/$F$9)*L178,IF(N179=-1,SUM(H$18:H178),""))</f>
        <v/>
      </c>
      <c r="I179" s="51" t="str">
        <f>IF(C179&lt;&gt;"",I178,IF(N179=-1,SUM(I$18:I178),""))</f>
        <v/>
      </c>
      <c r="J179" s="6"/>
      <c r="K179" s="7"/>
      <c r="L179" s="59" t="str">
        <f t="shared" si="16"/>
        <v/>
      </c>
      <c r="M179" s="52">
        <f t="shared" si="12"/>
        <v>0</v>
      </c>
      <c r="N179" s="9">
        <f t="shared" si="17"/>
        <v>-150</v>
      </c>
    </row>
    <row r="180" spans="1:14" x14ac:dyDescent="0.2">
      <c r="A180" s="8"/>
      <c r="B180" s="8"/>
      <c r="C180" s="84" t="str">
        <f t="shared" si="13"/>
        <v/>
      </c>
      <c r="D180" s="78" t="str">
        <f t="shared" si="14"/>
        <v/>
      </c>
      <c r="E180" s="58" t="str">
        <f t="shared" si="15"/>
        <v/>
      </c>
      <c r="F180" s="59" t="str">
        <f>IF(C180&lt;&gt;"",PMT((+E180/$F$9),N179,-L179,0,0),IF($N180=-1,SUM(F$18:F179),""))</f>
        <v/>
      </c>
      <c r="G180" s="59" t="str">
        <f>IF(C180&lt;&gt;"",+F180-H180,IF($N180=-1,SUM(G$18:G179),""))</f>
        <v/>
      </c>
      <c r="H180" s="59" t="str">
        <f>IF(C180&lt;&gt;"",(E180/$F$9)*L179,IF(N180=-1,SUM(H$18:H179),""))</f>
        <v/>
      </c>
      <c r="I180" s="51" t="str">
        <f>IF(C180&lt;&gt;"",I179,IF(N180=-1,SUM(I$18:I179),""))</f>
        <v/>
      </c>
      <c r="J180" s="6"/>
      <c r="K180" s="7"/>
      <c r="L180" s="59" t="str">
        <f t="shared" si="16"/>
        <v/>
      </c>
      <c r="M180" s="52">
        <f t="shared" si="12"/>
        <v>0</v>
      </c>
      <c r="N180" s="9">
        <f t="shared" si="17"/>
        <v>-151</v>
      </c>
    </row>
    <row r="181" spans="1:14" x14ac:dyDescent="0.2">
      <c r="A181" s="8"/>
      <c r="B181" s="8"/>
      <c r="C181" s="84" t="str">
        <f t="shared" si="13"/>
        <v/>
      </c>
      <c r="D181" s="78" t="str">
        <f t="shared" si="14"/>
        <v/>
      </c>
      <c r="E181" s="58" t="str">
        <f t="shared" si="15"/>
        <v/>
      </c>
      <c r="F181" s="59" t="str">
        <f>IF(C181&lt;&gt;"",PMT((+E181/$F$9),N180,-L180,0,0),IF($N181=-1,SUM(F$18:F180),""))</f>
        <v/>
      </c>
      <c r="G181" s="59" t="str">
        <f>IF(C181&lt;&gt;"",+F181-H181,IF($N181=-1,SUM(G$18:G180),""))</f>
        <v/>
      </c>
      <c r="H181" s="59" t="str">
        <f>IF(C181&lt;&gt;"",(E181/$F$9)*L180,IF(N181=-1,SUM(H$18:H180),""))</f>
        <v/>
      </c>
      <c r="I181" s="51" t="str">
        <f>IF(C181&lt;&gt;"",I180,IF(N181=-1,SUM(I$18:I180),""))</f>
        <v/>
      </c>
      <c r="J181" s="6"/>
      <c r="K181" s="7"/>
      <c r="L181" s="59" t="str">
        <f t="shared" si="16"/>
        <v/>
      </c>
      <c r="M181" s="52">
        <f t="shared" si="12"/>
        <v>0</v>
      </c>
      <c r="N181" s="9">
        <f t="shared" si="17"/>
        <v>-152</v>
      </c>
    </row>
    <row r="182" spans="1:14" x14ac:dyDescent="0.2">
      <c r="A182" s="8"/>
      <c r="B182" s="8"/>
      <c r="C182" s="84" t="str">
        <f t="shared" si="13"/>
        <v/>
      </c>
      <c r="D182" s="78" t="str">
        <f t="shared" si="14"/>
        <v/>
      </c>
      <c r="E182" s="58" t="str">
        <f t="shared" si="15"/>
        <v/>
      </c>
      <c r="F182" s="59" t="str">
        <f>IF(C182&lt;&gt;"",PMT((+E182/$F$9),N181,-L181,0,0),IF($N182=-1,SUM(F$18:F181),""))</f>
        <v/>
      </c>
      <c r="G182" s="59" t="str">
        <f>IF(C182&lt;&gt;"",+F182-H182,IF($N182=-1,SUM(G$18:G181),""))</f>
        <v/>
      </c>
      <c r="H182" s="59" t="str">
        <f>IF(C182&lt;&gt;"",(E182/$F$9)*L181,IF(N182=-1,SUM(H$18:H181),""))</f>
        <v/>
      </c>
      <c r="I182" s="51" t="str">
        <f>IF(C182&lt;&gt;"",I181,IF(N182=-1,SUM(I$18:I181),""))</f>
        <v/>
      </c>
      <c r="J182" s="6"/>
      <c r="K182" s="7"/>
      <c r="L182" s="59" t="str">
        <f t="shared" si="16"/>
        <v/>
      </c>
      <c r="M182" s="52">
        <f t="shared" si="12"/>
        <v>0</v>
      </c>
      <c r="N182" s="9">
        <f t="shared" si="17"/>
        <v>-153</v>
      </c>
    </row>
    <row r="183" spans="1:14" x14ac:dyDescent="0.2">
      <c r="A183" s="8"/>
      <c r="B183" s="8"/>
      <c r="C183" s="84" t="str">
        <f t="shared" si="13"/>
        <v/>
      </c>
      <c r="D183" s="78" t="str">
        <f t="shared" si="14"/>
        <v/>
      </c>
      <c r="E183" s="58" t="str">
        <f t="shared" si="15"/>
        <v/>
      </c>
      <c r="F183" s="59" t="str">
        <f>IF(C183&lt;&gt;"",PMT((+E183/$F$9),N182,-L182,0,0),IF($N183=-1,SUM(F$18:F182),""))</f>
        <v/>
      </c>
      <c r="G183" s="59" t="str">
        <f>IF(C183&lt;&gt;"",+F183-H183,IF($N183=-1,SUM(G$18:G182),""))</f>
        <v/>
      </c>
      <c r="H183" s="59" t="str">
        <f>IF(C183&lt;&gt;"",(E183/$F$9)*L182,IF(N183=-1,SUM(H$18:H182),""))</f>
        <v/>
      </c>
      <c r="I183" s="51" t="str">
        <f>IF(C183&lt;&gt;"",I182,IF(N183=-1,SUM(I$18:I182),""))</f>
        <v/>
      </c>
      <c r="J183" s="6"/>
      <c r="K183" s="7"/>
      <c r="L183" s="59" t="str">
        <f t="shared" si="16"/>
        <v/>
      </c>
      <c r="M183" s="52">
        <f t="shared" si="12"/>
        <v>0</v>
      </c>
      <c r="N183" s="9">
        <f t="shared" si="17"/>
        <v>-154</v>
      </c>
    </row>
    <row r="184" spans="1:14" x14ac:dyDescent="0.2">
      <c r="A184" s="8"/>
      <c r="B184" s="8"/>
      <c r="C184" s="84" t="str">
        <f t="shared" si="13"/>
        <v/>
      </c>
      <c r="D184" s="78" t="str">
        <f t="shared" si="14"/>
        <v/>
      </c>
      <c r="E184" s="58" t="str">
        <f t="shared" si="15"/>
        <v/>
      </c>
      <c r="F184" s="59" t="str">
        <f>IF(C184&lt;&gt;"",PMT((+E184/$F$9),N183,-L183,0,0),IF($N184=-1,SUM(F$18:F183),""))</f>
        <v/>
      </c>
      <c r="G184" s="59" t="str">
        <f>IF(C184&lt;&gt;"",+F184-H184,IF($N184=-1,SUM(G$18:G183),""))</f>
        <v/>
      </c>
      <c r="H184" s="59" t="str">
        <f>IF(C184&lt;&gt;"",(E184/$F$9)*L183,IF(N184=-1,SUM(H$18:H183),""))</f>
        <v/>
      </c>
      <c r="I184" s="51" t="str">
        <f>IF(C184&lt;&gt;"",I183,IF(N184=-1,SUM(I$18:I183),""))</f>
        <v/>
      </c>
      <c r="J184" s="6"/>
      <c r="K184" s="7"/>
      <c r="L184" s="59" t="str">
        <f t="shared" si="16"/>
        <v/>
      </c>
      <c r="M184" s="52">
        <f t="shared" si="12"/>
        <v>0</v>
      </c>
      <c r="N184" s="9">
        <f t="shared" si="17"/>
        <v>-155</v>
      </c>
    </row>
    <row r="185" spans="1:14" x14ac:dyDescent="0.2">
      <c r="A185" s="8"/>
      <c r="B185" s="8"/>
      <c r="C185" s="84" t="str">
        <f t="shared" si="13"/>
        <v/>
      </c>
      <c r="D185" s="78" t="str">
        <f t="shared" si="14"/>
        <v/>
      </c>
      <c r="E185" s="58" t="str">
        <f t="shared" si="15"/>
        <v/>
      </c>
      <c r="F185" s="59" t="str">
        <f>IF(C185&lt;&gt;"",PMT((+E185/$F$9),N184,-L184,0,0),IF($N185=-1,SUM(F$18:F184),""))</f>
        <v/>
      </c>
      <c r="G185" s="59" t="str">
        <f>IF(C185&lt;&gt;"",+F185-H185,IF($N185=-1,SUM(G$18:G184),""))</f>
        <v/>
      </c>
      <c r="H185" s="59" t="str">
        <f>IF(C185&lt;&gt;"",(E185/$F$9)*L184,IF(N185=-1,SUM(H$18:H184),""))</f>
        <v/>
      </c>
      <c r="I185" s="51" t="str">
        <f>IF(C185&lt;&gt;"",I184,IF(N185=-1,SUM(I$18:I184),""))</f>
        <v/>
      </c>
      <c r="J185" s="6"/>
      <c r="K185" s="7"/>
      <c r="L185" s="59" t="str">
        <f t="shared" si="16"/>
        <v/>
      </c>
      <c r="M185" s="52">
        <f t="shared" si="12"/>
        <v>0</v>
      </c>
      <c r="N185" s="9">
        <f t="shared" si="17"/>
        <v>-156</v>
      </c>
    </row>
    <row r="186" spans="1:14" x14ac:dyDescent="0.2">
      <c r="A186" s="8"/>
      <c r="B186" s="8"/>
      <c r="C186" s="84" t="str">
        <f t="shared" si="13"/>
        <v/>
      </c>
      <c r="D186" s="78" t="str">
        <f t="shared" si="14"/>
        <v/>
      </c>
      <c r="E186" s="58" t="str">
        <f t="shared" si="15"/>
        <v/>
      </c>
      <c r="F186" s="59" t="str">
        <f>IF(C186&lt;&gt;"",PMT((+E186/$F$9),N185,-L185,0,0),IF($N186=-1,SUM(F$18:F185),""))</f>
        <v/>
      </c>
      <c r="G186" s="59" t="str">
        <f>IF(C186&lt;&gt;"",+F186-H186,IF($N186=-1,SUM(G$18:G185),""))</f>
        <v/>
      </c>
      <c r="H186" s="59" t="str">
        <f>IF(C186&lt;&gt;"",(E186/$F$9)*L185,IF(N186=-1,SUM(H$18:H185),""))</f>
        <v/>
      </c>
      <c r="I186" s="51" t="str">
        <f>IF(C186&lt;&gt;"",I185,IF(N186=-1,SUM(I$18:I185),""))</f>
        <v/>
      </c>
      <c r="J186" s="6"/>
      <c r="K186" s="7"/>
      <c r="L186" s="59" t="str">
        <f t="shared" si="16"/>
        <v/>
      </c>
      <c r="M186" s="52">
        <f t="shared" si="12"/>
        <v>0</v>
      </c>
      <c r="N186" s="9">
        <f t="shared" si="17"/>
        <v>-157</v>
      </c>
    </row>
    <row r="187" spans="1:14" x14ac:dyDescent="0.2">
      <c r="A187" s="8"/>
      <c r="B187" s="8"/>
      <c r="C187" s="84" t="str">
        <f t="shared" si="13"/>
        <v/>
      </c>
      <c r="D187" s="78" t="str">
        <f t="shared" si="14"/>
        <v/>
      </c>
      <c r="E187" s="58" t="str">
        <f t="shared" si="15"/>
        <v/>
      </c>
      <c r="F187" s="59" t="str">
        <f>IF(C187&lt;&gt;"",PMT((+E187/$F$9),N186,-L186,0,0),IF($N187=-1,SUM(F$18:F186),""))</f>
        <v/>
      </c>
      <c r="G187" s="59" t="str">
        <f>IF(C187&lt;&gt;"",+F187-H187,IF($N187=-1,SUM(G$18:G186),""))</f>
        <v/>
      </c>
      <c r="H187" s="59" t="str">
        <f>IF(C187&lt;&gt;"",(E187/$F$9)*L186,IF(N187=-1,SUM(H$18:H186),""))</f>
        <v/>
      </c>
      <c r="I187" s="51" t="str">
        <f>IF(C187&lt;&gt;"",I186,IF(N187=-1,SUM(I$18:I186),""))</f>
        <v/>
      </c>
      <c r="J187" s="6"/>
      <c r="K187" s="7"/>
      <c r="L187" s="59" t="str">
        <f t="shared" si="16"/>
        <v/>
      </c>
      <c r="M187" s="52">
        <f t="shared" si="12"/>
        <v>0</v>
      </c>
      <c r="N187" s="9">
        <f t="shared" si="17"/>
        <v>-158</v>
      </c>
    </row>
    <row r="188" spans="1:14" x14ac:dyDescent="0.2">
      <c r="A188" s="8"/>
      <c r="B188" s="8"/>
      <c r="C188" s="84" t="str">
        <f t="shared" si="13"/>
        <v/>
      </c>
      <c r="D188" s="78" t="str">
        <f t="shared" si="14"/>
        <v/>
      </c>
      <c r="E188" s="58" t="str">
        <f t="shared" si="15"/>
        <v/>
      </c>
      <c r="F188" s="59" t="str">
        <f>IF(C188&lt;&gt;"",PMT((+E188/$F$9),N187,-L187,0,0),IF($N188=-1,SUM(F$18:F187),""))</f>
        <v/>
      </c>
      <c r="G188" s="59" t="str">
        <f>IF(C188&lt;&gt;"",+F188-H188,IF($N188=-1,SUM(G$18:G187),""))</f>
        <v/>
      </c>
      <c r="H188" s="59" t="str">
        <f>IF(C188&lt;&gt;"",(E188/$F$9)*L187,IF(N188=-1,SUM(H$18:H187),""))</f>
        <v/>
      </c>
      <c r="I188" s="51" t="str">
        <f>IF(C188&lt;&gt;"",I187,IF(N188=-1,SUM(I$18:I187),""))</f>
        <v/>
      </c>
      <c r="J188" s="6"/>
      <c r="K188" s="7"/>
      <c r="L188" s="59" t="str">
        <f t="shared" si="16"/>
        <v/>
      </c>
      <c r="M188" s="52">
        <f t="shared" si="12"/>
        <v>0</v>
      </c>
      <c r="N188" s="9">
        <f t="shared" si="17"/>
        <v>-159</v>
      </c>
    </row>
    <row r="189" spans="1:14" x14ac:dyDescent="0.2">
      <c r="A189" s="8"/>
      <c r="B189" s="8"/>
      <c r="C189" s="84" t="str">
        <f t="shared" si="13"/>
        <v/>
      </c>
      <c r="D189" s="78" t="str">
        <f t="shared" si="14"/>
        <v/>
      </c>
      <c r="E189" s="58" t="str">
        <f t="shared" si="15"/>
        <v/>
      </c>
      <c r="F189" s="59" t="str">
        <f>IF(C189&lt;&gt;"",PMT((+E189/$F$9),N188,-L188,0,0),IF($N189=-1,SUM(F$18:F188),""))</f>
        <v/>
      </c>
      <c r="G189" s="59" t="str">
        <f>IF(C189&lt;&gt;"",+F189-H189,IF($N189=-1,SUM(G$18:G188),""))</f>
        <v/>
      </c>
      <c r="H189" s="59" t="str">
        <f>IF(C189&lt;&gt;"",(E189/$F$9)*L188,IF(N189=-1,SUM(H$18:H188),""))</f>
        <v/>
      </c>
      <c r="I189" s="51" t="str">
        <f>IF(C189&lt;&gt;"",I188,IF(N189=-1,SUM(I$18:I188),""))</f>
        <v/>
      </c>
      <c r="J189" s="6"/>
      <c r="K189" s="7"/>
      <c r="L189" s="59" t="str">
        <f t="shared" si="16"/>
        <v/>
      </c>
      <c r="M189" s="52">
        <f t="shared" si="12"/>
        <v>0</v>
      </c>
      <c r="N189" s="9">
        <f t="shared" si="17"/>
        <v>-160</v>
      </c>
    </row>
    <row r="190" spans="1:14" x14ac:dyDescent="0.2">
      <c r="A190" s="8"/>
      <c r="B190" s="8"/>
      <c r="C190" s="84" t="str">
        <f t="shared" si="13"/>
        <v/>
      </c>
      <c r="D190" s="78" t="str">
        <f t="shared" si="14"/>
        <v/>
      </c>
      <c r="E190" s="58" t="str">
        <f t="shared" si="15"/>
        <v/>
      </c>
      <c r="F190" s="59" t="str">
        <f>IF(C190&lt;&gt;"",PMT((+E190/$F$9),N189,-L189,0,0),IF($N190=-1,SUM(F$18:F189),""))</f>
        <v/>
      </c>
      <c r="G190" s="59" t="str">
        <f>IF(C190&lt;&gt;"",+F190-H190,IF($N190=-1,SUM(G$18:G189),""))</f>
        <v/>
      </c>
      <c r="H190" s="59" t="str">
        <f>IF(C190&lt;&gt;"",(E190/$F$9)*L189,IF(N190=-1,SUM(H$18:H189),""))</f>
        <v/>
      </c>
      <c r="I190" s="51" t="str">
        <f>IF(C190&lt;&gt;"",I189,IF(N190=-1,SUM(I$18:I189),""))</f>
        <v/>
      </c>
      <c r="J190" s="6"/>
      <c r="K190" s="7"/>
      <c r="L190" s="59" t="str">
        <f t="shared" si="16"/>
        <v/>
      </c>
      <c r="M190" s="52">
        <f t="shared" si="12"/>
        <v>0</v>
      </c>
      <c r="N190" s="9">
        <f t="shared" si="17"/>
        <v>-161</v>
      </c>
    </row>
    <row r="191" spans="1:14" x14ac:dyDescent="0.2">
      <c r="A191" s="8"/>
      <c r="B191" s="8"/>
      <c r="C191" s="84" t="str">
        <f t="shared" si="13"/>
        <v/>
      </c>
      <c r="D191" s="78" t="str">
        <f t="shared" si="14"/>
        <v/>
      </c>
      <c r="E191" s="58" t="str">
        <f t="shared" si="15"/>
        <v/>
      </c>
      <c r="F191" s="59" t="str">
        <f>IF(C191&lt;&gt;"",PMT((+E191/$F$9),N190,-L190,0,0),IF($N191=-1,SUM(F$18:F190),""))</f>
        <v/>
      </c>
      <c r="G191" s="59" t="str">
        <f>IF(C191&lt;&gt;"",+F191-H191,IF($N191=-1,SUM(G$18:G190),""))</f>
        <v/>
      </c>
      <c r="H191" s="59" t="str">
        <f>IF(C191&lt;&gt;"",(E191/$F$9)*L190,IF(N191=-1,SUM(H$18:H190),""))</f>
        <v/>
      </c>
      <c r="I191" s="51" t="str">
        <f>IF(C191&lt;&gt;"",I190,IF(N191=-1,SUM(I$18:I190),""))</f>
        <v/>
      </c>
      <c r="J191" s="6"/>
      <c r="K191" s="7"/>
      <c r="L191" s="59" t="str">
        <f t="shared" si="16"/>
        <v/>
      </c>
      <c r="M191" s="52">
        <f t="shared" si="12"/>
        <v>0</v>
      </c>
      <c r="N191" s="9">
        <f t="shared" si="17"/>
        <v>-162</v>
      </c>
    </row>
    <row r="192" spans="1:14" x14ac:dyDescent="0.2">
      <c r="A192" s="8"/>
      <c r="B192" s="8"/>
      <c r="C192" s="84" t="str">
        <f t="shared" si="13"/>
        <v/>
      </c>
      <c r="D192" s="78" t="str">
        <f t="shared" si="14"/>
        <v/>
      </c>
      <c r="E192" s="58" t="str">
        <f t="shared" si="15"/>
        <v/>
      </c>
      <c r="F192" s="59" t="str">
        <f>IF(C192&lt;&gt;"",PMT((+E192/$F$9),N191,-L191,0,0),IF($N192=-1,SUM(F$18:F191),""))</f>
        <v/>
      </c>
      <c r="G192" s="59" t="str">
        <f>IF(C192&lt;&gt;"",+F192-H192,IF($N192=-1,SUM(G$18:G191),""))</f>
        <v/>
      </c>
      <c r="H192" s="59" t="str">
        <f>IF(C192&lt;&gt;"",(E192/$F$9)*L191,IF(N192=-1,SUM(H$18:H191),""))</f>
        <v/>
      </c>
      <c r="I192" s="51" t="str">
        <f>IF(C192&lt;&gt;"",I191,IF(N192=-1,SUM(I$18:I191),""))</f>
        <v/>
      </c>
      <c r="J192" s="6"/>
      <c r="K192" s="7"/>
      <c r="L192" s="59" t="str">
        <f t="shared" si="16"/>
        <v/>
      </c>
      <c r="M192" s="52">
        <f t="shared" si="12"/>
        <v>0</v>
      </c>
      <c r="N192" s="9">
        <f t="shared" si="17"/>
        <v>-163</v>
      </c>
    </row>
    <row r="193" spans="1:14" x14ac:dyDescent="0.2">
      <c r="A193" s="8"/>
      <c r="B193" s="8"/>
      <c r="C193" s="84" t="str">
        <f t="shared" si="13"/>
        <v/>
      </c>
      <c r="D193" s="78" t="str">
        <f t="shared" si="14"/>
        <v/>
      </c>
      <c r="E193" s="58" t="str">
        <f t="shared" si="15"/>
        <v/>
      </c>
      <c r="F193" s="59" t="str">
        <f>IF(C193&lt;&gt;"",PMT((+E193/$F$9),N192,-L192,0,0),IF($N193=-1,SUM(F$18:F192),""))</f>
        <v/>
      </c>
      <c r="G193" s="59" t="str">
        <f>IF(C193&lt;&gt;"",+F193-H193,IF($N193=-1,SUM(G$18:G192),""))</f>
        <v/>
      </c>
      <c r="H193" s="59" t="str">
        <f>IF(C193&lt;&gt;"",(E193/$F$9)*L192,IF(N193=-1,SUM(H$18:H192),""))</f>
        <v/>
      </c>
      <c r="I193" s="51" t="str">
        <f>IF(C193&lt;&gt;"",I192,IF(N193=-1,SUM(I$18:I192),""))</f>
        <v/>
      </c>
      <c r="J193" s="6"/>
      <c r="K193" s="7"/>
      <c r="L193" s="59" t="str">
        <f t="shared" si="16"/>
        <v/>
      </c>
      <c r="M193" s="52">
        <f t="shared" si="12"/>
        <v>0</v>
      </c>
      <c r="N193" s="9">
        <f t="shared" si="17"/>
        <v>-164</v>
      </c>
    </row>
    <row r="194" spans="1:14" x14ac:dyDescent="0.2">
      <c r="A194" s="8"/>
      <c r="B194" s="8"/>
      <c r="C194" s="84" t="str">
        <f t="shared" si="13"/>
        <v/>
      </c>
      <c r="D194" s="78" t="str">
        <f t="shared" si="14"/>
        <v/>
      </c>
      <c r="E194" s="58" t="str">
        <f t="shared" si="15"/>
        <v/>
      </c>
      <c r="F194" s="59" t="str">
        <f>IF(C194&lt;&gt;"",PMT((+E194/$F$9),N193,-L193,0,0),IF($N194=-1,SUM(F$18:F193),""))</f>
        <v/>
      </c>
      <c r="G194" s="59" t="str">
        <f>IF(C194&lt;&gt;"",+F194-H194,IF($N194=-1,SUM(G$18:G193),""))</f>
        <v/>
      </c>
      <c r="H194" s="59" t="str">
        <f>IF(C194&lt;&gt;"",(E194/$F$9)*L193,IF(N194=-1,SUM(H$18:H193),""))</f>
        <v/>
      </c>
      <c r="I194" s="51" t="str">
        <f>IF(C194&lt;&gt;"",I193,IF(N194=-1,SUM(I$18:I193),""))</f>
        <v/>
      </c>
      <c r="J194" s="6"/>
      <c r="K194" s="7"/>
      <c r="L194" s="59" t="str">
        <f t="shared" si="16"/>
        <v/>
      </c>
      <c r="M194" s="52">
        <f t="shared" si="12"/>
        <v>0</v>
      </c>
      <c r="N194" s="9">
        <f t="shared" si="17"/>
        <v>-165</v>
      </c>
    </row>
    <row r="195" spans="1:14" x14ac:dyDescent="0.2">
      <c r="A195" s="8"/>
      <c r="B195" s="8"/>
      <c r="C195" s="84" t="str">
        <f t="shared" si="13"/>
        <v/>
      </c>
      <c r="D195" s="78" t="str">
        <f t="shared" si="14"/>
        <v/>
      </c>
      <c r="E195" s="58" t="str">
        <f t="shared" si="15"/>
        <v/>
      </c>
      <c r="F195" s="59" t="str">
        <f>IF(C195&lt;&gt;"",PMT((+E195/$F$9),N194,-L194,0,0),IF($N195=-1,SUM(F$18:F194),""))</f>
        <v/>
      </c>
      <c r="G195" s="59" t="str">
        <f>IF(C195&lt;&gt;"",+F195-H195,IF($N195=-1,SUM(G$18:G194),""))</f>
        <v/>
      </c>
      <c r="H195" s="59" t="str">
        <f>IF(C195&lt;&gt;"",(E195/$F$9)*L194,IF(N195=-1,SUM(H$18:H194),""))</f>
        <v/>
      </c>
      <c r="I195" s="51" t="str">
        <f>IF(C195&lt;&gt;"",I194,IF(N195=-1,SUM(I$18:I194),""))</f>
        <v/>
      </c>
      <c r="J195" s="6"/>
      <c r="K195" s="7"/>
      <c r="L195" s="59" t="str">
        <f t="shared" si="16"/>
        <v/>
      </c>
      <c r="M195" s="52">
        <f t="shared" si="12"/>
        <v>0</v>
      </c>
      <c r="N195" s="9">
        <f t="shared" si="17"/>
        <v>-166</v>
      </c>
    </row>
    <row r="196" spans="1:14" x14ac:dyDescent="0.2">
      <c r="A196" s="8"/>
      <c r="B196" s="8"/>
      <c r="C196" s="84" t="str">
        <f t="shared" si="13"/>
        <v/>
      </c>
      <c r="D196" s="78" t="str">
        <f t="shared" si="14"/>
        <v/>
      </c>
      <c r="E196" s="58" t="str">
        <f t="shared" si="15"/>
        <v/>
      </c>
      <c r="F196" s="59" t="str">
        <f>IF(C196&lt;&gt;"",PMT((+E196/$F$9),N195,-L195,0,0),IF($N196=-1,SUM(F$18:F195),""))</f>
        <v/>
      </c>
      <c r="G196" s="59" t="str">
        <f>IF(C196&lt;&gt;"",+F196-H196,IF($N196=-1,SUM(G$18:G195),""))</f>
        <v/>
      </c>
      <c r="H196" s="59" t="str">
        <f>IF(C196&lt;&gt;"",(E196/$F$9)*L195,IF(N196=-1,SUM(H$18:H195),""))</f>
        <v/>
      </c>
      <c r="I196" s="51" t="str">
        <f>IF(C196&lt;&gt;"",I195,IF(N196=-1,SUM(I$18:I195),""))</f>
        <v/>
      </c>
      <c r="J196" s="6"/>
      <c r="K196" s="7"/>
      <c r="L196" s="59" t="str">
        <f t="shared" si="16"/>
        <v/>
      </c>
      <c r="M196" s="52">
        <f t="shared" si="12"/>
        <v>0</v>
      </c>
      <c r="N196" s="9">
        <f t="shared" si="17"/>
        <v>-167</v>
      </c>
    </row>
    <row r="197" spans="1:14" x14ac:dyDescent="0.2">
      <c r="A197" s="8"/>
      <c r="B197" s="8"/>
      <c r="C197" s="84" t="str">
        <f t="shared" si="13"/>
        <v/>
      </c>
      <c r="D197" s="78" t="str">
        <f t="shared" si="14"/>
        <v/>
      </c>
      <c r="E197" s="58" t="str">
        <f t="shared" si="15"/>
        <v/>
      </c>
      <c r="F197" s="59" t="str">
        <f>IF(C197&lt;&gt;"",PMT((+E197/$F$9),N196,-L196,0,0),IF($N197=-1,SUM(F$18:F196),""))</f>
        <v/>
      </c>
      <c r="G197" s="59" t="str">
        <f>IF(C197&lt;&gt;"",+F197-H197,IF($N197=-1,SUM(G$18:G196),""))</f>
        <v/>
      </c>
      <c r="H197" s="59" t="str">
        <f>IF(C197&lt;&gt;"",(E197/$F$9)*L196,IF(N197=-1,SUM(H$18:H196),""))</f>
        <v/>
      </c>
      <c r="I197" s="51" t="str">
        <f>IF(C197&lt;&gt;"",I196,IF(N197=-1,SUM(I$18:I196),""))</f>
        <v/>
      </c>
      <c r="J197" s="6"/>
      <c r="K197" s="7"/>
      <c r="L197" s="59" t="str">
        <f t="shared" si="16"/>
        <v/>
      </c>
      <c r="M197" s="52">
        <f t="shared" si="12"/>
        <v>0</v>
      </c>
      <c r="N197" s="9">
        <f t="shared" si="17"/>
        <v>-168</v>
      </c>
    </row>
    <row r="198" spans="1:14" x14ac:dyDescent="0.2">
      <c r="A198" s="8"/>
      <c r="B198" s="8"/>
      <c r="C198" s="84" t="str">
        <f t="shared" si="13"/>
        <v/>
      </c>
      <c r="D198" s="78" t="str">
        <f t="shared" si="14"/>
        <v/>
      </c>
      <c r="E198" s="58" t="str">
        <f t="shared" si="15"/>
        <v/>
      </c>
      <c r="F198" s="59" t="str">
        <f>IF(C198&lt;&gt;"",PMT((+E198/$F$9),N197,-L197,0,0),IF($N198=-1,SUM(F$18:F197),""))</f>
        <v/>
      </c>
      <c r="G198" s="59" t="str">
        <f>IF(C198&lt;&gt;"",+F198-H198,IF($N198=-1,SUM(G$18:G197),""))</f>
        <v/>
      </c>
      <c r="H198" s="59" t="str">
        <f>IF(C198&lt;&gt;"",(E198/$F$9)*L197,IF(N198=-1,SUM(H$18:H197),""))</f>
        <v/>
      </c>
      <c r="I198" s="51" t="str">
        <f>IF(C198&lt;&gt;"",I197,IF(N198=-1,SUM(I$18:I197),""))</f>
        <v/>
      </c>
      <c r="J198" s="6"/>
      <c r="K198" s="7"/>
      <c r="L198" s="59" t="str">
        <f t="shared" si="16"/>
        <v/>
      </c>
      <c r="M198" s="52">
        <f t="shared" si="12"/>
        <v>0</v>
      </c>
      <c r="N198" s="9">
        <f t="shared" si="17"/>
        <v>-169</v>
      </c>
    </row>
    <row r="199" spans="1:14" x14ac:dyDescent="0.2">
      <c r="A199" s="8"/>
      <c r="B199" s="8"/>
      <c r="C199" s="84" t="str">
        <f t="shared" si="13"/>
        <v/>
      </c>
      <c r="D199" s="78" t="str">
        <f t="shared" si="14"/>
        <v/>
      </c>
      <c r="E199" s="58" t="str">
        <f t="shared" si="15"/>
        <v/>
      </c>
      <c r="F199" s="59" t="str">
        <f>IF(C199&lt;&gt;"",PMT((+E199/$F$9),N198,-L198,0,0),IF($N199=-1,SUM(F$18:F198),""))</f>
        <v/>
      </c>
      <c r="G199" s="59" t="str">
        <f>IF(C199&lt;&gt;"",+F199-H199,IF($N199=-1,SUM(G$18:G198),""))</f>
        <v/>
      </c>
      <c r="H199" s="59" t="str">
        <f>IF(C199&lt;&gt;"",(E199/$F$9)*L198,IF(N199=-1,SUM(H$18:H198),""))</f>
        <v/>
      </c>
      <c r="I199" s="51" t="str">
        <f>IF(C199&lt;&gt;"",I198,IF(N199=-1,SUM(I$18:I198),""))</f>
        <v/>
      </c>
      <c r="J199" s="6"/>
      <c r="K199" s="7"/>
      <c r="L199" s="59" t="str">
        <f t="shared" si="16"/>
        <v/>
      </c>
      <c r="M199" s="52">
        <f t="shared" si="12"/>
        <v>0</v>
      </c>
      <c r="N199" s="9">
        <f t="shared" si="17"/>
        <v>-170</v>
      </c>
    </row>
    <row r="200" spans="1:14" x14ac:dyDescent="0.2">
      <c r="A200" s="8"/>
      <c r="B200" s="8"/>
      <c r="C200" s="84" t="str">
        <f t="shared" si="13"/>
        <v/>
      </c>
      <c r="D200" s="78" t="str">
        <f t="shared" si="14"/>
        <v/>
      </c>
      <c r="E200" s="58" t="str">
        <f t="shared" si="15"/>
        <v/>
      </c>
      <c r="F200" s="59" t="str">
        <f>IF(C200&lt;&gt;"",PMT((+E200/$F$9),N199,-L199,0,0),IF($N200=-1,SUM(F$18:F199),""))</f>
        <v/>
      </c>
      <c r="G200" s="59" t="str">
        <f>IF(C200&lt;&gt;"",+F200-H200,IF($N200=-1,SUM(G$18:G199),""))</f>
        <v/>
      </c>
      <c r="H200" s="59" t="str">
        <f>IF(C200&lt;&gt;"",(E200/$F$9)*L199,IF(N200=-1,SUM(H$18:H199),""))</f>
        <v/>
      </c>
      <c r="I200" s="51" t="str">
        <f>IF(C200&lt;&gt;"",I199,IF(N200=-1,SUM(I$18:I199),""))</f>
        <v/>
      </c>
      <c r="J200" s="6"/>
      <c r="K200" s="7"/>
      <c r="L200" s="59" t="str">
        <f t="shared" si="16"/>
        <v/>
      </c>
      <c r="M200" s="52">
        <f t="shared" si="12"/>
        <v>0</v>
      </c>
      <c r="N200" s="9">
        <f t="shared" si="17"/>
        <v>-171</v>
      </c>
    </row>
    <row r="201" spans="1:14" x14ac:dyDescent="0.2">
      <c r="A201" s="8"/>
      <c r="B201" s="8"/>
      <c r="C201" s="84" t="str">
        <f t="shared" si="13"/>
        <v/>
      </c>
      <c r="D201" s="78" t="str">
        <f t="shared" si="14"/>
        <v/>
      </c>
      <c r="E201" s="58" t="str">
        <f t="shared" si="15"/>
        <v/>
      </c>
      <c r="F201" s="59" t="str">
        <f>IF(C201&lt;&gt;"",PMT((+E201/$F$9),N200,-L200,0,0),IF($N201=-1,SUM(F$18:F200),""))</f>
        <v/>
      </c>
      <c r="G201" s="59" t="str">
        <f>IF(C201&lt;&gt;"",+F201-H201,IF($N201=-1,SUM(G$18:G200),""))</f>
        <v/>
      </c>
      <c r="H201" s="59" t="str">
        <f>IF(C201&lt;&gt;"",(E201/$F$9)*L200,IF(N201=-1,SUM(H$18:H200),""))</f>
        <v/>
      </c>
      <c r="I201" s="51" t="str">
        <f>IF(C201&lt;&gt;"",I200,IF(N201=-1,SUM(I$18:I200),""))</f>
        <v/>
      </c>
      <c r="J201" s="6"/>
      <c r="K201" s="7"/>
      <c r="L201" s="59" t="str">
        <f t="shared" si="16"/>
        <v/>
      </c>
      <c r="M201" s="52">
        <f t="shared" si="12"/>
        <v>0</v>
      </c>
      <c r="N201" s="9">
        <f t="shared" si="17"/>
        <v>-172</v>
      </c>
    </row>
    <row r="202" spans="1:14" x14ac:dyDescent="0.2">
      <c r="A202" s="8"/>
      <c r="B202" s="8"/>
      <c r="C202" s="84" t="str">
        <f t="shared" si="13"/>
        <v/>
      </c>
      <c r="D202" s="78" t="str">
        <f t="shared" si="14"/>
        <v/>
      </c>
      <c r="E202" s="58" t="str">
        <f t="shared" si="15"/>
        <v/>
      </c>
      <c r="F202" s="59" t="str">
        <f>IF(C202&lt;&gt;"",PMT((+E202/$F$9),N201,-L201,0,0),IF($N202=-1,SUM(F$18:F201),""))</f>
        <v/>
      </c>
      <c r="G202" s="59" t="str">
        <f>IF(C202&lt;&gt;"",+F202-H202,IF($N202=-1,SUM(G$18:G201),""))</f>
        <v/>
      </c>
      <c r="H202" s="59" t="str">
        <f>IF(C202&lt;&gt;"",(E202/$F$9)*L201,IF(N202=-1,SUM(H$18:H201),""))</f>
        <v/>
      </c>
      <c r="I202" s="51" t="str">
        <f>IF(C202&lt;&gt;"",I201,IF(N202=-1,SUM(I$18:I201),""))</f>
        <v/>
      </c>
      <c r="J202" s="6"/>
      <c r="K202" s="7"/>
      <c r="L202" s="59" t="str">
        <f t="shared" si="16"/>
        <v/>
      </c>
      <c r="M202" s="52">
        <f t="shared" si="12"/>
        <v>0</v>
      </c>
      <c r="N202" s="9">
        <f t="shared" si="17"/>
        <v>-173</v>
      </c>
    </row>
    <row r="203" spans="1:14" x14ac:dyDescent="0.2">
      <c r="A203" s="8"/>
      <c r="B203" s="8"/>
      <c r="C203" s="84" t="str">
        <f t="shared" si="13"/>
        <v/>
      </c>
      <c r="D203" s="78" t="str">
        <f t="shared" si="14"/>
        <v/>
      </c>
      <c r="E203" s="58" t="str">
        <f t="shared" si="15"/>
        <v/>
      </c>
      <c r="F203" s="59" t="str">
        <f>IF(C203&lt;&gt;"",PMT((+E203/$F$9),N202,-L202,0,0),IF($N203=-1,SUM(F$18:F202),""))</f>
        <v/>
      </c>
      <c r="G203" s="59" t="str">
        <f>IF(C203&lt;&gt;"",+F203-H203,IF($N203=-1,SUM(G$18:G202),""))</f>
        <v/>
      </c>
      <c r="H203" s="59" t="str">
        <f>IF(C203&lt;&gt;"",(E203/$F$9)*L202,IF(N203=-1,SUM(H$18:H202),""))</f>
        <v/>
      </c>
      <c r="I203" s="51" t="str">
        <f>IF(C203&lt;&gt;"",I202,IF(N203=-1,SUM(I$18:I202),""))</f>
        <v/>
      </c>
      <c r="J203" s="6"/>
      <c r="K203" s="7"/>
      <c r="L203" s="59" t="str">
        <f t="shared" si="16"/>
        <v/>
      </c>
      <c r="M203" s="52">
        <f t="shared" si="12"/>
        <v>0</v>
      </c>
      <c r="N203" s="9">
        <f t="shared" si="17"/>
        <v>-174</v>
      </c>
    </row>
    <row r="204" spans="1:14" x14ac:dyDescent="0.2">
      <c r="A204" s="8"/>
      <c r="B204" s="8"/>
      <c r="C204" s="84" t="str">
        <f t="shared" si="13"/>
        <v/>
      </c>
      <c r="D204" s="78" t="str">
        <f t="shared" si="14"/>
        <v/>
      </c>
      <c r="E204" s="58" t="str">
        <f t="shared" si="15"/>
        <v/>
      </c>
      <c r="F204" s="59" t="str">
        <f>IF(C204&lt;&gt;"",PMT((+E204/$F$9),N203,-L203,0,0),IF($N204=-1,SUM(F$18:F203),""))</f>
        <v/>
      </c>
      <c r="G204" s="59" t="str">
        <f>IF(C204&lt;&gt;"",+F204-H204,IF($N204=-1,SUM(G$18:G203),""))</f>
        <v/>
      </c>
      <c r="H204" s="59" t="str">
        <f>IF(C204&lt;&gt;"",(E204/$F$9)*L203,IF(N204=-1,SUM(H$18:H203),""))</f>
        <v/>
      </c>
      <c r="I204" s="51" t="str">
        <f>IF(C204&lt;&gt;"",I203,IF(N204=-1,SUM(I$18:I203),""))</f>
        <v/>
      </c>
      <c r="J204" s="6"/>
      <c r="K204" s="7"/>
      <c r="L204" s="59" t="str">
        <f t="shared" si="16"/>
        <v/>
      </c>
      <c r="M204" s="52">
        <f t="shared" si="12"/>
        <v>0</v>
      </c>
      <c r="N204" s="9">
        <f t="shared" si="17"/>
        <v>-175</v>
      </c>
    </row>
    <row r="205" spans="1:14" x14ac:dyDescent="0.2">
      <c r="A205" s="8"/>
      <c r="B205" s="8"/>
      <c r="C205" s="84" t="str">
        <f t="shared" si="13"/>
        <v/>
      </c>
      <c r="D205" s="78" t="str">
        <f t="shared" si="14"/>
        <v/>
      </c>
      <c r="E205" s="58" t="str">
        <f t="shared" si="15"/>
        <v/>
      </c>
      <c r="F205" s="59" t="str">
        <f>IF(C205&lt;&gt;"",PMT((+E205/$F$9),N204,-L204,0,0),IF($N205=-1,SUM(F$18:F204),""))</f>
        <v/>
      </c>
      <c r="G205" s="59" t="str">
        <f>IF(C205&lt;&gt;"",+F205-H205,IF($N205=-1,SUM(G$18:G204),""))</f>
        <v/>
      </c>
      <c r="H205" s="59" t="str">
        <f>IF(C205&lt;&gt;"",(E205/$F$9)*L204,IF(N205=-1,SUM(H$18:H204),""))</f>
        <v/>
      </c>
      <c r="I205" s="51" t="str">
        <f>IF(C205&lt;&gt;"",I204,IF(N205=-1,SUM(I$18:I204),""))</f>
        <v/>
      </c>
      <c r="J205" s="6"/>
      <c r="K205" s="7"/>
      <c r="L205" s="59" t="str">
        <f t="shared" si="16"/>
        <v/>
      </c>
      <c r="M205" s="52">
        <f t="shared" si="12"/>
        <v>0</v>
      </c>
      <c r="N205" s="9">
        <f t="shared" si="17"/>
        <v>-176</v>
      </c>
    </row>
    <row r="206" spans="1:14" x14ac:dyDescent="0.2">
      <c r="A206" s="8"/>
      <c r="B206" s="8"/>
      <c r="C206" s="84" t="str">
        <f t="shared" si="13"/>
        <v/>
      </c>
      <c r="D206" s="78" t="str">
        <f t="shared" si="14"/>
        <v/>
      </c>
      <c r="E206" s="58" t="str">
        <f t="shared" si="15"/>
        <v/>
      </c>
      <c r="F206" s="59" t="str">
        <f>IF(C206&lt;&gt;"",PMT((+E206/$F$9),N205,-L205,0,0),IF($N206=-1,SUM(F$18:F205),""))</f>
        <v/>
      </c>
      <c r="G206" s="59" t="str">
        <f>IF(C206&lt;&gt;"",+F206-H206,IF($N206=-1,SUM(G$18:G205),""))</f>
        <v/>
      </c>
      <c r="H206" s="59" t="str">
        <f>IF(C206&lt;&gt;"",(E206/$F$9)*L205,IF(N206=-1,SUM(H$18:H205),""))</f>
        <v/>
      </c>
      <c r="I206" s="51" t="str">
        <f>IF(C206&lt;&gt;"",I205,IF(N206=-1,SUM(I$18:I205),""))</f>
        <v/>
      </c>
      <c r="J206" s="6"/>
      <c r="K206" s="7"/>
      <c r="L206" s="59" t="str">
        <f t="shared" si="16"/>
        <v/>
      </c>
      <c r="M206" s="52">
        <f t="shared" si="12"/>
        <v>0</v>
      </c>
      <c r="N206" s="9">
        <f t="shared" si="17"/>
        <v>-177</v>
      </c>
    </row>
    <row r="207" spans="1:14" x14ac:dyDescent="0.2">
      <c r="A207" s="8"/>
      <c r="B207" s="8"/>
      <c r="C207" s="84" t="str">
        <f t="shared" si="13"/>
        <v/>
      </c>
      <c r="D207" s="78" t="str">
        <f t="shared" si="14"/>
        <v/>
      </c>
      <c r="E207" s="58" t="str">
        <f t="shared" si="15"/>
        <v/>
      </c>
      <c r="F207" s="59" t="str">
        <f>IF(C207&lt;&gt;"",PMT((+E207/$F$9),N206,-L206,0,0),IF($N207=-1,SUM(F$18:F206),""))</f>
        <v/>
      </c>
      <c r="G207" s="59" t="str">
        <f>IF(C207&lt;&gt;"",+F207-H207,IF($N207=-1,SUM(G$18:G206),""))</f>
        <v/>
      </c>
      <c r="H207" s="59" t="str">
        <f>IF(C207&lt;&gt;"",(E207/$F$9)*L206,IF(N207=-1,SUM(H$18:H206),""))</f>
        <v/>
      </c>
      <c r="I207" s="51" t="str">
        <f>IF(C207&lt;&gt;"",I206,IF(N207=-1,SUM(I$18:I206),""))</f>
        <v/>
      </c>
      <c r="J207" s="6"/>
      <c r="K207" s="7"/>
      <c r="L207" s="59" t="str">
        <f t="shared" si="16"/>
        <v/>
      </c>
      <c r="M207" s="52">
        <f t="shared" si="12"/>
        <v>0</v>
      </c>
      <c r="N207" s="9">
        <f t="shared" si="17"/>
        <v>-178</v>
      </c>
    </row>
    <row r="208" spans="1:14" x14ac:dyDescent="0.2">
      <c r="A208" s="8"/>
      <c r="B208" s="8"/>
      <c r="C208" s="84" t="str">
        <f t="shared" si="13"/>
        <v/>
      </c>
      <c r="D208" s="78" t="str">
        <f t="shared" si="14"/>
        <v/>
      </c>
      <c r="E208" s="58" t="str">
        <f t="shared" si="15"/>
        <v/>
      </c>
      <c r="F208" s="59" t="str">
        <f>IF(C208&lt;&gt;"",PMT((+E208/$F$9),N207,-L207,0,0),IF($N208=-1,SUM(F$18:F207),""))</f>
        <v/>
      </c>
      <c r="G208" s="59" t="str">
        <f>IF(C208&lt;&gt;"",+F208-H208,IF($N208=-1,SUM(G$18:G207),""))</f>
        <v/>
      </c>
      <c r="H208" s="59" t="str">
        <f>IF(C208&lt;&gt;"",(E208/$F$9)*L207,IF(N208=-1,SUM(H$18:H207),""))</f>
        <v/>
      </c>
      <c r="I208" s="51" t="str">
        <f>IF(C208&lt;&gt;"",I207,IF(N208=-1,SUM(I$18:I207),""))</f>
        <v/>
      </c>
      <c r="J208" s="6"/>
      <c r="K208" s="7"/>
      <c r="L208" s="59" t="str">
        <f t="shared" si="16"/>
        <v/>
      </c>
      <c r="M208" s="52">
        <f t="shared" si="12"/>
        <v>0</v>
      </c>
      <c r="N208" s="9">
        <f t="shared" si="17"/>
        <v>-179</v>
      </c>
    </row>
    <row r="209" spans="1:14" x14ac:dyDescent="0.2">
      <c r="A209" s="8"/>
      <c r="B209" s="8"/>
      <c r="C209" s="84" t="str">
        <f t="shared" si="13"/>
        <v/>
      </c>
      <c r="D209" s="78" t="str">
        <f t="shared" si="14"/>
        <v/>
      </c>
      <c r="E209" s="58" t="str">
        <f t="shared" si="15"/>
        <v/>
      </c>
      <c r="F209" s="59" t="str">
        <f>IF(C209&lt;&gt;"",PMT((+E209/$F$9),N208,-L208,0,0),IF($N209=-1,SUM(F$18:F208),""))</f>
        <v/>
      </c>
      <c r="G209" s="59" t="str">
        <f>IF(C209&lt;&gt;"",+F209-H209,IF($N209=-1,SUM(G$18:G208),""))</f>
        <v/>
      </c>
      <c r="H209" s="59" t="str">
        <f>IF(C209&lt;&gt;"",(E209/$F$9)*L208,IF(N209=-1,SUM(H$18:H208),""))</f>
        <v/>
      </c>
      <c r="I209" s="51" t="str">
        <f>IF(C209&lt;&gt;"",I208,IF(N209=-1,SUM(I$18:I208),""))</f>
        <v/>
      </c>
      <c r="J209" s="6"/>
      <c r="K209" s="7"/>
      <c r="L209" s="59" t="str">
        <f t="shared" si="16"/>
        <v/>
      </c>
      <c r="M209" s="52">
        <f t="shared" si="12"/>
        <v>0</v>
      </c>
      <c r="N209" s="9">
        <f t="shared" si="17"/>
        <v>-180</v>
      </c>
    </row>
    <row r="210" spans="1:14" x14ac:dyDescent="0.2">
      <c r="A210" s="8"/>
      <c r="B210" s="8"/>
      <c r="C210" s="84" t="str">
        <f t="shared" si="13"/>
        <v/>
      </c>
      <c r="D210" s="78" t="str">
        <f t="shared" si="14"/>
        <v/>
      </c>
      <c r="E210" s="58" t="str">
        <f t="shared" si="15"/>
        <v/>
      </c>
      <c r="F210" s="59" t="str">
        <f>IF(C210&lt;&gt;"",PMT((+E210/$F$9),N209,-L209,0,0),IF($N210=-1,SUM(F$18:F209),""))</f>
        <v/>
      </c>
      <c r="G210" s="59" t="str">
        <f>IF(C210&lt;&gt;"",+F210-H210,IF($N210=-1,SUM(G$18:G209),""))</f>
        <v/>
      </c>
      <c r="H210" s="59" t="str">
        <f>IF(C210&lt;&gt;"",(E210/$F$9)*L209,IF(N210=-1,SUM(H$18:H209),""))</f>
        <v/>
      </c>
      <c r="I210" s="51" t="str">
        <f>IF(C210&lt;&gt;"",I209,IF(N210=-1,SUM(I$18:I209),""))</f>
        <v/>
      </c>
      <c r="J210" s="6"/>
      <c r="K210" s="7"/>
      <c r="L210" s="59" t="str">
        <f t="shared" si="16"/>
        <v/>
      </c>
      <c r="M210" s="52">
        <f t="shared" si="12"/>
        <v>0</v>
      </c>
      <c r="N210" s="9">
        <f t="shared" si="17"/>
        <v>-181</v>
      </c>
    </row>
    <row r="211" spans="1:14" x14ac:dyDescent="0.2">
      <c r="A211" s="8"/>
      <c r="B211" s="8"/>
      <c r="C211" s="84" t="str">
        <f t="shared" si="13"/>
        <v/>
      </c>
      <c r="D211" s="78" t="str">
        <f t="shared" si="14"/>
        <v/>
      </c>
      <c r="E211" s="58" t="str">
        <f t="shared" si="15"/>
        <v/>
      </c>
      <c r="F211" s="59" t="str">
        <f>IF(C211&lt;&gt;"",PMT((+E211/$F$9),N210,-L210,0,0),IF($N211=-1,SUM(F$18:F210),""))</f>
        <v/>
      </c>
      <c r="G211" s="59" t="str">
        <f>IF(C211&lt;&gt;"",+F211-H211,IF($N211=-1,SUM(G$18:G210),""))</f>
        <v/>
      </c>
      <c r="H211" s="59" t="str">
        <f>IF(C211&lt;&gt;"",(E211/$F$9)*L210,IF(N211=-1,SUM(H$18:H210),""))</f>
        <v/>
      </c>
      <c r="I211" s="51" t="str">
        <f>IF(C211&lt;&gt;"",I210,IF(N211=-1,SUM(I$18:I210),""))</f>
        <v/>
      </c>
      <c r="J211" s="6"/>
      <c r="K211" s="7"/>
      <c r="L211" s="59" t="str">
        <f t="shared" si="16"/>
        <v/>
      </c>
      <c r="M211" s="52">
        <f t="shared" ref="M211:M274" si="18">IF(C211&lt;&gt;"",+F211+I211+J211,0)</f>
        <v>0</v>
      </c>
      <c r="N211" s="9">
        <f t="shared" si="17"/>
        <v>-182</v>
      </c>
    </row>
    <row r="212" spans="1:14" x14ac:dyDescent="0.2">
      <c r="A212" s="8"/>
      <c r="B212" s="8"/>
      <c r="C212" s="84" t="str">
        <f t="shared" ref="C212:C275" si="19">IF(AND($N$10=1,N211&gt;=1),C211+1,"")</f>
        <v/>
      </c>
      <c r="D212" s="78" t="str">
        <f t="shared" ref="D212:D275" si="20">IF(C212&lt;&gt;"",DATE(YEAR(D211),MONTH(D211)+12/$F$9,DAY(D211)),"")</f>
        <v/>
      </c>
      <c r="E212" s="58" t="str">
        <f t="shared" ref="E212:E275" si="21">IF(C212&lt;&gt;"",+E211,IF(N212=-1,"TOTALES",""))</f>
        <v/>
      </c>
      <c r="F212" s="59" t="str">
        <f>IF(C212&lt;&gt;"",PMT((+E212/$F$9),N211,-L211,0,0),IF($N212=-1,SUM(F$18:F211),""))</f>
        <v/>
      </c>
      <c r="G212" s="59" t="str">
        <f>IF(C212&lt;&gt;"",+F212-H212,IF($N212=-1,SUM(G$18:G211),""))</f>
        <v/>
      </c>
      <c r="H212" s="59" t="str">
        <f>IF(C212&lt;&gt;"",(E212/$F$9)*L211,IF(N212=-1,SUM(H$18:H211),""))</f>
        <v/>
      </c>
      <c r="I212" s="51" t="str">
        <f>IF(C212&lt;&gt;"",I211,IF(N212=-1,SUM(I$18:I211),""))</f>
        <v/>
      </c>
      <c r="J212" s="6"/>
      <c r="K212" s="7"/>
      <c r="L212" s="59" t="str">
        <f t="shared" ref="L212:L275" si="22">IF(C212&lt;&gt;"",L211-G212-J212,"")</f>
        <v/>
      </c>
      <c r="M212" s="52">
        <f t="shared" si="18"/>
        <v>0</v>
      </c>
      <c r="N212" s="9">
        <f t="shared" ref="N212:N275" si="23">IF(C212&lt;&gt;"",IF(K212=1,ROUNDUP(NPER(E212/$F$9,F212,-L212),0),N211-1),N211-1)</f>
        <v>-183</v>
      </c>
    </row>
    <row r="213" spans="1:14" x14ac:dyDescent="0.2">
      <c r="A213" s="8"/>
      <c r="B213" s="8"/>
      <c r="C213" s="84" t="str">
        <f t="shared" si="19"/>
        <v/>
      </c>
      <c r="D213" s="78" t="str">
        <f t="shared" si="20"/>
        <v/>
      </c>
      <c r="E213" s="58" t="str">
        <f t="shared" si="21"/>
        <v/>
      </c>
      <c r="F213" s="59" t="str">
        <f>IF(C213&lt;&gt;"",PMT((+E213/$F$9),N212,-L212,0,0),IF($N213=-1,SUM(F$18:F212),""))</f>
        <v/>
      </c>
      <c r="G213" s="59" t="str">
        <f>IF(C213&lt;&gt;"",+F213-H213,IF($N213=-1,SUM(G$18:G212),""))</f>
        <v/>
      </c>
      <c r="H213" s="59" t="str">
        <f>IF(C213&lt;&gt;"",(E213/$F$9)*L212,IF(N213=-1,SUM(H$18:H212),""))</f>
        <v/>
      </c>
      <c r="I213" s="51" t="str">
        <f>IF(C213&lt;&gt;"",I212,IF(N213=-1,SUM(I$18:I212),""))</f>
        <v/>
      </c>
      <c r="J213" s="6"/>
      <c r="K213" s="7"/>
      <c r="L213" s="59" t="str">
        <f t="shared" si="22"/>
        <v/>
      </c>
      <c r="M213" s="52">
        <f t="shared" si="18"/>
        <v>0</v>
      </c>
      <c r="N213" s="9">
        <f t="shared" si="23"/>
        <v>-184</v>
      </c>
    </row>
    <row r="214" spans="1:14" x14ac:dyDescent="0.2">
      <c r="A214" s="8"/>
      <c r="B214" s="8"/>
      <c r="C214" s="84" t="str">
        <f t="shared" si="19"/>
        <v/>
      </c>
      <c r="D214" s="78" t="str">
        <f t="shared" si="20"/>
        <v/>
      </c>
      <c r="E214" s="58" t="str">
        <f t="shared" si="21"/>
        <v/>
      </c>
      <c r="F214" s="59" t="str">
        <f>IF(C214&lt;&gt;"",PMT((+E214/$F$9),N213,-L213,0,0),IF($N214=-1,SUM(F$18:F213),""))</f>
        <v/>
      </c>
      <c r="G214" s="59" t="str">
        <f>IF(C214&lt;&gt;"",+F214-H214,IF($N214=-1,SUM(G$18:G213),""))</f>
        <v/>
      </c>
      <c r="H214" s="59" t="str">
        <f>IF(C214&lt;&gt;"",(E214/$F$9)*L213,IF(N214=-1,SUM(H$18:H213),""))</f>
        <v/>
      </c>
      <c r="I214" s="51" t="str">
        <f>IF(C214&lt;&gt;"",I213,IF(N214=-1,SUM(I$18:I213),""))</f>
        <v/>
      </c>
      <c r="J214" s="6"/>
      <c r="K214" s="7"/>
      <c r="L214" s="59" t="str">
        <f t="shared" si="22"/>
        <v/>
      </c>
      <c r="M214" s="52">
        <f t="shared" si="18"/>
        <v>0</v>
      </c>
      <c r="N214" s="9">
        <f t="shared" si="23"/>
        <v>-185</v>
      </c>
    </row>
    <row r="215" spans="1:14" x14ac:dyDescent="0.2">
      <c r="A215" s="8"/>
      <c r="B215" s="8"/>
      <c r="C215" s="84" t="str">
        <f t="shared" si="19"/>
        <v/>
      </c>
      <c r="D215" s="78" t="str">
        <f t="shared" si="20"/>
        <v/>
      </c>
      <c r="E215" s="58" t="str">
        <f t="shared" si="21"/>
        <v/>
      </c>
      <c r="F215" s="59" t="str">
        <f>IF(C215&lt;&gt;"",PMT((+E215/$F$9),N214,-L214,0,0),IF($N215=-1,SUM(F$18:F214),""))</f>
        <v/>
      </c>
      <c r="G215" s="59" t="str">
        <f>IF(C215&lt;&gt;"",+F215-H215,IF($N215=-1,SUM(G$18:G214),""))</f>
        <v/>
      </c>
      <c r="H215" s="59" t="str">
        <f>IF(C215&lt;&gt;"",(E215/$F$9)*L214,IF(N215=-1,SUM(H$18:H214),""))</f>
        <v/>
      </c>
      <c r="I215" s="51" t="str">
        <f>IF(C215&lt;&gt;"",I214,IF(N215=-1,SUM(I$18:I214),""))</f>
        <v/>
      </c>
      <c r="J215" s="6"/>
      <c r="K215" s="7"/>
      <c r="L215" s="59" t="str">
        <f t="shared" si="22"/>
        <v/>
      </c>
      <c r="M215" s="52">
        <f t="shared" si="18"/>
        <v>0</v>
      </c>
      <c r="N215" s="9">
        <f t="shared" si="23"/>
        <v>-186</v>
      </c>
    </row>
    <row r="216" spans="1:14" x14ac:dyDescent="0.2">
      <c r="A216" s="8"/>
      <c r="B216" s="8"/>
      <c r="C216" s="84" t="str">
        <f t="shared" si="19"/>
        <v/>
      </c>
      <c r="D216" s="78" t="str">
        <f t="shared" si="20"/>
        <v/>
      </c>
      <c r="E216" s="58" t="str">
        <f t="shared" si="21"/>
        <v/>
      </c>
      <c r="F216" s="59" t="str">
        <f>IF(C216&lt;&gt;"",PMT((+E216/$F$9),N215,-L215,0,0),IF($N216=-1,SUM(F$18:F215),""))</f>
        <v/>
      </c>
      <c r="G216" s="59" t="str">
        <f>IF(C216&lt;&gt;"",+F216-H216,IF($N216=-1,SUM(G$18:G215),""))</f>
        <v/>
      </c>
      <c r="H216" s="59" t="str">
        <f>IF(C216&lt;&gt;"",(E216/$F$9)*L215,IF(N216=-1,SUM(H$18:H215),""))</f>
        <v/>
      </c>
      <c r="I216" s="51" t="str">
        <f>IF(C216&lt;&gt;"",I215,IF(N216=-1,SUM(I$18:I215),""))</f>
        <v/>
      </c>
      <c r="J216" s="6"/>
      <c r="K216" s="7"/>
      <c r="L216" s="59" t="str">
        <f t="shared" si="22"/>
        <v/>
      </c>
      <c r="M216" s="52">
        <f t="shared" si="18"/>
        <v>0</v>
      </c>
      <c r="N216" s="9">
        <f t="shared" si="23"/>
        <v>-187</v>
      </c>
    </row>
    <row r="217" spans="1:14" x14ac:dyDescent="0.2">
      <c r="A217" s="8"/>
      <c r="B217" s="8"/>
      <c r="C217" s="84" t="str">
        <f t="shared" si="19"/>
        <v/>
      </c>
      <c r="D217" s="78" t="str">
        <f t="shared" si="20"/>
        <v/>
      </c>
      <c r="E217" s="58" t="str">
        <f t="shared" si="21"/>
        <v/>
      </c>
      <c r="F217" s="59" t="str">
        <f>IF(C217&lt;&gt;"",PMT((+E217/$F$9),N216,-L216,0,0),IF($N217=-1,SUM(F$18:F216),""))</f>
        <v/>
      </c>
      <c r="G217" s="59" t="str">
        <f>IF(C217&lt;&gt;"",+F217-H217,IF($N217=-1,SUM(G$18:G216),""))</f>
        <v/>
      </c>
      <c r="H217" s="59" t="str">
        <f>IF(C217&lt;&gt;"",(E217/$F$9)*L216,IF(N217=-1,SUM(H$18:H216),""))</f>
        <v/>
      </c>
      <c r="I217" s="51" t="str">
        <f>IF(C217&lt;&gt;"",I216,IF(N217=-1,SUM(I$18:I216),""))</f>
        <v/>
      </c>
      <c r="J217" s="6"/>
      <c r="K217" s="7"/>
      <c r="L217" s="59" t="str">
        <f t="shared" si="22"/>
        <v/>
      </c>
      <c r="M217" s="52">
        <f t="shared" si="18"/>
        <v>0</v>
      </c>
      <c r="N217" s="9">
        <f t="shared" si="23"/>
        <v>-188</v>
      </c>
    </row>
    <row r="218" spans="1:14" x14ac:dyDescent="0.2">
      <c r="A218" s="8"/>
      <c r="B218" s="8"/>
      <c r="C218" s="84" t="str">
        <f t="shared" si="19"/>
        <v/>
      </c>
      <c r="D218" s="78" t="str">
        <f t="shared" si="20"/>
        <v/>
      </c>
      <c r="E218" s="58" t="str">
        <f t="shared" si="21"/>
        <v/>
      </c>
      <c r="F218" s="59" t="str">
        <f>IF(C218&lt;&gt;"",PMT((+E218/$F$9),N217,-L217,0,0),IF($N218=-1,SUM(F$18:F217),""))</f>
        <v/>
      </c>
      <c r="G218" s="59" t="str">
        <f>IF(C218&lt;&gt;"",+F218-H218,IF($N218=-1,SUM(G$18:G217),""))</f>
        <v/>
      </c>
      <c r="H218" s="59" t="str">
        <f>IF(C218&lt;&gt;"",(E218/$F$9)*L217,IF(N218=-1,SUM(H$18:H217),""))</f>
        <v/>
      </c>
      <c r="I218" s="51" t="str">
        <f>IF(C218&lt;&gt;"",I217,IF(N218=-1,SUM(I$18:I217),""))</f>
        <v/>
      </c>
      <c r="J218" s="6"/>
      <c r="K218" s="7"/>
      <c r="L218" s="59" t="str">
        <f t="shared" si="22"/>
        <v/>
      </c>
      <c r="M218" s="52">
        <f t="shared" si="18"/>
        <v>0</v>
      </c>
      <c r="N218" s="9">
        <f t="shared" si="23"/>
        <v>-189</v>
      </c>
    </row>
    <row r="219" spans="1:14" x14ac:dyDescent="0.2">
      <c r="A219" s="8"/>
      <c r="B219" s="8"/>
      <c r="C219" s="84" t="str">
        <f t="shared" si="19"/>
        <v/>
      </c>
      <c r="D219" s="78" t="str">
        <f t="shared" si="20"/>
        <v/>
      </c>
      <c r="E219" s="58" t="str">
        <f t="shared" si="21"/>
        <v/>
      </c>
      <c r="F219" s="59" t="str">
        <f>IF(C219&lt;&gt;"",PMT((+E219/$F$9),N218,-L218,0,0),IF($N219=-1,SUM(F$18:F218),""))</f>
        <v/>
      </c>
      <c r="G219" s="59" t="str">
        <f>IF(C219&lt;&gt;"",+F219-H219,IF($N219=-1,SUM(G$18:G218),""))</f>
        <v/>
      </c>
      <c r="H219" s="59" t="str">
        <f>IF(C219&lt;&gt;"",(E219/$F$9)*L218,IF(N219=-1,SUM(H$18:H218),""))</f>
        <v/>
      </c>
      <c r="I219" s="51" t="str">
        <f>IF(C219&lt;&gt;"",I218,IF(N219=-1,SUM(I$18:I218),""))</f>
        <v/>
      </c>
      <c r="J219" s="6"/>
      <c r="K219" s="7"/>
      <c r="L219" s="59" t="str">
        <f t="shared" si="22"/>
        <v/>
      </c>
      <c r="M219" s="52">
        <f t="shared" si="18"/>
        <v>0</v>
      </c>
      <c r="N219" s="9">
        <f t="shared" si="23"/>
        <v>-190</v>
      </c>
    </row>
    <row r="220" spans="1:14" x14ac:dyDescent="0.2">
      <c r="A220" s="8"/>
      <c r="B220" s="8"/>
      <c r="C220" s="84" t="str">
        <f t="shared" si="19"/>
        <v/>
      </c>
      <c r="D220" s="78" t="str">
        <f t="shared" si="20"/>
        <v/>
      </c>
      <c r="E220" s="58" t="str">
        <f t="shared" si="21"/>
        <v/>
      </c>
      <c r="F220" s="59" t="str">
        <f>IF(C220&lt;&gt;"",PMT((+E220/$F$9),N219,-L219,0,0),IF($N220=-1,SUM(F$18:F219),""))</f>
        <v/>
      </c>
      <c r="G220" s="59" t="str">
        <f>IF(C220&lt;&gt;"",+F220-H220,IF($N220=-1,SUM(G$18:G219),""))</f>
        <v/>
      </c>
      <c r="H220" s="59" t="str">
        <f>IF(C220&lt;&gt;"",(E220/$F$9)*L219,IF(N220=-1,SUM(H$18:H219),""))</f>
        <v/>
      </c>
      <c r="I220" s="51" t="str">
        <f>IF(C220&lt;&gt;"",I219,IF(N220=-1,SUM(I$18:I219),""))</f>
        <v/>
      </c>
      <c r="J220" s="6"/>
      <c r="K220" s="7"/>
      <c r="L220" s="59" t="str">
        <f t="shared" si="22"/>
        <v/>
      </c>
      <c r="M220" s="52">
        <f t="shared" si="18"/>
        <v>0</v>
      </c>
      <c r="N220" s="9">
        <f t="shared" si="23"/>
        <v>-191</v>
      </c>
    </row>
    <row r="221" spans="1:14" x14ac:dyDescent="0.2">
      <c r="A221" s="8"/>
      <c r="B221" s="8"/>
      <c r="C221" s="84" t="str">
        <f t="shared" si="19"/>
        <v/>
      </c>
      <c r="D221" s="78" t="str">
        <f t="shared" si="20"/>
        <v/>
      </c>
      <c r="E221" s="58" t="str">
        <f t="shared" si="21"/>
        <v/>
      </c>
      <c r="F221" s="59" t="str">
        <f>IF(C221&lt;&gt;"",PMT((+E221/$F$9),N220,-L220,0,0),IF($N221=-1,SUM(F$18:F220),""))</f>
        <v/>
      </c>
      <c r="G221" s="59" t="str">
        <f>IF(C221&lt;&gt;"",+F221-H221,IF($N221=-1,SUM(G$18:G220),""))</f>
        <v/>
      </c>
      <c r="H221" s="59" t="str">
        <f>IF(C221&lt;&gt;"",(E221/$F$9)*L220,IF(N221=-1,SUM(H$18:H220),""))</f>
        <v/>
      </c>
      <c r="I221" s="51" t="str">
        <f>IF(C221&lt;&gt;"",I220,IF(N221=-1,SUM(I$18:I220),""))</f>
        <v/>
      </c>
      <c r="J221" s="6"/>
      <c r="K221" s="7"/>
      <c r="L221" s="59" t="str">
        <f t="shared" si="22"/>
        <v/>
      </c>
      <c r="M221" s="52">
        <f t="shared" si="18"/>
        <v>0</v>
      </c>
      <c r="N221" s="9">
        <f t="shared" si="23"/>
        <v>-192</v>
      </c>
    </row>
    <row r="222" spans="1:14" x14ac:dyDescent="0.2">
      <c r="A222" s="8"/>
      <c r="B222" s="8"/>
      <c r="C222" s="84" t="str">
        <f t="shared" si="19"/>
        <v/>
      </c>
      <c r="D222" s="78" t="str">
        <f t="shared" si="20"/>
        <v/>
      </c>
      <c r="E222" s="58" t="str">
        <f t="shared" si="21"/>
        <v/>
      </c>
      <c r="F222" s="59" t="str">
        <f>IF(C222&lt;&gt;"",PMT((+E222/$F$9),N221,-L221,0,0),IF($N222=-1,SUM(F$18:F221),""))</f>
        <v/>
      </c>
      <c r="G222" s="59" t="str">
        <f>IF(C222&lt;&gt;"",+F222-H222,IF($N222=-1,SUM(G$18:G221),""))</f>
        <v/>
      </c>
      <c r="H222" s="59" t="str">
        <f>IF(C222&lt;&gt;"",(E222/$F$9)*L221,IF(N222=-1,SUM(H$18:H221),""))</f>
        <v/>
      </c>
      <c r="I222" s="51" t="str">
        <f>IF(C222&lt;&gt;"",I221,IF(N222=-1,SUM(I$18:I221),""))</f>
        <v/>
      </c>
      <c r="J222" s="6"/>
      <c r="K222" s="7"/>
      <c r="L222" s="59" t="str">
        <f t="shared" si="22"/>
        <v/>
      </c>
      <c r="M222" s="52">
        <f t="shared" si="18"/>
        <v>0</v>
      </c>
      <c r="N222" s="9">
        <f t="shared" si="23"/>
        <v>-193</v>
      </c>
    </row>
    <row r="223" spans="1:14" x14ac:dyDescent="0.2">
      <c r="A223" s="8"/>
      <c r="B223" s="8"/>
      <c r="C223" s="84" t="str">
        <f t="shared" si="19"/>
        <v/>
      </c>
      <c r="D223" s="78" t="str">
        <f t="shared" si="20"/>
        <v/>
      </c>
      <c r="E223" s="58" t="str">
        <f t="shared" si="21"/>
        <v/>
      </c>
      <c r="F223" s="59" t="str">
        <f>IF(C223&lt;&gt;"",PMT((+E223/$F$9),N222,-L222,0,0),IF($N223=-1,SUM(F$18:F222),""))</f>
        <v/>
      </c>
      <c r="G223" s="59" t="str">
        <f>IF(C223&lt;&gt;"",+F223-H223,IF($N223=-1,SUM(G$18:G222),""))</f>
        <v/>
      </c>
      <c r="H223" s="59" t="str">
        <f>IF(C223&lt;&gt;"",(E223/$F$9)*L222,IF(N223=-1,SUM(H$18:H222),""))</f>
        <v/>
      </c>
      <c r="I223" s="51" t="str">
        <f>IF(C223&lt;&gt;"",I222,IF(N223=-1,SUM(I$18:I222),""))</f>
        <v/>
      </c>
      <c r="J223" s="6"/>
      <c r="K223" s="7"/>
      <c r="L223" s="59" t="str">
        <f t="shared" si="22"/>
        <v/>
      </c>
      <c r="M223" s="52">
        <f t="shared" si="18"/>
        <v>0</v>
      </c>
      <c r="N223" s="9">
        <f t="shared" si="23"/>
        <v>-194</v>
      </c>
    </row>
    <row r="224" spans="1:14" x14ac:dyDescent="0.2">
      <c r="A224" s="8"/>
      <c r="B224" s="8"/>
      <c r="C224" s="84" t="str">
        <f t="shared" si="19"/>
        <v/>
      </c>
      <c r="D224" s="78" t="str">
        <f t="shared" si="20"/>
        <v/>
      </c>
      <c r="E224" s="58" t="str">
        <f t="shared" si="21"/>
        <v/>
      </c>
      <c r="F224" s="59" t="str">
        <f>IF(C224&lt;&gt;"",PMT((+E224/$F$9),N223,-L223,0,0),IF($N224=-1,SUM(F$18:F223),""))</f>
        <v/>
      </c>
      <c r="G224" s="59" t="str">
        <f>IF(C224&lt;&gt;"",+F224-H224,IF($N224=-1,SUM(G$18:G223),""))</f>
        <v/>
      </c>
      <c r="H224" s="59" t="str">
        <f>IF(C224&lt;&gt;"",(E224/$F$9)*L223,IF(N224=-1,SUM(H$18:H223),""))</f>
        <v/>
      </c>
      <c r="I224" s="51" t="str">
        <f>IF(C224&lt;&gt;"",I223,IF(N224=-1,SUM(I$18:I223),""))</f>
        <v/>
      </c>
      <c r="J224" s="6"/>
      <c r="K224" s="7"/>
      <c r="L224" s="59" t="str">
        <f t="shared" si="22"/>
        <v/>
      </c>
      <c r="M224" s="52">
        <f t="shared" si="18"/>
        <v>0</v>
      </c>
      <c r="N224" s="9">
        <f t="shared" si="23"/>
        <v>-195</v>
      </c>
    </row>
    <row r="225" spans="1:14" x14ac:dyDescent="0.2">
      <c r="A225" s="8"/>
      <c r="B225" s="8"/>
      <c r="C225" s="84" t="str">
        <f t="shared" si="19"/>
        <v/>
      </c>
      <c r="D225" s="78" t="str">
        <f t="shared" si="20"/>
        <v/>
      </c>
      <c r="E225" s="58" t="str">
        <f t="shared" si="21"/>
        <v/>
      </c>
      <c r="F225" s="59" t="str">
        <f>IF(C225&lt;&gt;"",PMT((+E225/$F$9),N224,-L224,0,0),IF($N225=-1,SUM(F$18:F224),""))</f>
        <v/>
      </c>
      <c r="G225" s="59" t="str">
        <f>IF(C225&lt;&gt;"",+F225-H225,IF($N225=-1,SUM(G$18:G224),""))</f>
        <v/>
      </c>
      <c r="H225" s="59" t="str">
        <f>IF(C225&lt;&gt;"",(E225/$F$9)*L224,IF(N225=-1,SUM(H$18:H224),""))</f>
        <v/>
      </c>
      <c r="I225" s="51" t="str">
        <f>IF(C225&lt;&gt;"",I224,IF(N225=-1,SUM(I$18:I224),""))</f>
        <v/>
      </c>
      <c r="J225" s="6"/>
      <c r="K225" s="7"/>
      <c r="L225" s="59" t="str">
        <f t="shared" si="22"/>
        <v/>
      </c>
      <c r="M225" s="52">
        <f t="shared" si="18"/>
        <v>0</v>
      </c>
      <c r="N225" s="9">
        <f t="shared" si="23"/>
        <v>-196</v>
      </c>
    </row>
    <row r="226" spans="1:14" x14ac:dyDescent="0.2">
      <c r="A226" s="8"/>
      <c r="B226" s="8"/>
      <c r="C226" s="84" t="str">
        <f t="shared" si="19"/>
        <v/>
      </c>
      <c r="D226" s="78" t="str">
        <f t="shared" si="20"/>
        <v/>
      </c>
      <c r="E226" s="58" t="str">
        <f t="shared" si="21"/>
        <v/>
      </c>
      <c r="F226" s="59" t="str">
        <f>IF(C226&lt;&gt;"",PMT((+E226/$F$9),N225,-L225,0,0),IF($N226=-1,SUM(F$18:F225),""))</f>
        <v/>
      </c>
      <c r="G226" s="59" t="str">
        <f>IF(C226&lt;&gt;"",+F226-H226,IF($N226=-1,SUM(G$18:G225),""))</f>
        <v/>
      </c>
      <c r="H226" s="59" t="str">
        <f>IF(C226&lt;&gt;"",(E226/$F$9)*L225,IF(N226=-1,SUM(H$18:H225),""))</f>
        <v/>
      </c>
      <c r="I226" s="51" t="str">
        <f>IF(C226&lt;&gt;"",I225,IF(N226=-1,SUM(I$18:I225),""))</f>
        <v/>
      </c>
      <c r="J226" s="6"/>
      <c r="K226" s="7"/>
      <c r="L226" s="59" t="str">
        <f t="shared" si="22"/>
        <v/>
      </c>
      <c r="M226" s="52">
        <f t="shared" si="18"/>
        <v>0</v>
      </c>
      <c r="N226" s="9">
        <f t="shared" si="23"/>
        <v>-197</v>
      </c>
    </row>
    <row r="227" spans="1:14" x14ac:dyDescent="0.2">
      <c r="A227" s="8"/>
      <c r="B227" s="8"/>
      <c r="C227" s="84" t="str">
        <f t="shared" si="19"/>
        <v/>
      </c>
      <c r="D227" s="78" t="str">
        <f t="shared" si="20"/>
        <v/>
      </c>
      <c r="E227" s="58" t="str">
        <f t="shared" si="21"/>
        <v/>
      </c>
      <c r="F227" s="59" t="str">
        <f>IF(C227&lt;&gt;"",PMT((+E227/$F$9),N226,-L226,0,0),IF($N227=-1,SUM(F$18:F226),""))</f>
        <v/>
      </c>
      <c r="G227" s="59" t="str">
        <f>IF(C227&lt;&gt;"",+F227-H227,IF($N227=-1,SUM(G$18:G226),""))</f>
        <v/>
      </c>
      <c r="H227" s="59" t="str">
        <f>IF(C227&lt;&gt;"",(E227/$F$9)*L226,IF(N227=-1,SUM(H$18:H226),""))</f>
        <v/>
      </c>
      <c r="I227" s="51" t="str">
        <f>IF(C227&lt;&gt;"",I226,IF(N227=-1,SUM(I$18:I226),""))</f>
        <v/>
      </c>
      <c r="J227" s="6"/>
      <c r="K227" s="7"/>
      <c r="L227" s="59" t="str">
        <f t="shared" si="22"/>
        <v/>
      </c>
      <c r="M227" s="52">
        <f t="shared" si="18"/>
        <v>0</v>
      </c>
      <c r="N227" s="9">
        <f t="shared" si="23"/>
        <v>-198</v>
      </c>
    </row>
    <row r="228" spans="1:14" x14ac:dyDescent="0.2">
      <c r="A228" s="8"/>
      <c r="B228" s="8"/>
      <c r="C228" s="84" t="str">
        <f t="shared" si="19"/>
        <v/>
      </c>
      <c r="D228" s="78" t="str">
        <f t="shared" si="20"/>
        <v/>
      </c>
      <c r="E228" s="58" t="str">
        <f t="shared" si="21"/>
        <v/>
      </c>
      <c r="F228" s="59" t="str">
        <f>IF(C228&lt;&gt;"",PMT((+E228/$F$9),N227,-L227,0,0),IF($N228=-1,SUM(F$18:F227),""))</f>
        <v/>
      </c>
      <c r="G228" s="59" t="str">
        <f>IF(C228&lt;&gt;"",+F228-H228,IF($N228=-1,SUM(G$18:G227),""))</f>
        <v/>
      </c>
      <c r="H228" s="59" t="str">
        <f>IF(C228&lt;&gt;"",(E228/$F$9)*L227,IF(N228=-1,SUM(H$18:H227),""))</f>
        <v/>
      </c>
      <c r="I228" s="51" t="str">
        <f>IF(C228&lt;&gt;"",I227,IF(N228=-1,SUM(I$18:I227),""))</f>
        <v/>
      </c>
      <c r="J228" s="6"/>
      <c r="K228" s="7"/>
      <c r="L228" s="59" t="str">
        <f t="shared" si="22"/>
        <v/>
      </c>
      <c r="M228" s="52">
        <f t="shared" si="18"/>
        <v>0</v>
      </c>
      <c r="N228" s="9">
        <f t="shared" si="23"/>
        <v>-199</v>
      </c>
    </row>
    <row r="229" spans="1:14" x14ac:dyDescent="0.2">
      <c r="A229" s="8"/>
      <c r="B229" s="8"/>
      <c r="C229" s="84" t="str">
        <f t="shared" si="19"/>
        <v/>
      </c>
      <c r="D229" s="78" t="str">
        <f t="shared" si="20"/>
        <v/>
      </c>
      <c r="E229" s="58" t="str">
        <f t="shared" si="21"/>
        <v/>
      </c>
      <c r="F229" s="59" t="str">
        <f>IF(C229&lt;&gt;"",PMT((+E229/$F$9),N228,-L228,0,0),IF($N229=-1,SUM(F$18:F228),""))</f>
        <v/>
      </c>
      <c r="G229" s="59" t="str">
        <f>IF(C229&lt;&gt;"",+F229-H229,IF($N229=-1,SUM(G$18:G228),""))</f>
        <v/>
      </c>
      <c r="H229" s="59" t="str">
        <f>IF(C229&lt;&gt;"",(E229/$F$9)*L228,IF(N229=-1,SUM(H$18:H228),""))</f>
        <v/>
      </c>
      <c r="I229" s="51" t="str">
        <f>IF(C229&lt;&gt;"",I228,IF(N229=-1,SUM(I$18:I228),""))</f>
        <v/>
      </c>
      <c r="J229" s="6"/>
      <c r="K229" s="7"/>
      <c r="L229" s="59" t="str">
        <f t="shared" si="22"/>
        <v/>
      </c>
      <c r="M229" s="52">
        <f t="shared" si="18"/>
        <v>0</v>
      </c>
      <c r="N229" s="9">
        <f t="shared" si="23"/>
        <v>-200</v>
      </c>
    </row>
    <row r="230" spans="1:14" x14ac:dyDescent="0.2">
      <c r="A230" s="8"/>
      <c r="B230" s="8"/>
      <c r="C230" s="84" t="str">
        <f t="shared" si="19"/>
        <v/>
      </c>
      <c r="D230" s="78" t="str">
        <f t="shared" si="20"/>
        <v/>
      </c>
      <c r="E230" s="58" t="str">
        <f t="shared" si="21"/>
        <v/>
      </c>
      <c r="F230" s="59" t="str">
        <f>IF(C230&lt;&gt;"",PMT((+E230/$F$9),N229,-L229,0,0),IF($N230=-1,SUM(F$18:F229),""))</f>
        <v/>
      </c>
      <c r="G230" s="59" t="str">
        <f>IF(C230&lt;&gt;"",+F230-H230,IF($N230=-1,SUM(G$18:G229),""))</f>
        <v/>
      </c>
      <c r="H230" s="59" t="str">
        <f>IF(C230&lt;&gt;"",(E230/$F$9)*L229,IF(N230=-1,SUM(H$18:H229),""))</f>
        <v/>
      </c>
      <c r="I230" s="51" t="str">
        <f>IF(C230&lt;&gt;"",I229,IF(N230=-1,SUM(I$18:I229),""))</f>
        <v/>
      </c>
      <c r="J230" s="6"/>
      <c r="K230" s="7"/>
      <c r="L230" s="59" t="str">
        <f t="shared" si="22"/>
        <v/>
      </c>
      <c r="M230" s="52">
        <f t="shared" si="18"/>
        <v>0</v>
      </c>
      <c r="N230" s="9">
        <f t="shared" si="23"/>
        <v>-201</v>
      </c>
    </row>
    <row r="231" spans="1:14" x14ac:dyDescent="0.2">
      <c r="A231" s="8"/>
      <c r="B231" s="8"/>
      <c r="C231" s="84" t="str">
        <f t="shared" si="19"/>
        <v/>
      </c>
      <c r="D231" s="78" t="str">
        <f t="shared" si="20"/>
        <v/>
      </c>
      <c r="E231" s="58" t="str">
        <f t="shared" si="21"/>
        <v/>
      </c>
      <c r="F231" s="59" t="str">
        <f>IF(C231&lt;&gt;"",PMT((+E231/$F$9),N230,-L230,0,0),IF($N231=-1,SUM(F$18:F230),""))</f>
        <v/>
      </c>
      <c r="G231" s="59" t="str">
        <f>IF(C231&lt;&gt;"",+F231-H231,IF($N231=-1,SUM(G$18:G230),""))</f>
        <v/>
      </c>
      <c r="H231" s="59" t="str">
        <f>IF(C231&lt;&gt;"",(E231/$F$9)*L230,IF(N231=-1,SUM(H$18:H230),""))</f>
        <v/>
      </c>
      <c r="I231" s="51" t="str">
        <f>IF(C231&lt;&gt;"",I230,IF(N231=-1,SUM(I$18:I230),""))</f>
        <v/>
      </c>
      <c r="J231" s="6"/>
      <c r="K231" s="7"/>
      <c r="L231" s="59" t="str">
        <f t="shared" si="22"/>
        <v/>
      </c>
      <c r="M231" s="52">
        <f t="shared" si="18"/>
        <v>0</v>
      </c>
      <c r="N231" s="9">
        <f t="shared" si="23"/>
        <v>-202</v>
      </c>
    </row>
    <row r="232" spans="1:14" x14ac:dyDescent="0.2">
      <c r="A232" s="8"/>
      <c r="B232" s="8"/>
      <c r="C232" s="84" t="str">
        <f t="shared" si="19"/>
        <v/>
      </c>
      <c r="D232" s="78" t="str">
        <f t="shared" si="20"/>
        <v/>
      </c>
      <c r="E232" s="58" t="str">
        <f t="shared" si="21"/>
        <v/>
      </c>
      <c r="F232" s="59" t="str">
        <f>IF(C232&lt;&gt;"",PMT((+E232/$F$9),N231,-L231,0,0),IF($N232=-1,SUM(F$18:F231),""))</f>
        <v/>
      </c>
      <c r="G232" s="59" t="str">
        <f>IF(C232&lt;&gt;"",+F232-H232,IF($N232=-1,SUM(G$18:G231),""))</f>
        <v/>
      </c>
      <c r="H232" s="59" t="str">
        <f>IF(C232&lt;&gt;"",(E232/$F$9)*L231,IF(N232=-1,SUM(H$18:H231),""))</f>
        <v/>
      </c>
      <c r="I232" s="51" t="str">
        <f>IF(C232&lt;&gt;"",I231,IF(N232=-1,SUM(I$18:I231),""))</f>
        <v/>
      </c>
      <c r="J232" s="6"/>
      <c r="K232" s="7"/>
      <c r="L232" s="59" t="str">
        <f t="shared" si="22"/>
        <v/>
      </c>
      <c r="M232" s="52">
        <f t="shared" si="18"/>
        <v>0</v>
      </c>
      <c r="N232" s="9">
        <f t="shared" si="23"/>
        <v>-203</v>
      </c>
    </row>
    <row r="233" spans="1:14" x14ac:dyDescent="0.2">
      <c r="A233" s="8"/>
      <c r="B233" s="8"/>
      <c r="C233" s="84" t="str">
        <f t="shared" si="19"/>
        <v/>
      </c>
      <c r="D233" s="78" t="str">
        <f t="shared" si="20"/>
        <v/>
      </c>
      <c r="E233" s="58" t="str">
        <f t="shared" si="21"/>
        <v/>
      </c>
      <c r="F233" s="59" t="str">
        <f>IF(C233&lt;&gt;"",PMT((+E233/$F$9),N232,-L232,0,0),IF($N233=-1,SUM(F$18:F232),""))</f>
        <v/>
      </c>
      <c r="G233" s="59" t="str">
        <f>IF(C233&lt;&gt;"",+F233-H233,IF($N233=-1,SUM(G$18:G232),""))</f>
        <v/>
      </c>
      <c r="H233" s="59" t="str">
        <f>IF(C233&lt;&gt;"",(E233/$F$9)*L232,IF(N233=-1,SUM(H$18:H232),""))</f>
        <v/>
      </c>
      <c r="I233" s="51" t="str">
        <f>IF(C233&lt;&gt;"",I232,IF(N233=-1,SUM(I$18:I232),""))</f>
        <v/>
      </c>
      <c r="J233" s="6"/>
      <c r="K233" s="7"/>
      <c r="L233" s="59" t="str">
        <f t="shared" si="22"/>
        <v/>
      </c>
      <c r="M233" s="52">
        <f t="shared" si="18"/>
        <v>0</v>
      </c>
      <c r="N233" s="9">
        <f t="shared" si="23"/>
        <v>-204</v>
      </c>
    </row>
    <row r="234" spans="1:14" x14ac:dyDescent="0.2">
      <c r="A234" s="8"/>
      <c r="B234" s="8"/>
      <c r="C234" s="84" t="str">
        <f t="shared" si="19"/>
        <v/>
      </c>
      <c r="D234" s="78" t="str">
        <f t="shared" si="20"/>
        <v/>
      </c>
      <c r="E234" s="58" t="str">
        <f t="shared" si="21"/>
        <v/>
      </c>
      <c r="F234" s="59" t="str">
        <f>IF(C234&lt;&gt;"",PMT((+E234/$F$9),N233,-L233,0,0),IF($N234=-1,SUM(F$18:F233),""))</f>
        <v/>
      </c>
      <c r="G234" s="59" t="str">
        <f>IF(C234&lt;&gt;"",+F234-H234,IF($N234=-1,SUM(G$18:G233),""))</f>
        <v/>
      </c>
      <c r="H234" s="59" t="str">
        <f>IF(C234&lt;&gt;"",(E234/$F$9)*L233,IF(N234=-1,SUM(H$18:H233),""))</f>
        <v/>
      </c>
      <c r="I234" s="51" t="str">
        <f>IF(C234&lt;&gt;"",I233,IF(N234=-1,SUM(I$18:I233),""))</f>
        <v/>
      </c>
      <c r="J234" s="6"/>
      <c r="K234" s="7"/>
      <c r="L234" s="59" t="str">
        <f t="shared" si="22"/>
        <v/>
      </c>
      <c r="M234" s="52">
        <f t="shared" si="18"/>
        <v>0</v>
      </c>
      <c r="N234" s="9">
        <f t="shared" si="23"/>
        <v>-205</v>
      </c>
    </row>
    <row r="235" spans="1:14" x14ac:dyDescent="0.2">
      <c r="A235" s="8"/>
      <c r="B235" s="8"/>
      <c r="C235" s="84" t="str">
        <f t="shared" si="19"/>
        <v/>
      </c>
      <c r="D235" s="78" t="str">
        <f t="shared" si="20"/>
        <v/>
      </c>
      <c r="E235" s="58" t="str">
        <f t="shared" si="21"/>
        <v/>
      </c>
      <c r="F235" s="59" t="str">
        <f>IF(C235&lt;&gt;"",PMT((+E235/$F$9),N234,-L234,0,0),IF($N235=-1,SUM(F$18:F234),""))</f>
        <v/>
      </c>
      <c r="G235" s="59" t="str">
        <f>IF(C235&lt;&gt;"",+F235-H235,IF($N235=-1,SUM(G$18:G234),""))</f>
        <v/>
      </c>
      <c r="H235" s="59" t="str">
        <f>IF(C235&lt;&gt;"",(E235/$F$9)*L234,IF(N235=-1,SUM(H$18:H234),""))</f>
        <v/>
      </c>
      <c r="I235" s="51" t="str">
        <f>IF(C235&lt;&gt;"",I234,IF(N235=-1,SUM(I$18:I234),""))</f>
        <v/>
      </c>
      <c r="J235" s="6"/>
      <c r="K235" s="7"/>
      <c r="L235" s="59" t="str">
        <f t="shared" si="22"/>
        <v/>
      </c>
      <c r="M235" s="52">
        <f t="shared" si="18"/>
        <v>0</v>
      </c>
      <c r="N235" s="9">
        <f t="shared" si="23"/>
        <v>-206</v>
      </c>
    </row>
    <row r="236" spans="1:14" x14ac:dyDescent="0.2">
      <c r="A236" s="8"/>
      <c r="B236" s="8"/>
      <c r="C236" s="84" t="str">
        <f t="shared" si="19"/>
        <v/>
      </c>
      <c r="D236" s="78" t="str">
        <f t="shared" si="20"/>
        <v/>
      </c>
      <c r="E236" s="58" t="str">
        <f t="shared" si="21"/>
        <v/>
      </c>
      <c r="F236" s="59" t="str">
        <f>IF(C236&lt;&gt;"",PMT((+E236/$F$9),N235,-L235,0,0),IF($N236=-1,SUM(F$18:F235),""))</f>
        <v/>
      </c>
      <c r="G236" s="59" t="str">
        <f>IF(C236&lt;&gt;"",+F236-H236,IF($N236=-1,SUM(G$18:G235),""))</f>
        <v/>
      </c>
      <c r="H236" s="59" t="str">
        <f>IF(C236&lt;&gt;"",(E236/$F$9)*L235,IF(N236=-1,SUM(H$18:H235),""))</f>
        <v/>
      </c>
      <c r="I236" s="51" t="str">
        <f>IF(C236&lt;&gt;"",I235,IF(N236=-1,SUM(I$18:I235),""))</f>
        <v/>
      </c>
      <c r="J236" s="6"/>
      <c r="K236" s="7"/>
      <c r="L236" s="59" t="str">
        <f t="shared" si="22"/>
        <v/>
      </c>
      <c r="M236" s="52">
        <f t="shared" si="18"/>
        <v>0</v>
      </c>
      <c r="N236" s="9">
        <f t="shared" si="23"/>
        <v>-207</v>
      </c>
    </row>
    <row r="237" spans="1:14" x14ac:dyDescent="0.2">
      <c r="A237" s="8"/>
      <c r="B237" s="8"/>
      <c r="C237" s="84" t="str">
        <f t="shared" si="19"/>
        <v/>
      </c>
      <c r="D237" s="78" t="str">
        <f t="shared" si="20"/>
        <v/>
      </c>
      <c r="E237" s="58" t="str">
        <f t="shared" si="21"/>
        <v/>
      </c>
      <c r="F237" s="59" t="str">
        <f>IF(C237&lt;&gt;"",PMT((+E237/$F$9),N236,-L236,0,0),IF($N237=-1,SUM(F$18:F236),""))</f>
        <v/>
      </c>
      <c r="G237" s="59" t="str">
        <f>IF(C237&lt;&gt;"",+F237-H237,IF($N237=-1,SUM(G$18:G236),""))</f>
        <v/>
      </c>
      <c r="H237" s="59" t="str">
        <f>IF(C237&lt;&gt;"",(E237/$F$9)*L236,IF(N237=-1,SUM(H$18:H236),""))</f>
        <v/>
      </c>
      <c r="I237" s="51" t="str">
        <f>IF(C237&lt;&gt;"",I236,IF(N237=-1,SUM(I$18:I236),""))</f>
        <v/>
      </c>
      <c r="J237" s="6"/>
      <c r="K237" s="7"/>
      <c r="L237" s="59" t="str">
        <f t="shared" si="22"/>
        <v/>
      </c>
      <c r="M237" s="52">
        <f t="shared" si="18"/>
        <v>0</v>
      </c>
      <c r="N237" s="9">
        <f t="shared" si="23"/>
        <v>-208</v>
      </c>
    </row>
    <row r="238" spans="1:14" x14ac:dyDescent="0.2">
      <c r="A238" s="8"/>
      <c r="B238" s="8"/>
      <c r="C238" s="84" t="str">
        <f t="shared" si="19"/>
        <v/>
      </c>
      <c r="D238" s="78" t="str">
        <f t="shared" si="20"/>
        <v/>
      </c>
      <c r="E238" s="58" t="str">
        <f t="shared" si="21"/>
        <v/>
      </c>
      <c r="F238" s="59" t="str">
        <f>IF(C238&lt;&gt;"",PMT((+E238/$F$9),N237,-L237,0,0),IF($N238=-1,SUM(F$18:F237),""))</f>
        <v/>
      </c>
      <c r="G238" s="59" t="str">
        <f>IF(C238&lt;&gt;"",+F238-H238,IF($N238=-1,SUM(G$18:G237),""))</f>
        <v/>
      </c>
      <c r="H238" s="59" t="str">
        <f>IF(C238&lt;&gt;"",(E238/$F$9)*L237,IF(N238=-1,SUM(H$18:H237),""))</f>
        <v/>
      </c>
      <c r="I238" s="51" t="str">
        <f>IF(C238&lt;&gt;"",I237,IF(N238=-1,SUM(I$18:I237),""))</f>
        <v/>
      </c>
      <c r="J238" s="6"/>
      <c r="K238" s="7"/>
      <c r="L238" s="59" t="str">
        <f t="shared" si="22"/>
        <v/>
      </c>
      <c r="M238" s="52">
        <f t="shared" si="18"/>
        <v>0</v>
      </c>
      <c r="N238" s="9">
        <f t="shared" si="23"/>
        <v>-209</v>
      </c>
    </row>
    <row r="239" spans="1:14" x14ac:dyDescent="0.2">
      <c r="A239" s="8"/>
      <c r="B239" s="8"/>
      <c r="C239" s="84" t="str">
        <f t="shared" si="19"/>
        <v/>
      </c>
      <c r="D239" s="78" t="str">
        <f t="shared" si="20"/>
        <v/>
      </c>
      <c r="E239" s="58" t="str">
        <f t="shared" si="21"/>
        <v/>
      </c>
      <c r="F239" s="59" t="str">
        <f>IF(C239&lt;&gt;"",PMT((+E239/$F$9),N238,-L238,0,0),IF($N239=-1,SUM(F$18:F238),""))</f>
        <v/>
      </c>
      <c r="G239" s="59" t="str">
        <f>IF(C239&lt;&gt;"",+F239-H239,IF($N239=-1,SUM(G$18:G238),""))</f>
        <v/>
      </c>
      <c r="H239" s="59" t="str">
        <f>IF(C239&lt;&gt;"",(E239/$F$9)*L238,IF(N239=-1,SUM(H$18:H238),""))</f>
        <v/>
      </c>
      <c r="I239" s="51" t="str">
        <f>IF(C239&lt;&gt;"",I238,IF(N239=-1,SUM(I$18:I238),""))</f>
        <v/>
      </c>
      <c r="J239" s="6"/>
      <c r="K239" s="7"/>
      <c r="L239" s="59" t="str">
        <f t="shared" si="22"/>
        <v/>
      </c>
      <c r="M239" s="52">
        <f t="shared" si="18"/>
        <v>0</v>
      </c>
      <c r="N239" s="9">
        <f t="shared" si="23"/>
        <v>-210</v>
      </c>
    </row>
    <row r="240" spans="1:14" x14ac:dyDescent="0.2">
      <c r="A240" s="8"/>
      <c r="B240" s="8"/>
      <c r="C240" s="84" t="str">
        <f t="shared" si="19"/>
        <v/>
      </c>
      <c r="D240" s="78" t="str">
        <f t="shared" si="20"/>
        <v/>
      </c>
      <c r="E240" s="58" t="str">
        <f t="shared" si="21"/>
        <v/>
      </c>
      <c r="F240" s="59" t="str">
        <f>IF(C240&lt;&gt;"",PMT((+E240/$F$9),N239,-L239,0,0),IF($N240=-1,SUM(F$18:F239),""))</f>
        <v/>
      </c>
      <c r="G240" s="59" t="str">
        <f>IF(C240&lt;&gt;"",+F240-H240,IF($N240=-1,SUM(G$18:G239),""))</f>
        <v/>
      </c>
      <c r="H240" s="59" t="str">
        <f>IF(C240&lt;&gt;"",(E240/$F$9)*L239,IF(N240=-1,SUM(H$18:H239),""))</f>
        <v/>
      </c>
      <c r="I240" s="51" t="str">
        <f>IF(C240&lt;&gt;"",I239,IF(N240=-1,SUM(I$18:I239),""))</f>
        <v/>
      </c>
      <c r="J240" s="6"/>
      <c r="K240" s="7"/>
      <c r="L240" s="59" t="str">
        <f t="shared" si="22"/>
        <v/>
      </c>
      <c r="M240" s="52">
        <f t="shared" si="18"/>
        <v>0</v>
      </c>
      <c r="N240" s="9">
        <f t="shared" si="23"/>
        <v>-211</v>
      </c>
    </row>
    <row r="241" spans="1:14" x14ac:dyDescent="0.2">
      <c r="A241" s="8"/>
      <c r="B241" s="8"/>
      <c r="C241" s="84" t="str">
        <f t="shared" si="19"/>
        <v/>
      </c>
      <c r="D241" s="78" t="str">
        <f t="shared" si="20"/>
        <v/>
      </c>
      <c r="E241" s="58" t="str">
        <f t="shared" si="21"/>
        <v/>
      </c>
      <c r="F241" s="59" t="str">
        <f>IF(C241&lt;&gt;"",PMT((+E241/$F$9),N240,-L240,0,0),IF($N241=-1,SUM(F$18:F240),""))</f>
        <v/>
      </c>
      <c r="G241" s="59" t="str">
        <f>IF(C241&lt;&gt;"",+F241-H241,IF($N241=-1,SUM(G$18:G240),""))</f>
        <v/>
      </c>
      <c r="H241" s="59" t="str">
        <f>IF(C241&lt;&gt;"",(E241/$F$9)*L240,IF(N241=-1,SUM(H$18:H240),""))</f>
        <v/>
      </c>
      <c r="I241" s="51" t="str">
        <f>IF(C241&lt;&gt;"",I240,IF(N241=-1,SUM(I$18:I240),""))</f>
        <v/>
      </c>
      <c r="J241" s="6"/>
      <c r="K241" s="7"/>
      <c r="L241" s="59" t="str">
        <f t="shared" si="22"/>
        <v/>
      </c>
      <c r="M241" s="52">
        <f t="shared" si="18"/>
        <v>0</v>
      </c>
      <c r="N241" s="9">
        <f t="shared" si="23"/>
        <v>-212</v>
      </c>
    </row>
    <row r="242" spans="1:14" x14ac:dyDescent="0.2">
      <c r="A242" s="8"/>
      <c r="B242" s="8"/>
      <c r="C242" s="84" t="str">
        <f t="shared" si="19"/>
        <v/>
      </c>
      <c r="D242" s="78" t="str">
        <f t="shared" si="20"/>
        <v/>
      </c>
      <c r="E242" s="58" t="str">
        <f t="shared" si="21"/>
        <v/>
      </c>
      <c r="F242" s="59" t="str">
        <f>IF(C242&lt;&gt;"",PMT((+E242/$F$9),N241,-L241,0,0),IF($N242=-1,SUM(F$18:F241),""))</f>
        <v/>
      </c>
      <c r="G242" s="59" t="str">
        <f>IF(C242&lt;&gt;"",+F242-H242,IF($N242=-1,SUM(G$18:G241),""))</f>
        <v/>
      </c>
      <c r="H242" s="59" t="str">
        <f>IF(C242&lt;&gt;"",(E242/$F$9)*L241,IF(N242=-1,SUM(H$18:H241),""))</f>
        <v/>
      </c>
      <c r="I242" s="51" t="str">
        <f>IF(C242&lt;&gt;"",I241,IF(N242=-1,SUM(I$18:I241),""))</f>
        <v/>
      </c>
      <c r="J242" s="6"/>
      <c r="K242" s="7"/>
      <c r="L242" s="59" t="str">
        <f t="shared" si="22"/>
        <v/>
      </c>
      <c r="M242" s="52">
        <f t="shared" si="18"/>
        <v>0</v>
      </c>
      <c r="N242" s="9">
        <f t="shared" si="23"/>
        <v>-213</v>
      </c>
    </row>
    <row r="243" spans="1:14" x14ac:dyDescent="0.2">
      <c r="A243" s="8"/>
      <c r="B243" s="8"/>
      <c r="C243" s="84" t="str">
        <f t="shared" si="19"/>
        <v/>
      </c>
      <c r="D243" s="78" t="str">
        <f t="shared" si="20"/>
        <v/>
      </c>
      <c r="E243" s="58" t="str">
        <f t="shared" si="21"/>
        <v/>
      </c>
      <c r="F243" s="59" t="str">
        <f>IF(C243&lt;&gt;"",PMT((+E243/$F$9),N242,-L242,0,0),IF($N243=-1,SUM(F$18:F242),""))</f>
        <v/>
      </c>
      <c r="G243" s="59" t="str">
        <f>IF(C243&lt;&gt;"",+F243-H243,IF($N243=-1,SUM(G$18:G242),""))</f>
        <v/>
      </c>
      <c r="H243" s="59" t="str">
        <f>IF(C243&lt;&gt;"",(E243/$F$9)*L242,IF(N243=-1,SUM(H$18:H242),""))</f>
        <v/>
      </c>
      <c r="I243" s="51" t="str">
        <f>IF(C243&lt;&gt;"",I242,IF(N243=-1,SUM(I$18:I242),""))</f>
        <v/>
      </c>
      <c r="J243" s="6"/>
      <c r="K243" s="7"/>
      <c r="L243" s="59" t="str">
        <f t="shared" si="22"/>
        <v/>
      </c>
      <c r="M243" s="52">
        <f t="shared" si="18"/>
        <v>0</v>
      </c>
      <c r="N243" s="9">
        <f t="shared" si="23"/>
        <v>-214</v>
      </c>
    </row>
    <row r="244" spans="1:14" x14ac:dyDescent="0.2">
      <c r="A244" s="8"/>
      <c r="B244" s="8"/>
      <c r="C244" s="84" t="str">
        <f t="shared" si="19"/>
        <v/>
      </c>
      <c r="D244" s="78" t="str">
        <f t="shared" si="20"/>
        <v/>
      </c>
      <c r="E244" s="58" t="str">
        <f t="shared" si="21"/>
        <v/>
      </c>
      <c r="F244" s="59" t="str">
        <f>IF(C244&lt;&gt;"",PMT((+E244/$F$9),N243,-L243,0,0),IF($N244=-1,SUM(F$18:F243),""))</f>
        <v/>
      </c>
      <c r="G244" s="59" t="str">
        <f>IF(C244&lt;&gt;"",+F244-H244,IF($N244=-1,SUM(G$18:G243),""))</f>
        <v/>
      </c>
      <c r="H244" s="59" t="str">
        <f>IF(C244&lt;&gt;"",(E244/$F$9)*L243,IF(N244=-1,SUM(H$18:H243),""))</f>
        <v/>
      </c>
      <c r="I244" s="51" t="str">
        <f>IF(C244&lt;&gt;"",I243,IF(N244=-1,SUM(I$18:I243),""))</f>
        <v/>
      </c>
      <c r="J244" s="6"/>
      <c r="K244" s="7"/>
      <c r="L244" s="59" t="str">
        <f t="shared" si="22"/>
        <v/>
      </c>
      <c r="M244" s="52">
        <f t="shared" si="18"/>
        <v>0</v>
      </c>
      <c r="N244" s="9">
        <f t="shared" si="23"/>
        <v>-215</v>
      </c>
    </row>
    <row r="245" spans="1:14" x14ac:dyDescent="0.2">
      <c r="A245" s="8"/>
      <c r="B245" s="8"/>
      <c r="C245" s="84" t="str">
        <f t="shared" si="19"/>
        <v/>
      </c>
      <c r="D245" s="78" t="str">
        <f t="shared" si="20"/>
        <v/>
      </c>
      <c r="E245" s="58" t="str">
        <f t="shared" si="21"/>
        <v/>
      </c>
      <c r="F245" s="59" t="str">
        <f>IF(C245&lt;&gt;"",PMT((+E245/$F$9),N244,-L244,0,0),IF($N245=-1,SUM(F$18:F244),""))</f>
        <v/>
      </c>
      <c r="G245" s="59" t="str">
        <f>IF(C245&lt;&gt;"",+F245-H245,IF($N245=-1,SUM(G$18:G244),""))</f>
        <v/>
      </c>
      <c r="H245" s="59" t="str">
        <f>IF(C245&lt;&gt;"",(E245/$F$9)*L244,IF(N245=-1,SUM(H$18:H244),""))</f>
        <v/>
      </c>
      <c r="I245" s="51" t="str">
        <f>IF(C245&lt;&gt;"",I244,IF(N245=-1,SUM(I$18:I244),""))</f>
        <v/>
      </c>
      <c r="J245" s="6"/>
      <c r="K245" s="7"/>
      <c r="L245" s="59" t="str">
        <f t="shared" si="22"/>
        <v/>
      </c>
      <c r="M245" s="52">
        <f t="shared" si="18"/>
        <v>0</v>
      </c>
      <c r="N245" s="9">
        <f t="shared" si="23"/>
        <v>-216</v>
      </c>
    </row>
    <row r="246" spans="1:14" x14ac:dyDescent="0.2">
      <c r="A246" s="8"/>
      <c r="B246" s="8"/>
      <c r="C246" s="84" t="str">
        <f t="shared" si="19"/>
        <v/>
      </c>
      <c r="D246" s="78" t="str">
        <f t="shared" si="20"/>
        <v/>
      </c>
      <c r="E246" s="58" t="str">
        <f t="shared" si="21"/>
        <v/>
      </c>
      <c r="F246" s="59" t="str">
        <f>IF(C246&lt;&gt;"",PMT((+E246/$F$9),N245,-L245,0,0),IF($N246=-1,SUM(F$18:F245),""))</f>
        <v/>
      </c>
      <c r="G246" s="59" t="str">
        <f>IF(C246&lt;&gt;"",+F246-H246,IF($N246=-1,SUM(G$18:G245),""))</f>
        <v/>
      </c>
      <c r="H246" s="59" t="str">
        <f>IF(C246&lt;&gt;"",(E246/$F$9)*L245,IF(N246=-1,SUM(H$18:H245),""))</f>
        <v/>
      </c>
      <c r="I246" s="51" t="str">
        <f>IF(C246&lt;&gt;"",I245,IF(N246=-1,SUM(I$18:I245),""))</f>
        <v/>
      </c>
      <c r="J246" s="6"/>
      <c r="K246" s="7"/>
      <c r="L246" s="59" t="str">
        <f t="shared" si="22"/>
        <v/>
      </c>
      <c r="M246" s="52">
        <f t="shared" si="18"/>
        <v>0</v>
      </c>
      <c r="N246" s="9">
        <f t="shared" si="23"/>
        <v>-217</v>
      </c>
    </row>
    <row r="247" spans="1:14" x14ac:dyDescent="0.2">
      <c r="A247" s="8"/>
      <c r="B247" s="8"/>
      <c r="C247" s="84" t="str">
        <f t="shared" si="19"/>
        <v/>
      </c>
      <c r="D247" s="78" t="str">
        <f t="shared" si="20"/>
        <v/>
      </c>
      <c r="E247" s="58" t="str">
        <f t="shared" si="21"/>
        <v/>
      </c>
      <c r="F247" s="59" t="str">
        <f>IF(C247&lt;&gt;"",PMT((+E247/$F$9),N246,-L246,0,0),IF($N247=-1,SUM(F$18:F246),""))</f>
        <v/>
      </c>
      <c r="G247" s="59" t="str">
        <f>IF(C247&lt;&gt;"",+F247-H247,IF($N247=-1,SUM(G$18:G246),""))</f>
        <v/>
      </c>
      <c r="H247" s="59" t="str">
        <f>IF(C247&lt;&gt;"",(E247/$F$9)*L246,IF(N247=-1,SUM(H$18:H246),""))</f>
        <v/>
      </c>
      <c r="I247" s="51" t="str">
        <f>IF(C247&lt;&gt;"",I246,IF(N247=-1,SUM(I$18:I246),""))</f>
        <v/>
      </c>
      <c r="J247" s="6"/>
      <c r="K247" s="7"/>
      <c r="L247" s="59" t="str">
        <f t="shared" si="22"/>
        <v/>
      </c>
      <c r="M247" s="52">
        <f t="shared" si="18"/>
        <v>0</v>
      </c>
      <c r="N247" s="9">
        <f t="shared" si="23"/>
        <v>-218</v>
      </c>
    </row>
    <row r="248" spans="1:14" x14ac:dyDescent="0.2">
      <c r="A248" s="8"/>
      <c r="B248" s="8"/>
      <c r="C248" s="84" t="str">
        <f t="shared" si="19"/>
        <v/>
      </c>
      <c r="D248" s="78" t="str">
        <f t="shared" si="20"/>
        <v/>
      </c>
      <c r="E248" s="58" t="str">
        <f t="shared" si="21"/>
        <v/>
      </c>
      <c r="F248" s="59" t="str">
        <f>IF(C248&lt;&gt;"",PMT((+E248/$F$9),N247,-L247,0,0),IF($N248=-1,SUM(F$18:F247),""))</f>
        <v/>
      </c>
      <c r="G248" s="59" t="str">
        <f>IF(C248&lt;&gt;"",+F248-H248,IF($N248=-1,SUM(G$18:G247),""))</f>
        <v/>
      </c>
      <c r="H248" s="59" t="str">
        <f>IF(C248&lt;&gt;"",(E248/$F$9)*L247,IF(N248=-1,SUM(H$18:H247),""))</f>
        <v/>
      </c>
      <c r="I248" s="51" t="str">
        <f>IF(C248&lt;&gt;"",I247,IF(N248=-1,SUM(I$18:I247),""))</f>
        <v/>
      </c>
      <c r="J248" s="6"/>
      <c r="K248" s="7"/>
      <c r="L248" s="59" t="str">
        <f t="shared" si="22"/>
        <v/>
      </c>
      <c r="M248" s="52">
        <f t="shared" si="18"/>
        <v>0</v>
      </c>
      <c r="N248" s="9">
        <f t="shared" si="23"/>
        <v>-219</v>
      </c>
    </row>
    <row r="249" spans="1:14" x14ac:dyDescent="0.2">
      <c r="A249" s="8"/>
      <c r="B249" s="8"/>
      <c r="C249" s="84" t="str">
        <f t="shared" si="19"/>
        <v/>
      </c>
      <c r="D249" s="78" t="str">
        <f t="shared" si="20"/>
        <v/>
      </c>
      <c r="E249" s="58" t="str">
        <f t="shared" si="21"/>
        <v/>
      </c>
      <c r="F249" s="59" t="str">
        <f>IF(C249&lt;&gt;"",PMT((+E249/$F$9),N248,-L248,0,0),IF($N249=-1,SUM(F$18:F248),""))</f>
        <v/>
      </c>
      <c r="G249" s="59" t="str">
        <f>IF(C249&lt;&gt;"",+F249-H249,IF($N249=-1,SUM(G$18:G248),""))</f>
        <v/>
      </c>
      <c r="H249" s="59" t="str">
        <f>IF(C249&lt;&gt;"",(E249/$F$9)*L248,IF(N249=-1,SUM(H$18:H248),""))</f>
        <v/>
      </c>
      <c r="I249" s="51" t="str">
        <f>IF(C249&lt;&gt;"",I248,IF(N249=-1,SUM(I$18:I248),""))</f>
        <v/>
      </c>
      <c r="J249" s="6"/>
      <c r="K249" s="7"/>
      <c r="L249" s="59" t="str">
        <f t="shared" si="22"/>
        <v/>
      </c>
      <c r="M249" s="52">
        <f t="shared" si="18"/>
        <v>0</v>
      </c>
      <c r="N249" s="9">
        <f t="shared" si="23"/>
        <v>-220</v>
      </c>
    </row>
    <row r="250" spans="1:14" x14ac:dyDescent="0.2">
      <c r="A250" s="8"/>
      <c r="B250" s="8"/>
      <c r="C250" s="84" t="str">
        <f t="shared" si="19"/>
        <v/>
      </c>
      <c r="D250" s="78" t="str">
        <f t="shared" si="20"/>
        <v/>
      </c>
      <c r="E250" s="58" t="str">
        <f t="shared" si="21"/>
        <v/>
      </c>
      <c r="F250" s="59" t="str">
        <f>IF(C250&lt;&gt;"",PMT((+E250/$F$9),N249,-L249,0,0),IF($N250=-1,SUM(F$18:F249),""))</f>
        <v/>
      </c>
      <c r="G250" s="59" t="str">
        <f>IF(C250&lt;&gt;"",+F250-H250,IF($N250=-1,SUM(G$18:G249),""))</f>
        <v/>
      </c>
      <c r="H250" s="59" t="str">
        <f>IF(C250&lt;&gt;"",(E250/$F$9)*L249,IF(N250=-1,SUM(H$18:H249),""))</f>
        <v/>
      </c>
      <c r="I250" s="51" t="str">
        <f>IF(C250&lt;&gt;"",I249,IF(N250=-1,SUM(I$18:I249),""))</f>
        <v/>
      </c>
      <c r="J250" s="6"/>
      <c r="K250" s="7"/>
      <c r="L250" s="59" t="str">
        <f t="shared" si="22"/>
        <v/>
      </c>
      <c r="M250" s="52">
        <f t="shared" si="18"/>
        <v>0</v>
      </c>
      <c r="N250" s="9">
        <f t="shared" si="23"/>
        <v>-221</v>
      </c>
    </row>
    <row r="251" spans="1:14" x14ac:dyDescent="0.2">
      <c r="A251" s="8"/>
      <c r="B251" s="8"/>
      <c r="C251" s="84" t="str">
        <f t="shared" si="19"/>
        <v/>
      </c>
      <c r="D251" s="78" t="str">
        <f t="shared" si="20"/>
        <v/>
      </c>
      <c r="E251" s="58" t="str">
        <f t="shared" si="21"/>
        <v/>
      </c>
      <c r="F251" s="59" t="str">
        <f>IF(C251&lt;&gt;"",PMT((+E251/$F$9),N250,-L250,0,0),IF($N251=-1,SUM(F$18:F250),""))</f>
        <v/>
      </c>
      <c r="G251" s="59" t="str">
        <f>IF(C251&lt;&gt;"",+F251-H251,IF($N251=-1,SUM(G$18:G250),""))</f>
        <v/>
      </c>
      <c r="H251" s="59" t="str">
        <f>IF(C251&lt;&gt;"",(E251/$F$9)*L250,IF(N251=-1,SUM(H$18:H250),""))</f>
        <v/>
      </c>
      <c r="I251" s="51" t="str">
        <f>IF(C251&lt;&gt;"",I250,IF(N251=-1,SUM(I$18:I250),""))</f>
        <v/>
      </c>
      <c r="J251" s="6"/>
      <c r="K251" s="7"/>
      <c r="L251" s="59" t="str">
        <f t="shared" si="22"/>
        <v/>
      </c>
      <c r="M251" s="52">
        <f t="shared" si="18"/>
        <v>0</v>
      </c>
      <c r="N251" s="9">
        <f t="shared" si="23"/>
        <v>-222</v>
      </c>
    </row>
    <row r="252" spans="1:14" x14ac:dyDescent="0.2">
      <c r="A252" s="8"/>
      <c r="B252" s="8"/>
      <c r="C252" s="84" t="str">
        <f t="shared" si="19"/>
        <v/>
      </c>
      <c r="D252" s="78" t="str">
        <f t="shared" si="20"/>
        <v/>
      </c>
      <c r="E252" s="58" t="str">
        <f t="shared" si="21"/>
        <v/>
      </c>
      <c r="F252" s="59" t="str">
        <f>IF(C252&lt;&gt;"",PMT((+E252/$F$9),N251,-L251,0,0),IF($N252=-1,SUM(F$18:F251),""))</f>
        <v/>
      </c>
      <c r="G252" s="59" t="str">
        <f>IF(C252&lt;&gt;"",+F252-H252,IF($N252=-1,SUM(G$18:G251),""))</f>
        <v/>
      </c>
      <c r="H252" s="59" t="str">
        <f>IF(C252&lt;&gt;"",(E252/$F$9)*L251,IF(N252=-1,SUM(H$18:H251),""))</f>
        <v/>
      </c>
      <c r="I252" s="51" t="str">
        <f>IF(C252&lt;&gt;"",I251,IF(N252=-1,SUM(I$18:I251),""))</f>
        <v/>
      </c>
      <c r="J252" s="6"/>
      <c r="K252" s="7"/>
      <c r="L252" s="59" t="str">
        <f t="shared" si="22"/>
        <v/>
      </c>
      <c r="M252" s="52">
        <f t="shared" si="18"/>
        <v>0</v>
      </c>
      <c r="N252" s="9">
        <f t="shared" si="23"/>
        <v>-223</v>
      </c>
    </row>
    <row r="253" spans="1:14" x14ac:dyDescent="0.2">
      <c r="A253" s="8"/>
      <c r="B253" s="8"/>
      <c r="C253" s="84" t="str">
        <f t="shared" si="19"/>
        <v/>
      </c>
      <c r="D253" s="78" t="str">
        <f t="shared" si="20"/>
        <v/>
      </c>
      <c r="E253" s="58" t="str">
        <f t="shared" si="21"/>
        <v/>
      </c>
      <c r="F253" s="59" t="str">
        <f>IF(C253&lt;&gt;"",PMT((+E253/$F$9),N252,-L252,0,0),IF($N253=-1,SUM(F$18:F252),""))</f>
        <v/>
      </c>
      <c r="G253" s="59" t="str">
        <f>IF(C253&lt;&gt;"",+F253-H253,IF($N253=-1,SUM(G$18:G252),""))</f>
        <v/>
      </c>
      <c r="H253" s="59" t="str">
        <f>IF(C253&lt;&gt;"",(E253/$F$9)*L252,IF(N253=-1,SUM(H$18:H252),""))</f>
        <v/>
      </c>
      <c r="I253" s="51" t="str">
        <f>IF(C253&lt;&gt;"",I252,IF(N253=-1,SUM(I$18:I252),""))</f>
        <v/>
      </c>
      <c r="J253" s="6"/>
      <c r="K253" s="7"/>
      <c r="L253" s="59" t="str">
        <f t="shared" si="22"/>
        <v/>
      </c>
      <c r="M253" s="52">
        <f t="shared" si="18"/>
        <v>0</v>
      </c>
      <c r="N253" s="9">
        <f t="shared" si="23"/>
        <v>-224</v>
      </c>
    </row>
    <row r="254" spans="1:14" x14ac:dyDescent="0.2">
      <c r="A254" s="8"/>
      <c r="B254" s="8"/>
      <c r="C254" s="84" t="str">
        <f t="shared" si="19"/>
        <v/>
      </c>
      <c r="D254" s="78" t="str">
        <f t="shared" si="20"/>
        <v/>
      </c>
      <c r="E254" s="58" t="str">
        <f t="shared" si="21"/>
        <v/>
      </c>
      <c r="F254" s="59" t="str">
        <f>IF(C254&lt;&gt;"",PMT((+E254/$F$9),N253,-L253,0,0),IF($N254=-1,SUM(F$18:F253),""))</f>
        <v/>
      </c>
      <c r="G254" s="59" t="str">
        <f>IF(C254&lt;&gt;"",+F254-H254,IF($N254=-1,SUM(G$18:G253),""))</f>
        <v/>
      </c>
      <c r="H254" s="59" t="str">
        <f>IF(C254&lt;&gt;"",(E254/$F$9)*L253,IF(N254=-1,SUM(H$18:H253),""))</f>
        <v/>
      </c>
      <c r="I254" s="51" t="str">
        <f>IF(C254&lt;&gt;"",I253,IF(N254=-1,SUM(I$18:I253),""))</f>
        <v/>
      </c>
      <c r="J254" s="6"/>
      <c r="K254" s="7"/>
      <c r="L254" s="59" t="str">
        <f t="shared" si="22"/>
        <v/>
      </c>
      <c r="M254" s="52">
        <f t="shared" si="18"/>
        <v>0</v>
      </c>
      <c r="N254" s="9">
        <f t="shared" si="23"/>
        <v>-225</v>
      </c>
    </row>
    <row r="255" spans="1:14" x14ac:dyDescent="0.2">
      <c r="A255" s="8"/>
      <c r="B255" s="8"/>
      <c r="C255" s="84" t="str">
        <f t="shared" si="19"/>
        <v/>
      </c>
      <c r="D255" s="78" t="str">
        <f t="shared" si="20"/>
        <v/>
      </c>
      <c r="E255" s="58" t="str">
        <f t="shared" si="21"/>
        <v/>
      </c>
      <c r="F255" s="59" t="str">
        <f>IF(C255&lt;&gt;"",PMT((+E255/$F$9),N254,-L254,0,0),IF($N255=-1,SUM(F$18:F254),""))</f>
        <v/>
      </c>
      <c r="G255" s="59" t="str">
        <f>IF(C255&lt;&gt;"",+F255-H255,IF($N255=-1,SUM(G$18:G254),""))</f>
        <v/>
      </c>
      <c r="H255" s="59" t="str">
        <f>IF(C255&lt;&gt;"",(E255/$F$9)*L254,IF(N255=-1,SUM(H$18:H254),""))</f>
        <v/>
      </c>
      <c r="I255" s="51" t="str">
        <f>IF(C255&lt;&gt;"",I254,IF(N255=-1,SUM(I$18:I254),""))</f>
        <v/>
      </c>
      <c r="J255" s="6"/>
      <c r="K255" s="7"/>
      <c r="L255" s="59" t="str">
        <f t="shared" si="22"/>
        <v/>
      </c>
      <c r="M255" s="52">
        <f t="shared" si="18"/>
        <v>0</v>
      </c>
      <c r="N255" s="9">
        <f t="shared" si="23"/>
        <v>-226</v>
      </c>
    </row>
    <row r="256" spans="1:14" x14ac:dyDescent="0.2">
      <c r="A256" s="8"/>
      <c r="B256" s="8"/>
      <c r="C256" s="84" t="str">
        <f t="shared" si="19"/>
        <v/>
      </c>
      <c r="D256" s="78" t="str">
        <f t="shared" si="20"/>
        <v/>
      </c>
      <c r="E256" s="58" t="str">
        <f t="shared" si="21"/>
        <v/>
      </c>
      <c r="F256" s="59" t="str">
        <f>IF(C256&lt;&gt;"",PMT((+E256/$F$9),N255,-L255,0,0),IF($N256=-1,SUM(F$18:F255),""))</f>
        <v/>
      </c>
      <c r="G256" s="59" t="str">
        <f>IF(C256&lt;&gt;"",+F256-H256,IF($N256=-1,SUM(G$18:G255),""))</f>
        <v/>
      </c>
      <c r="H256" s="59" t="str">
        <f>IF(C256&lt;&gt;"",(E256/$F$9)*L255,IF(N256=-1,SUM(H$18:H255),""))</f>
        <v/>
      </c>
      <c r="I256" s="51" t="str">
        <f>IF(C256&lt;&gt;"",I255,IF(N256=-1,SUM(I$18:I255),""))</f>
        <v/>
      </c>
      <c r="J256" s="6"/>
      <c r="K256" s="7"/>
      <c r="L256" s="59" t="str">
        <f t="shared" si="22"/>
        <v/>
      </c>
      <c r="M256" s="52">
        <f t="shared" si="18"/>
        <v>0</v>
      </c>
      <c r="N256" s="9">
        <f t="shared" si="23"/>
        <v>-227</v>
      </c>
    </row>
    <row r="257" spans="1:14" x14ac:dyDescent="0.2">
      <c r="A257" s="8"/>
      <c r="B257" s="8"/>
      <c r="C257" s="84" t="str">
        <f t="shared" si="19"/>
        <v/>
      </c>
      <c r="D257" s="78" t="str">
        <f t="shared" si="20"/>
        <v/>
      </c>
      <c r="E257" s="58" t="str">
        <f t="shared" si="21"/>
        <v/>
      </c>
      <c r="F257" s="59" t="str">
        <f>IF(C257&lt;&gt;"",PMT((+E257/$F$9),N256,-L256,0,0),IF($N257=-1,SUM(F$18:F256),""))</f>
        <v/>
      </c>
      <c r="G257" s="59" t="str">
        <f>IF(C257&lt;&gt;"",+F257-H257,IF($N257=-1,SUM(G$18:G256),""))</f>
        <v/>
      </c>
      <c r="H257" s="59" t="str">
        <f>IF(C257&lt;&gt;"",(E257/$F$9)*L256,IF(N257=-1,SUM(H$18:H256),""))</f>
        <v/>
      </c>
      <c r="I257" s="51" t="str">
        <f>IF(C257&lt;&gt;"",I256,IF(N257=-1,SUM(I$18:I256),""))</f>
        <v/>
      </c>
      <c r="J257" s="6"/>
      <c r="K257" s="7"/>
      <c r="L257" s="59" t="str">
        <f t="shared" si="22"/>
        <v/>
      </c>
      <c r="M257" s="52">
        <f t="shared" si="18"/>
        <v>0</v>
      </c>
      <c r="N257" s="9">
        <f t="shared" si="23"/>
        <v>-228</v>
      </c>
    </row>
    <row r="258" spans="1:14" x14ac:dyDescent="0.2">
      <c r="A258" s="8"/>
      <c r="B258" s="8"/>
      <c r="C258" s="84" t="str">
        <f t="shared" si="19"/>
        <v/>
      </c>
      <c r="D258" s="78" t="str">
        <f t="shared" si="20"/>
        <v/>
      </c>
      <c r="E258" s="58" t="str">
        <f t="shared" si="21"/>
        <v/>
      </c>
      <c r="F258" s="59" t="str">
        <f>IF(C258&lt;&gt;"",PMT((+E258/$F$9),N257,-L257,0,0),IF($N258=-1,SUM(F$18:F257),""))</f>
        <v/>
      </c>
      <c r="G258" s="59" t="str">
        <f>IF(C258&lt;&gt;"",+F258-H258,IF($N258=-1,SUM(G$18:G257),""))</f>
        <v/>
      </c>
      <c r="H258" s="59" t="str">
        <f>IF(C258&lt;&gt;"",(E258/$F$9)*L257,IF(N258=-1,SUM(H$18:H257),""))</f>
        <v/>
      </c>
      <c r="I258" s="51" t="str">
        <f>IF(C258&lt;&gt;"",I257,IF(N258=-1,SUM(I$18:I257),""))</f>
        <v/>
      </c>
      <c r="J258" s="6"/>
      <c r="K258" s="7"/>
      <c r="L258" s="59" t="str">
        <f t="shared" si="22"/>
        <v/>
      </c>
      <c r="M258" s="52">
        <f t="shared" si="18"/>
        <v>0</v>
      </c>
      <c r="N258" s="9">
        <f t="shared" si="23"/>
        <v>-229</v>
      </c>
    </row>
    <row r="259" spans="1:14" x14ac:dyDescent="0.2">
      <c r="A259" s="8"/>
      <c r="B259" s="8"/>
      <c r="C259" s="84" t="str">
        <f t="shared" si="19"/>
        <v/>
      </c>
      <c r="D259" s="78" t="str">
        <f t="shared" si="20"/>
        <v/>
      </c>
      <c r="E259" s="58" t="str">
        <f t="shared" si="21"/>
        <v/>
      </c>
      <c r="F259" s="59" t="str">
        <f>IF(C259&lt;&gt;"",PMT((+E259/$F$9),N258,-L258,0,0),IF($N259=-1,SUM(F$18:F258),""))</f>
        <v/>
      </c>
      <c r="G259" s="59" t="str">
        <f>IF(C259&lt;&gt;"",+F259-H259,IF($N259=-1,SUM(G$18:G258),""))</f>
        <v/>
      </c>
      <c r="H259" s="59" t="str">
        <f>IF(C259&lt;&gt;"",(E259/$F$9)*L258,IF(N259=-1,SUM(H$18:H258),""))</f>
        <v/>
      </c>
      <c r="I259" s="51" t="str">
        <f>IF(C259&lt;&gt;"",I258,IF(N259=-1,SUM(I$18:I258),""))</f>
        <v/>
      </c>
      <c r="J259" s="6"/>
      <c r="K259" s="7"/>
      <c r="L259" s="59" t="str">
        <f t="shared" si="22"/>
        <v/>
      </c>
      <c r="M259" s="52">
        <f t="shared" si="18"/>
        <v>0</v>
      </c>
      <c r="N259" s="9">
        <f t="shared" si="23"/>
        <v>-230</v>
      </c>
    </row>
    <row r="260" spans="1:14" x14ac:dyDescent="0.2">
      <c r="A260" s="8"/>
      <c r="B260" s="8"/>
      <c r="C260" s="84" t="str">
        <f t="shared" si="19"/>
        <v/>
      </c>
      <c r="D260" s="78" t="str">
        <f t="shared" si="20"/>
        <v/>
      </c>
      <c r="E260" s="58" t="str">
        <f t="shared" si="21"/>
        <v/>
      </c>
      <c r="F260" s="59" t="str">
        <f>IF(C260&lt;&gt;"",PMT((+E260/$F$9),N259,-L259,0,0),IF($N260=-1,SUM(F$18:F259),""))</f>
        <v/>
      </c>
      <c r="G260" s="59" t="str">
        <f>IF(C260&lt;&gt;"",+F260-H260,IF($N260=-1,SUM(G$18:G259),""))</f>
        <v/>
      </c>
      <c r="H260" s="59" t="str">
        <f>IF(C260&lt;&gt;"",(E260/$F$9)*L259,IF(N260=-1,SUM(H$18:H259),""))</f>
        <v/>
      </c>
      <c r="I260" s="51" t="str">
        <f>IF(C260&lt;&gt;"",I259,IF(N260=-1,SUM(I$18:I259),""))</f>
        <v/>
      </c>
      <c r="J260" s="6"/>
      <c r="K260" s="7"/>
      <c r="L260" s="59" t="str">
        <f t="shared" si="22"/>
        <v/>
      </c>
      <c r="M260" s="52">
        <f t="shared" si="18"/>
        <v>0</v>
      </c>
      <c r="N260" s="9">
        <f t="shared" si="23"/>
        <v>-231</v>
      </c>
    </row>
    <row r="261" spans="1:14" x14ac:dyDescent="0.2">
      <c r="A261" s="8"/>
      <c r="B261" s="8"/>
      <c r="C261" s="84" t="str">
        <f t="shared" si="19"/>
        <v/>
      </c>
      <c r="D261" s="78" t="str">
        <f t="shared" si="20"/>
        <v/>
      </c>
      <c r="E261" s="58" t="str">
        <f t="shared" si="21"/>
        <v/>
      </c>
      <c r="F261" s="59" t="str">
        <f>IF(C261&lt;&gt;"",PMT((+E261/$F$9),N260,-L260,0,0),IF($N261=-1,SUM(F$18:F260),""))</f>
        <v/>
      </c>
      <c r="G261" s="59" t="str">
        <f>IF(C261&lt;&gt;"",+F261-H261,IF($N261=-1,SUM(G$18:G260),""))</f>
        <v/>
      </c>
      <c r="H261" s="59" t="str">
        <f>IF(C261&lt;&gt;"",(E261/$F$9)*L260,IF(N261=-1,SUM(H$18:H260),""))</f>
        <v/>
      </c>
      <c r="I261" s="51" t="str">
        <f>IF(C261&lt;&gt;"",I260,IF(N261=-1,SUM(I$18:I260),""))</f>
        <v/>
      </c>
      <c r="J261" s="6"/>
      <c r="K261" s="7"/>
      <c r="L261" s="59" t="str">
        <f t="shared" si="22"/>
        <v/>
      </c>
      <c r="M261" s="52">
        <f t="shared" si="18"/>
        <v>0</v>
      </c>
      <c r="N261" s="9">
        <f t="shared" si="23"/>
        <v>-232</v>
      </c>
    </row>
    <row r="262" spans="1:14" x14ac:dyDescent="0.2">
      <c r="A262" s="8"/>
      <c r="B262" s="8"/>
      <c r="C262" s="84" t="str">
        <f t="shared" si="19"/>
        <v/>
      </c>
      <c r="D262" s="78" t="str">
        <f t="shared" si="20"/>
        <v/>
      </c>
      <c r="E262" s="58" t="str">
        <f t="shared" si="21"/>
        <v/>
      </c>
      <c r="F262" s="59" t="str">
        <f>IF(C262&lt;&gt;"",PMT((+E262/$F$9),N261,-L261,0,0),IF($N262=-1,SUM(F$18:F261),""))</f>
        <v/>
      </c>
      <c r="G262" s="59" t="str">
        <f>IF(C262&lt;&gt;"",+F262-H262,IF($N262=-1,SUM(G$18:G261),""))</f>
        <v/>
      </c>
      <c r="H262" s="59" t="str">
        <f>IF(C262&lt;&gt;"",(E262/$F$9)*L261,IF(N262=-1,SUM(H$18:H261),""))</f>
        <v/>
      </c>
      <c r="I262" s="51" t="str">
        <f>IF(C262&lt;&gt;"",I261,IF(N262=-1,SUM(I$18:I261),""))</f>
        <v/>
      </c>
      <c r="J262" s="6"/>
      <c r="K262" s="7"/>
      <c r="L262" s="59" t="str">
        <f t="shared" si="22"/>
        <v/>
      </c>
      <c r="M262" s="52">
        <f t="shared" si="18"/>
        <v>0</v>
      </c>
      <c r="N262" s="9">
        <f t="shared" si="23"/>
        <v>-233</v>
      </c>
    </row>
    <row r="263" spans="1:14" x14ac:dyDescent="0.2">
      <c r="A263" s="8"/>
      <c r="B263" s="8"/>
      <c r="C263" s="84" t="str">
        <f t="shared" si="19"/>
        <v/>
      </c>
      <c r="D263" s="78" t="str">
        <f t="shared" si="20"/>
        <v/>
      </c>
      <c r="E263" s="58" t="str">
        <f t="shared" si="21"/>
        <v/>
      </c>
      <c r="F263" s="59" t="str">
        <f>IF(C263&lt;&gt;"",PMT((+E263/$F$9),N262,-L262,0,0),IF($N263=-1,SUM(F$18:F262),""))</f>
        <v/>
      </c>
      <c r="G263" s="59" t="str">
        <f>IF(C263&lt;&gt;"",+F263-H263,IF($N263=-1,SUM(G$18:G262),""))</f>
        <v/>
      </c>
      <c r="H263" s="59" t="str">
        <f>IF(C263&lt;&gt;"",(E263/$F$9)*L262,IF(N263=-1,SUM(H$18:H262),""))</f>
        <v/>
      </c>
      <c r="I263" s="51" t="str">
        <f>IF(C263&lt;&gt;"",I262,IF(N263=-1,SUM(I$18:I262),""))</f>
        <v/>
      </c>
      <c r="J263" s="6"/>
      <c r="K263" s="7"/>
      <c r="L263" s="59" t="str">
        <f t="shared" si="22"/>
        <v/>
      </c>
      <c r="M263" s="52">
        <f t="shared" si="18"/>
        <v>0</v>
      </c>
      <c r="N263" s="9">
        <f t="shared" si="23"/>
        <v>-234</v>
      </c>
    </row>
    <row r="264" spans="1:14" x14ac:dyDescent="0.2">
      <c r="A264" s="8"/>
      <c r="B264" s="8"/>
      <c r="C264" s="84" t="str">
        <f t="shared" si="19"/>
        <v/>
      </c>
      <c r="D264" s="78" t="str">
        <f t="shared" si="20"/>
        <v/>
      </c>
      <c r="E264" s="58" t="str">
        <f t="shared" si="21"/>
        <v/>
      </c>
      <c r="F264" s="59" t="str">
        <f>IF(C264&lt;&gt;"",PMT((+E264/$F$9),N263,-L263,0,0),IF($N264=-1,SUM(F$18:F263),""))</f>
        <v/>
      </c>
      <c r="G264" s="59" t="str">
        <f>IF(C264&lt;&gt;"",+F264-H264,IF($N264=-1,SUM(G$18:G263),""))</f>
        <v/>
      </c>
      <c r="H264" s="59" t="str">
        <f>IF(C264&lt;&gt;"",(E264/$F$9)*L263,IF(N264=-1,SUM(H$18:H263),""))</f>
        <v/>
      </c>
      <c r="I264" s="51" t="str">
        <f>IF(C264&lt;&gt;"",I263,IF(N264=-1,SUM(I$18:I263),""))</f>
        <v/>
      </c>
      <c r="J264" s="6"/>
      <c r="K264" s="7"/>
      <c r="L264" s="59" t="str">
        <f t="shared" si="22"/>
        <v/>
      </c>
      <c r="M264" s="52">
        <f t="shared" si="18"/>
        <v>0</v>
      </c>
      <c r="N264" s="9">
        <f t="shared" si="23"/>
        <v>-235</v>
      </c>
    </row>
    <row r="265" spans="1:14" x14ac:dyDescent="0.2">
      <c r="A265" s="8"/>
      <c r="B265" s="8"/>
      <c r="C265" s="84" t="str">
        <f t="shared" si="19"/>
        <v/>
      </c>
      <c r="D265" s="78" t="str">
        <f t="shared" si="20"/>
        <v/>
      </c>
      <c r="E265" s="58" t="str">
        <f t="shared" si="21"/>
        <v/>
      </c>
      <c r="F265" s="59" t="str">
        <f>IF(C265&lt;&gt;"",PMT((+E265/$F$9),N264,-L264,0,0),IF($N265=-1,SUM(F$18:F264),""))</f>
        <v/>
      </c>
      <c r="G265" s="59" t="str">
        <f>IF(C265&lt;&gt;"",+F265-H265,IF($N265=-1,SUM(G$18:G264),""))</f>
        <v/>
      </c>
      <c r="H265" s="59" t="str">
        <f>IF(C265&lt;&gt;"",(E265/$F$9)*L264,IF(N265=-1,SUM(H$18:H264),""))</f>
        <v/>
      </c>
      <c r="I265" s="51" t="str">
        <f>IF(C265&lt;&gt;"",I264,IF(N265=-1,SUM(I$18:I264),""))</f>
        <v/>
      </c>
      <c r="J265" s="6"/>
      <c r="K265" s="7"/>
      <c r="L265" s="59" t="str">
        <f t="shared" si="22"/>
        <v/>
      </c>
      <c r="M265" s="52">
        <f t="shared" si="18"/>
        <v>0</v>
      </c>
      <c r="N265" s="9">
        <f t="shared" si="23"/>
        <v>-236</v>
      </c>
    </row>
    <row r="266" spans="1:14" x14ac:dyDescent="0.2">
      <c r="A266" s="8"/>
      <c r="B266" s="8"/>
      <c r="C266" s="84" t="str">
        <f t="shared" si="19"/>
        <v/>
      </c>
      <c r="D266" s="78" t="str">
        <f t="shared" si="20"/>
        <v/>
      </c>
      <c r="E266" s="58" t="str">
        <f t="shared" si="21"/>
        <v/>
      </c>
      <c r="F266" s="59" t="str">
        <f>IF(C266&lt;&gt;"",PMT((+E266/$F$9),N265,-L265,0,0),IF($N266=-1,SUM(F$18:F265),""))</f>
        <v/>
      </c>
      <c r="G266" s="59" t="str">
        <f>IF(C266&lt;&gt;"",+F266-H266,IF($N266=-1,SUM(G$18:G265),""))</f>
        <v/>
      </c>
      <c r="H266" s="59" t="str">
        <f>IF(C266&lt;&gt;"",(E266/$F$9)*L265,IF(N266=-1,SUM(H$18:H265),""))</f>
        <v/>
      </c>
      <c r="I266" s="51" t="str">
        <f>IF(C266&lt;&gt;"",I265,IF(N266=-1,SUM(I$18:I265),""))</f>
        <v/>
      </c>
      <c r="J266" s="6"/>
      <c r="K266" s="7"/>
      <c r="L266" s="59" t="str">
        <f t="shared" si="22"/>
        <v/>
      </c>
      <c r="M266" s="52">
        <f t="shared" si="18"/>
        <v>0</v>
      </c>
      <c r="N266" s="9">
        <f t="shared" si="23"/>
        <v>-237</v>
      </c>
    </row>
    <row r="267" spans="1:14" x14ac:dyDescent="0.2">
      <c r="A267" s="8"/>
      <c r="B267" s="8"/>
      <c r="C267" s="84" t="str">
        <f t="shared" si="19"/>
        <v/>
      </c>
      <c r="D267" s="78" t="str">
        <f t="shared" si="20"/>
        <v/>
      </c>
      <c r="E267" s="58" t="str">
        <f t="shared" si="21"/>
        <v/>
      </c>
      <c r="F267" s="59" t="str">
        <f>IF(C267&lt;&gt;"",PMT((+E267/$F$9),N266,-L266,0,0),IF($N267=-1,SUM(F$18:F266),""))</f>
        <v/>
      </c>
      <c r="G267" s="59" t="str">
        <f>IF(C267&lt;&gt;"",+F267-H267,IF($N267=-1,SUM(G$18:G266),""))</f>
        <v/>
      </c>
      <c r="H267" s="59" t="str">
        <f>IF(C267&lt;&gt;"",(E267/$F$9)*L266,IF(N267=-1,SUM(H$18:H266),""))</f>
        <v/>
      </c>
      <c r="I267" s="51" t="str">
        <f>IF(C267&lt;&gt;"",I266,IF(N267=-1,SUM(I$18:I266),""))</f>
        <v/>
      </c>
      <c r="J267" s="6"/>
      <c r="K267" s="7"/>
      <c r="L267" s="59" t="str">
        <f t="shared" si="22"/>
        <v/>
      </c>
      <c r="M267" s="52">
        <f t="shared" si="18"/>
        <v>0</v>
      </c>
      <c r="N267" s="9">
        <f t="shared" si="23"/>
        <v>-238</v>
      </c>
    </row>
    <row r="268" spans="1:14" x14ac:dyDescent="0.2">
      <c r="A268" s="8"/>
      <c r="B268" s="8"/>
      <c r="C268" s="84" t="str">
        <f t="shared" si="19"/>
        <v/>
      </c>
      <c r="D268" s="78" t="str">
        <f t="shared" si="20"/>
        <v/>
      </c>
      <c r="E268" s="58" t="str">
        <f t="shared" si="21"/>
        <v/>
      </c>
      <c r="F268" s="59" t="str">
        <f>IF(C268&lt;&gt;"",PMT((+E268/$F$9),N267,-L267,0,0),IF($N268=-1,SUM(F$18:F267),""))</f>
        <v/>
      </c>
      <c r="G268" s="59" t="str">
        <f>IF(C268&lt;&gt;"",+F268-H268,IF($N268=-1,SUM(G$18:G267),""))</f>
        <v/>
      </c>
      <c r="H268" s="59" t="str">
        <f>IF(C268&lt;&gt;"",(E268/$F$9)*L267,IF(N268=-1,SUM(H$18:H267),""))</f>
        <v/>
      </c>
      <c r="I268" s="51" t="str">
        <f>IF(C268&lt;&gt;"",I267,IF(N268=-1,SUM(I$18:I267),""))</f>
        <v/>
      </c>
      <c r="J268" s="6"/>
      <c r="K268" s="7"/>
      <c r="L268" s="59" t="str">
        <f t="shared" si="22"/>
        <v/>
      </c>
      <c r="M268" s="52">
        <f t="shared" si="18"/>
        <v>0</v>
      </c>
      <c r="N268" s="9">
        <f t="shared" si="23"/>
        <v>-239</v>
      </c>
    </row>
    <row r="269" spans="1:14" x14ac:dyDescent="0.2">
      <c r="A269" s="8"/>
      <c r="B269" s="8"/>
      <c r="C269" s="84" t="str">
        <f t="shared" si="19"/>
        <v/>
      </c>
      <c r="D269" s="78" t="str">
        <f t="shared" si="20"/>
        <v/>
      </c>
      <c r="E269" s="58" t="str">
        <f t="shared" si="21"/>
        <v/>
      </c>
      <c r="F269" s="59" t="str">
        <f>IF(C269&lt;&gt;"",PMT((+E269/$F$9),N268,-L268,0,0),IF($N269=-1,SUM(F$18:F268),""))</f>
        <v/>
      </c>
      <c r="G269" s="59" t="str">
        <f>IF(C269&lt;&gt;"",+F269-H269,IF($N269=-1,SUM(G$18:G268),""))</f>
        <v/>
      </c>
      <c r="H269" s="59" t="str">
        <f>IF(C269&lt;&gt;"",(E269/$F$9)*L268,IF(N269=-1,SUM(H$18:H268),""))</f>
        <v/>
      </c>
      <c r="I269" s="51" t="str">
        <f>IF(C269&lt;&gt;"",I268,IF(N269=-1,SUM(I$18:I268),""))</f>
        <v/>
      </c>
      <c r="J269" s="6"/>
      <c r="K269" s="7"/>
      <c r="L269" s="59" t="str">
        <f t="shared" si="22"/>
        <v/>
      </c>
      <c r="M269" s="52">
        <f t="shared" si="18"/>
        <v>0</v>
      </c>
      <c r="N269" s="9">
        <f t="shared" si="23"/>
        <v>-240</v>
      </c>
    </row>
    <row r="270" spans="1:14" x14ac:dyDescent="0.2">
      <c r="A270" s="8"/>
      <c r="B270" s="8"/>
      <c r="C270" s="84" t="str">
        <f t="shared" si="19"/>
        <v/>
      </c>
      <c r="D270" s="78" t="str">
        <f t="shared" si="20"/>
        <v/>
      </c>
      <c r="E270" s="58" t="str">
        <f t="shared" si="21"/>
        <v/>
      </c>
      <c r="F270" s="59" t="str">
        <f>IF(C270&lt;&gt;"",PMT((+E270/$F$9),N269,-L269,0,0),IF($N270=-1,SUM(F$18:F269),""))</f>
        <v/>
      </c>
      <c r="G270" s="59" t="str">
        <f>IF(C270&lt;&gt;"",+F270-H270,IF($N270=-1,SUM(G$18:G269),""))</f>
        <v/>
      </c>
      <c r="H270" s="59" t="str">
        <f>IF(C270&lt;&gt;"",(E270/$F$9)*L269,IF(N270=-1,SUM(H$18:H269),""))</f>
        <v/>
      </c>
      <c r="I270" s="51" t="str">
        <f>IF(C270&lt;&gt;"",I269,IF(N270=-1,SUM(I$18:I269),""))</f>
        <v/>
      </c>
      <c r="J270" s="6"/>
      <c r="K270" s="7"/>
      <c r="L270" s="59" t="str">
        <f t="shared" si="22"/>
        <v/>
      </c>
      <c r="M270" s="52">
        <f t="shared" si="18"/>
        <v>0</v>
      </c>
      <c r="N270" s="9">
        <f t="shared" si="23"/>
        <v>-241</v>
      </c>
    </row>
    <row r="271" spans="1:14" x14ac:dyDescent="0.2">
      <c r="A271" s="8"/>
      <c r="B271" s="8"/>
      <c r="C271" s="84" t="str">
        <f t="shared" si="19"/>
        <v/>
      </c>
      <c r="D271" s="78" t="str">
        <f t="shared" si="20"/>
        <v/>
      </c>
      <c r="E271" s="58" t="str">
        <f t="shared" si="21"/>
        <v/>
      </c>
      <c r="F271" s="59" t="str">
        <f>IF(C271&lt;&gt;"",PMT((+E271/$F$9),N270,-L270,0,0),IF($N271=-1,SUM(F$18:F270),""))</f>
        <v/>
      </c>
      <c r="G271" s="59" t="str">
        <f>IF(C271&lt;&gt;"",+F271-H271,IF($N271=-1,SUM(G$18:G270),""))</f>
        <v/>
      </c>
      <c r="H271" s="59" t="str">
        <f>IF(C271&lt;&gt;"",(E271/$F$9)*L270,IF(N271=-1,SUM(H$18:H270),""))</f>
        <v/>
      </c>
      <c r="I271" s="51" t="str">
        <f>IF(C271&lt;&gt;"",I270,IF(N271=-1,SUM(I$18:I270),""))</f>
        <v/>
      </c>
      <c r="J271" s="6"/>
      <c r="K271" s="7"/>
      <c r="L271" s="59" t="str">
        <f t="shared" si="22"/>
        <v/>
      </c>
      <c r="M271" s="52">
        <f t="shared" si="18"/>
        <v>0</v>
      </c>
      <c r="N271" s="9">
        <f t="shared" si="23"/>
        <v>-242</v>
      </c>
    </row>
    <row r="272" spans="1:14" x14ac:dyDescent="0.2">
      <c r="A272" s="8"/>
      <c r="B272" s="8"/>
      <c r="C272" s="84" t="str">
        <f t="shared" si="19"/>
        <v/>
      </c>
      <c r="D272" s="78" t="str">
        <f t="shared" si="20"/>
        <v/>
      </c>
      <c r="E272" s="58" t="str">
        <f t="shared" si="21"/>
        <v/>
      </c>
      <c r="F272" s="59" t="str">
        <f>IF(C272&lt;&gt;"",PMT((+E272/$F$9),N271,-L271,0,0),IF($N272=-1,SUM(F$18:F271),""))</f>
        <v/>
      </c>
      <c r="G272" s="59" t="str">
        <f>IF(C272&lt;&gt;"",+F272-H272,IF($N272=-1,SUM(G$18:G271),""))</f>
        <v/>
      </c>
      <c r="H272" s="59" t="str">
        <f>IF(C272&lt;&gt;"",(E272/$F$9)*L271,IF(N272=-1,SUM(H$18:H271),""))</f>
        <v/>
      </c>
      <c r="I272" s="51" t="str">
        <f>IF(C272&lt;&gt;"",I271,IF(N272=-1,SUM(I$18:I271),""))</f>
        <v/>
      </c>
      <c r="J272" s="6"/>
      <c r="K272" s="7"/>
      <c r="L272" s="59" t="str">
        <f t="shared" si="22"/>
        <v/>
      </c>
      <c r="M272" s="52">
        <f t="shared" si="18"/>
        <v>0</v>
      </c>
      <c r="N272" s="9">
        <f t="shared" si="23"/>
        <v>-243</v>
      </c>
    </row>
    <row r="273" spans="1:14" x14ac:dyDescent="0.2">
      <c r="A273" s="8"/>
      <c r="B273" s="8"/>
      <c r="C273" s="84" t="str">
        <f t="shared" si="19"/>
        <v/>
      </c>
      <c r="D273" s="78" t="str">
        <f t="shared" si="20"/>
        <v/>
      </c>
      <c r="E273" s="58" t="str">
        <f t="shared" si="21"/>
        <v/>
      </c>
      <c r="F273" s="59" t="str">
        <f>IF(C273&lt;&gt;"",PMT((+E273/$F$9),N272,-L272,0,0),IF($N273=-1,SUM(F$18:F272),""))</f>
        <v/>
      </c>
      <c r="G273" s="59" t="str">
        <f>IF(C273&lt;&gt;"",+F273-H273,IF($N273=-1,SUM(G$18:G272),""))</f>
        <v/>
      </c>
      <c r="H273" s="59" t="str">
        <f>IF(C273&lt;&gt;"",(E273/$F$9)*L272,IF(N273=-1,SUM(H$18:H272),""))</f>
        <v/>
      </c>
      <c r="I273" s="51" t="str">
        <f>IF(C273&lt;&gt;"",I272,IF(N273=-1,SUM(I$18:I272),""))</f>
        <v/>
      </c>
      <c r="J273" s="6"/>
      <c r="K273" s="7"/>
      <c r="L273" s="59" t="str">
        <f t="shared" si="22"/>
        <v/>
      </c>
      <c r="M273" s="52">
        <f t="shared" si="18"/>
        <v>0</v>
      </c>
      <c r="N273" s="9">
        <f t="shared" si="23"/>
        <v>-244</v>
      </c>
    </row>
    <row r="274" spans="1:14" x14ac:dyDescent="0.2">
      <c r="A274" s="8"/>
      <c r="B274" s="8"/>
      <c r="C274" s="84" t="str">
        <f t="shared" si="19"/>
        <v/>
      </c>
      <c r="D274" s="78" t="str">
        <f t="shared" si="20"/>
        <v/>
      </c>
      <c r="E274" s="58" t="str">
        <f t="shared" si="21"/>
        <v/>
      </c>
      <c r="F274" s="59" t="str">
        <f>IF(C274&lt;&gt;"",PMT((+E274/$F$9),N273,-L273,0,0),IF($N274=-1,SUM(F$18:F273),""))</f>
        <v/>
      </c>
      <c r="G274" s="59" t="str">
        <f>IF(C274&lt;&gt;"",+F274-H274,IF($N274=-1,SUM(G$18:G273),""))</f>
        <v/>
      </c>
      <c r="H274" s="59" t="str">
        <f>IF(C274&lt;&gt;"",(E274/$F$9)*L273,IF(N274=-1,SUM(H$18:H273),""))</f>
        <v/>
      </c>
      <c r="I274" s="51" t="str">
        <f>IF(C274&lt;&gt;"",I273,IF(N274=-1,SUM(I$18:I273),""))</f>
        <v/>
      </c>
      <c r="J274" s="6"/>
      <c r="K274" s="7"/>
      <c r="L274" s="59" t="str">
        <f t="shared" si="22"/>
        <v/>
      </c>
      <c r="M274" s="52">
        <f t="shared" si="18"/>
        <v>0</v>
      </c>
      <c r="N274" s="9">
        <f t="shared" si="23"/>
        <v>-245</v>
      </c>
    </row>
    <row r="275" spans="1:14" x14ac:dyDescent="0.2">
      <c r="A275" s="8"/>
      <c r="B275" s="8"/>
      <c r="C275" s="84" t="str">
        <f t="shared" si="19"/>
        <v/>
      </c>
      <c r="D275" s="78" t="str">
        <f t="shared" si="20"/>
        <v/>
      </c>
      <c r="E275" s="58" t="str">
        <f t="shared" si="21"/>
        <v/>
      </c>
      <c r="F275" s="59" t="str">
        <f>IF(C275&lt;&gt;"",PMT((+E275/$F$9),N274,-L274,0,0),IF($N275=-1,SUM(F$18:F274),""))</f>
        <v/>
      </c>
      <c r="G275" s="59" t="str">
        <f>IF(C275&lt;&gt;"",+F275-H275,IF($N275=-1,SUM(G$18:G274),""))</f>
        <v/>
      </c>
      <c r="H275" s="59" t="str">
        <f>IF(C275&lt;&gt;"",(E275/$F$9)*L274,IF(N275=-1,SUM(H$18:H274),""))</f>
        <v/>
      </c>
      <c r="I275" s="51" t="str">
        <f>IF(C275&lt;&gt;"",I274,IF(N275=-1,SUM(I$18:I274),""))</f>
        <v/>
      </c>
      <c r="J275" s="6"/>
      <c r="K275" s="7"/>
      <c r="L275" s="59" t="str">
        <f t="shared" si="22"/>
        <v/>
      </c>
      <c r="M275" s="52">
        <f t="shared" ref="M275:M317" si="24">IF(C275&lt;&gt;"",+F275+I275+J275,0)</f>
        <v>0</v>
      </c>
      <c r="N275" s="9">
        <f t="shared" si="23"/>
        <v>-246</v>
      </c>
    </row>
    <row r="276" spans="1:14" x14ac:dyDescent="0.2">
      <c r="A276" s="8"/>
      <c r="B276" s="8"/>
      <c r="C276" s="84" t="str">
        <f t="shared" ref="C276:C317" si="25">IF(AND($N$10=1,N275&gt;=1),C275+1,"")</f>
        <v/>
      </c>
      <c r="D276" s="78" t="str">
        <f t="shared" ref="D276:D317" si="26">IF(C276&lt;&gt;"",DATE(YEAR(D275),MONTH(D275)+12/$F$9,DAY(D275)),"")</f>
        <v/>
      </c>
      <c r="E276" s="58" t="str">
        <f t="shared" ref="E276:E318" si="27">IF(C276&lt;&gt;"",+E275,IF(N276=-1,"TOTALES",""))</f>
        <v/>
      </c>
      <c r="F276" s="59" t="str">
        <f>IF(C276&lt;&gt;"",PMT((+E276/$F$9),N275,-L275,0,0),IF($N276=-1,SUM(F$18:F275),""))</f>
        <v/>
      </c>
      <c r="G276" s="59" t="str">
        <f>IF(C276&lt;&gt;"",+F276-H276,IF($N276=-1,SUM(G$18:G275),""))</f>
        <v/>
      </c>
      <c r="H276" s="59" t="str">
        <f>IF(C276&lt;&gt;"",(E276/$F$9)*L275,IF(N276=-1,SUM(H$18:H275),""))</f>
        <v/>
      </c>
      <c r="I276" s="51" t="str">
        <f>IF(C276&lt;&gt;"",I275,IF(N276=-1,SUM(I$18:I275),""))</f>
        <v/>
      </c>
      <c r="J276" s="6"/>
      <c r="K276" s="7"/>
      <c r="L276" s="59" t="str">
        <f t="shared" ref="L276:L317" si="28">IF(C276&lt;&gt;"",L275-G276-J276,"")</f>
        <v/>
      </c>
      <c r="M276" s="52">
        <f t="shared" si="24"/>
        <v>0</v>
      </c>
      <c r="N276" s="9">
        <f t="shared" ref="N276:N317" si="29">IF(C276&lt;&gt;"",IF(K276=1,ROUNDUP(NPER(E276/$F$9,F276,-L276),0),N275-1),N275-1)</f>
        <v>-247</v>
      </c>
    </row>
    <row r="277" spans="1:14" x14ac:dyDescent="0.2">
      <c r="A277" s="8"/>
      <c r="B277" s="8"/>
      <c r="C277" s="84" t="str">
        <f t="shared" si="25"/>
        <v/>
      </c>
      <c r="D277" s="78" t="str">
        <f t="shared" si="26"/>
        <v/>
      </c>
      <c r="E277" s="58" t="str">
        <f t="shared" si="27"/>
        <v/>
      </c>
      <c r="F277" s="59" t="str">
        <f>IF(C277&lt;&gt;"",PMT((+E277/$F$9),N276,-L276,0,0),IF($N277=-1,SUM(F$18:F276),""))</f>
        <v/>
      </c>
      <c r="G277" s="59" t="str">
        <f>IF(C277&lt;&gt;"",+F277-H277,IF($N277=-1,SUM(G$18:G276),""))</f>
        <v/>
      </c>
      <c r="H277" s="59" t="str">
        <f>IF(C277&lt;&gt;"",(E277/$F$9)*L276,IF(N277=-1,SUM(H$18:H276),""))</f>
        <v/>
      </c>
      <c r="I277" s="51" t="str">
        <f>IF(C277&lt;&gt;"",I276,IF(N277=-1,SUM(I$18:I276),""))</f>
        <v/>
      </c>
      <c r="J277" s="6"/>
      <c r="K277" s="7"/>
      <c r="L277" s="59" t="str">
        <f t="shared" si="28"/>
        <v/>
      </c>
      <c r="M277" s="52">
        <f t="shared" si="24"/>
        <v>0</v>
      </c>
      <c r="N277" s="9">
        <f t="shared" si="29"/>
        <v>-248</v>
      </c>
    </row>
    <row r="278" spans="1:14" x14ac:dyDescent="0.2">
      <c r="A278" s="8"/>
      <c r="B278" s="8"/>
      <c r="C278" s="84" t="str">
        <f t="shared" si="25"/>
        <v/>
      </c>
      <c r="D278" s="78" t="str">
        <f t="shared" si="26"/>
        <v/>
      </c>
      <c r="E278" s="58" t="str">
        <f t="shared" si="27"/>
        <v/>
      </c>
      <c r="F278" s="59" t="str">
        <f>IF(C278&lt;&gt;"",PMT((+E278/$F$9),N277,-L277,0,0),IF($N278=-1,SUM(F$18:F277),""))</f>
        <v/>
      </c>
      <c r="G278" s="59" t="str">
        <f>IF(C278&lt;&gt;"",+F278-H278,IF($N278=-1,SUM(G$18:G277),""))</f>
        <v/>
      </c>
      <c r="H278" s="59" t="str">
        <f>IF(C278&lt;&gt;"",(E278/$F$9)*L277,IF(N278=-1,SUM(H$18:H277),""))</f>
        <v/>
      </c>
      <c r="I278" s="51" t="str">
        <f>IF(C278&lt;&gt;"",I277,IF(N278=-1,SUM(I$18:I277),""))</f>
        <v/>
      </c>
      <c r="J278" s="6"/>
      <c r="K278" s="7"/>
      <c r="L278" s="59" t="str">
        <f t="shared" si="28"/>
        <v/>
      </c>
      <c r="M278" s="52">
        <f t="shared" si="24"/>
        <v>0</v>
      </c>
      <c r="N278" s="9">
        <f t="shared" si="29"/>
        <v>-249</v>
      </c>
    </row>
    <row r="279" spans="1:14" x14ac:dyDescent="0.2">
      <c r="A279" s="8"/>
      <c r="B279" s="8"/>
      <c r="C279" s="84" t="str">
        <f t="shared" si="25"/>
        <v/>
      </c>
      <c r="D279" s="78" t="str">
        <f t="shared" si="26"/>
        <v/>
      </c>
      <c r="E279" s="58" t="str">
        <f t="shared" si="27"/>
        <v/>
      </c>
      <c r="F279" s="59" t="str">
        <f>IF(C279&lt;&gt;"",PMT((+E279/$F$9),N278,-L278,0,0),IF($N279=-1,SUM(F$18:F278),""))</f>
        <v/>
      </c>
      <c r="G279" s="59" t="str">
        <f>IF(C279&lt;&gt;"",+F279-H279,IF($N279=-1,SUM(G$18:G278),""))</f>
        <v/>
      </c>
      <c r="H279" s="59" t="str">
        <f>IF(C279&lt;&gt;"",(E279/$F$9)*L278,IF(N279=-1,SUM(H$18:H278),""))</f>
        <v/>
      </c>
      <c r="I279" s="51" t="str">
        <f>IF(C279&lt;&gt;"",I278,IF(N279=-1,SUM(I$18:I278),""))</f>
        <v/>
      </c>
      <c r="J279" s="6"/>
      <c r="K279" s="7"/>
      <c r="L279" s="59" t="str">
        <f t="shared" si="28"/>
        <v/>
      </c>
      <c r="M279" s="52">
        <f t="shared" si="24"/>
        <v>0</v>
      </c>
      <c r="N279" s="9">
        <f t="shared" si="29"/>
        <v>-250</v>
      </c>
    </row>
    <row r="280" spans="1:14" x14ac:dyDescent="0.2">
      <c r="A280" s="8"/>
      <c r="B280" s="8"/>
      <c r="C280" s="84" t="str">
        <f t="shared" si="25"/>
        <v/>
      </c>
      <c r="D280" s="78" t="str">
        <f t="shared" si="26"/>
        <v/>
      </c>
      <c r="E280" s="58" t="str">
        <f t="shared" si="27"/>
        <v/>
      </c>
      <c r="F280" s="59" t="str">
        <f>IF(C280&lt;&gt;"",PMT((+E280/$F$9),N279,-L279,0,0),IF($N280=-1,SUM(F$18:F279),""))</f>
        <v/>
      </c>
      <c r="G280" s="59" t="str">
        <f>IF(C280&lt;&gt;"",+F280-H280,IF($N280=-1,SUM(G$18:G279),""))</f>
        <v/>
      </c>
      <c r="H280" s="59" t="str">
        <f>IF(C280&lt;&gt;"",(E280/$F$9)*L279,IF(N280=-1,SUM(H$18:H279),""))</f>
        <v/>
      </c>
      <c r="I280" s="51" t="str">
        <f>IF(C280&lt;&gt;"",I279,IF(N280=-1,SUM(I$18:I279),""))</f>
        <v/>
      </c>
      <c r="J280" s="6"/>
      <c r="K280" s="7"/>
      <c r="L280" s="59" t="str">
        <f t="shared" si="28"/>
        <v/>
      </c>
      <c r="M280" s="52">
        <f t="shared" si="24"/>
        <v>0</v>
      </c>
      <c r="N280" s="9">
        <f t="shared" si="29"/>
        <v>-251</v>
      </c>
    </row>
    <row r="281" spans="1:14" x14ac:dyDescent="0.2">
      <c r="A281" s="8"/>
      <c r="B281" s="8"/>
      <c r="C281" s="84" t="str">
        <f t="shared" si="25"/>
        <v/>
      </c>
      <c r="D281" s="78" t="str">
        <f t="shared" si="26"/>
        <v/>
      </c>
      <c r="E281" s="58" t="str">
        <f t="shared" si="27"/>
        <v/>
      </c>
      <c r="F281" s="59" t="str">
        <f>IF(C281&lt;&gt;"",PMT((+E281/$F$9),N280,-L280,0,0),IF($N281=-1,SUM(F$18:F280),""))</f>
        <v/>
      </c>
      <c r="G281" s="59" t="str">
        <f>IF(C281&lt;&gt;"",+F281-H281,IF($N281=-1,SUM(G$18:G280),""))</f>
        <v/>
      </c>
      <c r="H281" s="59" t="str">
        <f>IF(C281&lt;&gt;"",(E281/$F$9)*L280,IF(N281=-1,SUM(H$18:H280),""))</f>
        <v/>
      </c>
      <c r="I281" s="51" t="str">
        <f>IF(C281&lt;&gt;"",I280,IF(N281=-1,SUM(I$18:I280),""))</f>
        <v/>
      </c>
      <c r="J281" s="6"/>
      <c r="K281" s="7"/>
      <c r="L281" s="59" t="str">
        <f t="shared" si="28"/>
        <v/>
      </c>
      <c r="M281" s="52">
        <f t="shared" si="24"/>
        <v>0</v>
      </c>
      <c r="N281" s="9">
        <f t="shared" si="29"/>
        <v>-252</v>
      </c>
    </row>
    <row r="282" spans="1:14" x14ac:dyDescent="0.2">
      <c r="A282" s="8"/>
      <c r="B282" s="8"/>
      <c r="C282" s="84" t="str">
        <f t="shared" si="25"/>
        <v/>
      </c>
      <c r="D282" s="78" t="str">
        <f t="shared" si="26"/>
        <v/>
      </c>
      <c r="E282" s="58" t="str">
        <f t="shared" si="27"/>
        <v/>
      </c>
      <c r="F282" s="59" t="str">
        <f>IF(C282&lt;&gt;"",PMT((+E282/$F$9),N281,-L281,0,0),IF($N282=-1,SUM(F$18:F281),""))</f>
        <v/>
      </c>
      <c r="G282" s="59" t="str">
        <f>IF(C282&lt;&gt;"",+F282-H282,IF($N282=-1,SUM(G$18:G281),""))</f>
        <v/>
      </c>
      <c r="H282" s="59" t="str">
        <f>IF(C282&lt;&gt;"",(E282/$F$9)*L281,IF(N282=-1,SUM(H$18:H281),""))</f>
        <v/>
      </c>
      <c r="I282" s="51" t="str">
        <f>IF(C282&lt;&gt;"",I281,IF(N282=-1,SUM(I$18:I281),""))</f>
        <v/>
      </c>
      <c r="J282" s="6"/>
      <c r="K282" s="7"/>
      <c r="L282" s="59" t="str">
        <f t="shared" si="28"/>
        <v/>
      </c>
      <c r="M282" s="52">
        <f t="shared" si="24"/>
        <v>0</v>
      </c>
      <c r="N282" s="9">
        <f t="shared" si="29"/>
        <v>-253</v>
      </c>
    </row>
    <row r="283" spans="1:14" x14ac:dyDescent="0.2">
      <c r="A283" s="8"/>
      <c r="B283" s="8"/>
      <c r="C283" s="84" t="str">
        <f t="shared" si="25"/>
        <v/>
      </c>
      <c r="D283" s="78" t="str">
        <f t="shared" si="26"/>
        <v/>
      </c>
      <c r="E283" s="58" t="str">
        <f t="shared" si="27"/>
        <v/>
      </c>
      <c r="F283" s="59" t="str">
        <f>IF(C283&lt;&gt;"",PMT((+E283/$F$9),N282,-L282,0,0),IF($N283=-1,SUM(F$18:F282),""))</f>
        <v/>
      </c>
      <c r="G283" s="59" t="str">
        <f>IF(C283&lt;&gt;"",+F283-H283,IF($N283=-1,SUM(G$18:G282),""))</f>
        <v/>
      </c>
      <c r="H283" s="59" t="str">
        <f>IF(C283&lt;&gt;"",(E283/$F$9)*L282,IF(N283=-1,SUM(H$18:H282),""))</f>
        <v/>
      </c>
      <c r="I283" s="51" t="str">
        <f>IF(C283&lt;&gt;"",I282,IF(N283=-1,SUM(I$18:I282),""))</f>
        <v/>
      </c>
      <c r="J283" s="6"/>
      <c r="K283" s="7"/>
      <c r="L283" s="59" t="str">
        <f t="shared" si="28"/>
        <v/>
      </c>
      <c r="M283" s="52">
        <f t="shared" si="24"/>
        <v>0</v>
      </c>
      <c r="N283" s="9">
        <f t="shared" si="29"/>
        <v>-254</v>
      </c>
    </row>
    <row r="284" spans="1:14" x14ac:dyDescent="0.2">
      <c r="A284" s="8"/>
      <c r="B284" s="8"/>
      <c r="C284" s="84" t="str">
        <f t="shared" si="25"/>
        <v/>
      </c>
      <c r="D284" s="78" t="str">
        <f t="shared" si="26"/>
        <v/>
      </c>
      <c r="E284" s="58" t="str">
        <f t="shared" si="27"/>
        <v/>
      </c>
      <c r="F284" s="59" t="str">
        <f>IF(C284&lt;&gt;"",PMT((+E284/$F$9),N283,-L283,0,0),IF($N284=-1,SUM(F$18:F283),""))</f>
        <v/>
      </c>
      <c r="G284" s="59" t="str">
        <f>IF(C284&lt;&gt;"",+F284-H284,IF($N284=-1,SUM(G$18:G283),""))</f>
        <v/>
      </c>
      <c r="H284" s="59" t="str">
        <f>IF(C284&lt;&gt;"",(E284/$F$9)*L283,IF(N284=-1,SUM(H$18:H283),""))</f>
        <v/>
      </c>
      <c r="I284" s="51" t="str">
        <f>IF(C284&lt;&gt;"",I283,IF(N284=-1,SUM(I$18:I283),""))</f>
        <v/>
      </c>
      <c r="J284" s="6"/>
      <c r="K284" s="7"/>
      <c r="L284" s="59" t="str">
        <f t="shared" si="28"/>
        <v/>
      </c>
      <c r="M284" s="52">
        <f t="shared" si="24"/>
        <v>0</v>
      </c>
      <c r="N284" s="9">
        <f t="shared" si="29"/>
        <v>-255</v>
      </c>
    </row>
    <row r="285" spans="1:14" x14ac:dyDescent="0.2">
      <c r="A285" s="8"/>
      <c r="B285" s="8"/>
      <c r="C285" s="84" t="str">
        <f t="shared" si="25"/>
        <v/>
      </c>
      <c r="D285" s="78" t="str">
        <f t="shared" si="26"/>
        <v/>
      </c>
      <c r="E285" s="58" t="str">
        <f t="shared" si="27"/>
        <v/>
      </c>
      <c r="F285" s="59" t="str">
        <f>IF(C285&lt;&gt;"",PMT((+E285/$F$9),N284,-L284,0,0),IF($N285=-1,SUM(F$18:F284),""))</f>
        <v/>
      </c>
      <c r="G285" s="59" t="str">
        <f>IF(C285&lt;&gt;"",+F285-H285,IF($N285=-1,SUM(G$18:G284),""))</f>
        <v/>
      </c>
      <c r="H285" s="59" t="str">
        <f>IF(C285&lt;&gt;"",(E285/$F$9)*L284,IF(N285=-1,SUM(H$18:H284),""))</f>
        <v/>
      </c>
      <c r="I285" s="51" t="str">
        <f>IF(C285&lt;&gt;"",I284,IF(N285=-1,SUM(I$18:I284),""))</f>
        <v/>
      </c>
      <c r="J285" s="6"/>
      <c r="K285" s="7"/>
      <c r="L285" s="59" t="str">
        <f t="shared" si="28"/>
        <v/>
      </c>
      <c r="M285" s="52">
        <f t="shared" si="24"/>
        <v>0</v>
      </c>
      <c r="N285" s="9">
        <f t="shared" si="29"/>
        <v>-256</v>
      </c>
    </row>
    <row r="286" spans="1:14" x14ac:dyDescent="0.2">
      <c r="A286" s="8"/>
      <c r="B286" s="8"/>
      <c r="C286" s="84" t="str">
        <f t="shared" si="25"/>
        <v/>
      </c>
      <c r="D286" s="78" t="str">
        <f t="shared" si="26"/>
        <v/>
      </c>
      <c r="E286" s="58" t="str">
        <f t="shared" si="27"/>
        <v/>
      </c>
      <c r="F286" s="59" t="str">
        <f>IF(C286&lt;&gt;"",PMT((+E286/$F$9),N285,-L285,0,0),IF($N286=-1,SUM(F$18:F285),""))</f>
        <v/>
      </c>
      <c r="G286" s="59" t="str">
        <f>IF(C286&lt;&gt;"",+F286-H286,IF($N286=-1,SUM(G$18:G285),""))</f>
        <v/>
      </c>
      <c r="H286" s="59" t="str">
        <f>IF(C286&lt;&gt;"",(E286/$F$9)*L285,IF(N286=-1,SUM(H$18:H285),""))</f>
        <v/>
      </c>
      <c r="I286" s="51" t="str">
        <f>IF(C286&lt;&gt;"",I285,IF(N286=-1,SUM(I$18:I285),""))</f>
        <v/>
      </c>
      <c r="J286" s="6"/>
      <c r="K286" s="7"/>
      <c r="L286" s="59" t="str">
        <f t="shared" si="28"/>
        <v/>
      </c>
      <c r="M286" s="52">
        <f t="shared" si="24"/>
        <v>0</v>
      </c>
      <c r="N286" s="9">
        <f t="shared" si="29"/>
        <v>-257</v>
      </c>
    </row>
    <row r="287" spans="1:14" x14ac:dyDescent="0.2">
      <c r="A287" s="8"/>
      <c r="B287" s="8"/>
      <c r="C287" s="84" t="str">
        <f t="shared" si="25"/>
        <v/>
      </c>
      <c r="D287" s="78" t="str">
        <f t="shared" si="26"/>
        <v/>
      </c>
      <c r="E287" s="58" t="str">
        <f t="shared" si="27"/>
        <v/>
      </c>
      <c r="F287" s="59" t="str">
        <f>IF(C287&lt;&gt;"",PMT((+E287/$F$9),N286,-L286,0,0),IF($N287=-1,SUM(F$18:F286),""))</f>
        <v/>
      </c>
      <c r="G287" s="59" t="str">
        <f>IF(C287&lt;&gt;"",+F287-H287,IF($N287=-1,SUM(G$18:G286),""))</f>
        <v/>
      </c>
      <c r="H287" s="59" t="str">
        <f>IF(C287&lt;&gt;"",(E287/$F$9)*L286,IF(N287=-1,SUM(H$18:H286),""))</f>
        <v/>
      </c>
      <c r="I287" s="51" t="str">
        <f>IF(C287&lt;&gt;"",I286,IF(N287=-1,SUM(I$18:I286),""))</f>
        <v/>
      </c>
      <c r="J287" s="6"/>
      <c r="K287" s="7"/>
      <c r="L287" s="59" t="str">
        <f t="shared" si="28"/>
        <v/>
      </c>
      <c r="M287" s="52">
        <f t="shared" si="24"/>
        <v>0</v>
      </c>
      <c r="N287" s="9">
        <f t="shared" si="29"/>
        <v>-258</v>
      </c>
    </row>
    <row r="288" spans="1:14" x14ac:dyDescent="0.2">
      <c r="A288" s="8"/>
      <c r="B288" s="8"/>
      <c r="C288" s="84" t="str">
        <f t="shared" si="25"/>
        <v/>
      </c>
      <c r="D288" s="78" t="str">
        <f t="shared" si="26"/>
        <v/>
      </c>
      <c r="E288" s="58" t="str">
        <f t="shared" si="27"/>
        <v/>
      </c>
      <c r="F288" s="59" t="str">
        <f>IF(C288&lt;&gt;"",PMT((+E288/$F$9),N287,-L287,0,0),IF($N288=-1,SUM(F$18:F287),""))</f>
        <v/>
      </c>
      <c r="G288" s="59" t="str">
        <f>IF(C288&lt;&gt;"",+F288-H288,IF($N288=-1,SUM(G$18:G287),""))</f>
        <v/>
      </c>
      <c r="H288" s="59" t="str">
        <f>IF(C288&lt;&gt;"",(E288/$F$9)*L287,IF(N288=-1,SUM(H$18:H287),""))</f>
        <v/>
      </c>
      <c r="I288" s="51" t="str">
        <f>IF(C288&lt;&gt;"",I287,IF(N288=-1,SUM(I$18:I287),""))</f>
        <v/>
      </c>
      <c r="J288" s="6"/>
      <c r="K288" s="7"/>
      <c r="L288" s="59" t="str">
        <f t="shared" si="28"/>
        <v/>
      </c>
      <c r="M288" s="52">
        <f t="shared" si="24"/>
        <v>0</v>
      </c>
      <c r="N288" s="9">
        <f t="shared" si="29"/>
        <v>-259</v>
      </c>
    </row>
    <row r="289" spans="1:14" x14ac:dyDescent="0.2">
      <c r="A289" s="8"/>
      <c r="B289" s="8"/>
      <c r="C289" s="84" t="str">
        <f t="shared" si="25"/>
        <v/>
      </c>
      <c r="D289" s="78" t="str">
        <f t="shared" si="26"/>
        <v/>
      </c>
      <c r="E289" s="58" t="str">
        <f t="shared" si="27"/>
        <v/>
      </c>
      <c r="F289" s="59" t="str">
        <f>IF(C289&lt;&gt;"",PMT((+E289/$F$9),N288,-L288,0,0),IF($N289=-1,SUM(F$18:F288),""))</f>
        <v/>
      </c>
      <c r="G289" s="59" t="str">
        <f>IF(C289&lt;&gt;"",+F289-H289,IF($N289=-1,SUM(G$18:G288),""))</f>
        <v/>
      </c>
      <c r="H289" s="59" t="str">
        <f>IF(C289&lt;&gt;"",(E289/$F$9)*L288,IF(N289=-1,SUM(H$18:H288),""))</f>
        <v/>
      </c>
      <c r="I289" s="51" t="str">
        <f>IF(C289&lt;&gt;"",I288,IF(N289=-1,SUM(I$18:I288),""))</f>
        <v/>
      </c>
      <c r="J289" s="6"/>
      <c r="K289" s="7"/>
      <c r="L289" s="59" t="str">
        <f t="shared" si="28"/>
        <v/>
      </c>
      <c r="M289" s="52">
        <f t="shared" si="24"/>
        <v>0</v>
      </c>
      <c r="N289" s="9">
        <f t="shared" si="29"/>
        <v>-260</v>
      </c>
    </row>
    <row r="290" spans="1:14" x14ac:dyDescent="0.2">
      <c r="A290" s="8"/>
      <c r="B290" s="8"/>
      <c r="C290" s="84" t="str">
        <f t="shared" si="25"/>
        <v/>
      </c>
      <c r="D290" s="78" t="str">
        <f t="shared" si="26"/>
        <v/>
      </c>
      <c r="E290" s="58" t="str">
        <f t="shared" si="27"/>
        <v/>
      </c>
      <c r="F290" s="59" t="str">
        <f>IF(C290&lt;&gt;"",PMT((+E290/$F$9),N289,-L289,0,0),IF($N290=-1,SUM(F$18:F289),""))</f>
        <v/>
      </c>
      <c r="G290" s="59" t="str">
        <f>IF(C290&lt;&gt;"",+F290-H290,IF($N290=-1,SUM(G$18:G289),""))</f>
        <v/>
      </c>
      <c r="H290" s="59" t="str">
        <f>IF(C290&lt;&gt;"",(E290/$F$9)*L289,IF(N290=-1,SUM(H$18:H289),""))</f>
        <v/>
      </c>
      <c r="I290" s="51" t="str">
        <f>IF(C290&lt;&gt;"",I289,IF(N290=-1,SUM(I$18:I289),""))</f>
        <v/>
      </c>
      <c r="J290" s="6"/>
      <c r="K290" s="7"/>
      <c r="L290" s="59" t="str">
        <f t="shared" si="28"/>
        <v/>
      </c>
      <c r="M290" s="52">
        <f t="shared" si="24"/>
        <v>0</v>
      </c>
      <c r="N290" s="9">
        <f t="shared" si="29"/>
        <v>-261</v>
      </c>
    </row>
    <row r="291" spans="1:14" x14ac:dyDescent="0.2">
      <c r="A291" s="8"/>
      <c r="B291" s="8"/>
      <c r="C291" s="84" t="str">
        <f t="shared" si="25"/>
        <v/>
      </c>
      <c r="D291" s="78" t="str">
        <f t="shared" si="26"/>
        <v/>
      </c>
      <c r="E291" s="58" t="str">
        <f t="shared" si="27"/>
        <v/>
      </c>
      <c r="F291" s="59" t="str">
        <f>IF(C291&lt;&gt;"",PMT((+E291/$F$9),N290,-L290,0,0),IF($N291=-1,SUM(F$18:F290),""))</f>
        <v/>
      </c>
      <c r="G291" s="59" t="str">
        <f>IF(C291&lt;&gt;"",+F291-H291,IF($N291=-1,SUM(G$18:G290),""))</f>
        <v/>
      </c>
      <c r="H291" s="59" t="str">
        <f>IF(C291&lt;&gt;"",(E291/$F$9)*L290,IF(N291=-1,SUM(H$18:H290),""))</f>
        <v/>
      </c>
      <c r="I291" s="51" t="str">
        <f>IF(C291&lt;&gt;"",I290,IF(N291=-1,SUM(I$18:I290),""))</f>
        <v/>
      </c>
      <c r="J291" s="6"/>
      <c r="K291" s="7"/>
      <c r="L291" s="59" t="str">
        <f t="shared" si="28"/>
        <v/>
      </c>
      <c r="M291" s="52">
        <f t="shared" si="24"/>
        <v>0</v>
      </c>
      <c r="N291" s="9">
        <f t="shared" si="29"/>
        <v>-262</v>
      </c>
    </row>
    <row r="292" spans="1:14" x14ac:dyDescent="0.2">
      <c r="A292" s="8"/>
      <c r="B292" s="8"/>
      <c r="C292" s="84" t="str">
        <f t="shared" si="25"/>
        <v/>
      </c>
      <c r="D292" s="78" t="str">
        <f t="shared" si="26"/>
        <v/>
      </c>
      <c r="E292" s="58" t="str">
        <f t="shared" si="27"/>
        <v/>
      </c>
      <c r="F292" s="59" t="str">
        <f>IF(C292&lt;&gt;"",PMT((+E292/$F$9),N291,-L291,0,0),IF($N292=-1,SUM(F$18:F291),""))</f>
        <v/>
      </c>
      <c r="G292" s="59" t="str">
        <f>IF(C292&lt;&gt;"",+F292-H292,IF($N292=-1,SUM(G$18:G291),""))</f>
        <v/>
      </c>
      <c r="H292" s="59" t="str">
        <f>IF(C292&lt;&gt;"",(E292/$F$9)*L291,IF(N292=-1,SUM(H$18:H291),""))</f>
        <v/>
      </c>
      <c r="I292" s="51" t="str">
        <f>IF(C292&lt;&gt;"",I291,IF(N292=-1,SUM(I$18:I291),""))</f>
        <v/>
      </c>
      <c r="J292" s="6"/>
      <c r="K292" s="7"/>
      <c r="L292" s="59" t="str">
        <f t="shared" si="28"/>
        <v/>
      </c>
      <c r="M292" s="52">
        <f t="shared" si="24"/>
        <v>0</v>
      </c>
      <c r="N292" s="9">
        <f t="shared" si="29"/>
        <v>-263</v>
      </c>
    </row>
    <row r="293" spans="1:14" x14ac:dyDescent="0.2">
      <c r="A293" s="8"/>
      <c r="B293" s="8"/>
      <c r="C293" s="84" t="str">
        <f t="shared" si="25"/>
        <v/>
      </c>
      <c r="D293" s="78" t="str">
        <f t="shared" si="26"/>
        <v/>
      </c>
      <c r="E293" s="58" t="str">
        <f t="shared" si="27"/>
        <v/>
      </c>
      <c r="F293" s="59" t="str">
        <f>IF(C293&lt;&gt;"",PMT((+E293/$F$9),N292,-L292,0,0),IF($N293=-1,SUM(F$18:F292),""))</f>
        <v/>
      </c>
      <c r="G293" s="59" t="str">
        <f>IF(C293&lt;&gt;"",+F293-H293,IF($N293=-1,SUM(G$18:G292),""))</f>
        <v/>
      </c>
      <c r="H293" s="59" t="str">
        <f>IF(C293&lt;&gt;"",(E293/$F$9)*L292,IF(N293=-1,SUM(H$18:H292),""))</f>
        <v/>
      </c>
      <c r="I293" s="51" t="str">
        <f>IF(C293&lt;&gt;"",I292,IF(N293=-1,SUM(I$18:I292),""))</f>
        <v/>
      </c>
      <c r="J293" s="6"/>
      <c r="K293" s="7"/>
      <c r="L293" s="59" t="str">
        <f t="shared" si="28"/>
        <v/>
      </c>
      <c r="M293" s="52">
        <f t="shared" si="24"/>
        <v>0</v>
      </c>
      <c r="N293" s="9">
        <f t="shared" si="29"/>
        <v>-264</v>
      </c>
    </row>
    <row r="294" spans="1:14" x14ac:dyDescent="0.2">
      <c r="A294" s="8"/>
      <c r="B294" s="8"/>
      <c r="C294" s="84" t="str">
        <f t="shared" si="25"/>
        <v/>
      </c>
      <c r="D294" s="78" t="str">
        <f t="shared" si="26"/>
        <v/>
      </c>
      <c r="E294" s="58" t="str">
        <f t="shared" si="27"/>
        <v/>
      </c>
      <c r="F294" s="59" t="str">
        <f>IF(C294&lt;&gt;"",PMT((+E294/$F$9),N293,-L293,0,0),IF($N294=-1,SUM(F$18:F293),""))</f>
        <v/>
      </c>
      <c r="G294" s="59" t="str">
        <f>IF(C294&lt;&gt;"",+F294-H294,IF($N294=-1,SUM(G$18:G293),""))</f>
        <v/>
      </c>
      <c r="H294" s="59" t="str">
        <f>IF(C294&lt;&gt;"",(E294/$F$9)*L293,IF(N294=-1,SUM(H$18:H293),""))</f>
        <v/>
      </c>
      <c r="I294" s="51" t="str">
        <f>IF(C294&lt;&gt;"",I293,IF(N294=-1,SUM(I$18:I293),""))</f>
        <v/>
      </c>
      <c r="J294" s="6"/>
      <c r="K294" s="7"/>
      <c r="L294" s="59" t="str">
        <f t="shared" si="28"/>
        <v/>
      </c>
      <c r="M294" s="52">
        <f t="shared" si="24"/>
        <v>0</v>
      </c>
      <c r="N294" s="9">
        <f t="shared" si="29"/>
        <v>-265</v>
      </c>
    </row>
    <row r="295" spans="1:14" x14ac:dyDescent="0.2">
      <c r="A295" s="8"/>
      <c r="B295" s="8"/>
      <c r="C295" s="84" t="str">
        <f t="shared" si="25"/>
        <v/>
      </c>
      <c r="D295" s="78" t="str">
        <f t="shared" si="26"/>
        <v/>
      </c>
      <c r="E295" s="58" t="str">
        <f t="shared" si="27"/>
        <v/>
      </c>
      <c r="F295" s="59" t="str">
        <f>IF(C295&lt;&gt;"",PMT((+E295/$F$9),N294,-L294,0,0),IF($N295=-1,SUM(F$18:F294),""))</f>
        <v/>
      </c>
      <c r="G295" s="59" t="str">
        <f>IF(C295&lt;&gt;"",+F295-H295,IF($N295=-1,SUM(G$18:G294),""))</f>
        <v/>
      </c>
      <c r="H295" s="59" t="str">
        <f>IF(C295&lt;&gt;"",(E295/$F$9)*L294,IF(N295=-1,SUM(H$18:H294),""))</f>
        <v/>
      </c>
      <c r="I295" s="51" t="str">
        <f>IF(C295&lt;&gt;"",I294,IF(N295=-1,SUM(I$18:I294),""))</f>
        <v/>
      </c>
      <c r="J295" s="6"/>
      <c r="K295" s="7"/>
      <c r="L295" s="59" t="str">
        <f t="shared" si="28"/>
        <v/>
      </c>
      <c r="M295" s="52">
        <f t="shared" si="24"/>
        <v>0</v>
      </c>
      <c r="N295" s="9">
        <f t="shared" si="29"/>
        <v>-266</v>
      </c>
    </row>
    <row r="296" spans="1:14" x14ac:dyDescent="0.2">
      <c r="A296" s="8"/>
      <c r="B296" s="8"/>
      <c r="C296" s="84" t="str">
        <f t="shared" si="25"/>
        <v/>
      </c>
      <c r="D296" s="78" t="str">
        <f t="shared" si="26"/>
        <v/>
      </c>
      <c r="E296" s="58" t="str">
        <f t="shared" si="27"/>
        <v/>
      </c>
      <c r="F296" s="59" t="str">
        <f>IF(C296&lt;&gt;"",PMT((+E296/$F$9),N295,-L295,0,0),IF($N296=-1,SUM(F$18:F295),""))</f>
        <v/>
      </c>
      <c r="G296" s="59" t="str">
        <f>IF(C296&lt;&gt;"",+F296-H296,IF($N296=-1,SUM(G$18:G295),""))</f>
        <v/>
      </c>
      <c r="H296" s="59" t="str">
        <f>IF(C296&lt;&gt;"",(E296/$F$9)*L295,IF(N296=-1,SUM(H$18:H295),""))</f>
        <v/>
      </c>
      <c r="I296" s="51" t="str">
        <f>IF(C296&lt;&gt;"",I295,IF(N296=-1,SUM(I$18:I295),""))</f>
        <v/>
      </c>
      <c r="J296" s="6"/>
      <c r="K296" s="7"/>
      <c r="L296" s="59" t="str">
        <f t="shared" si="28"/>
        <v/>
      </c>
      <c r="M296" s="52">
        <f t="shared" si="24"/>
        <v>0</v>
      </c>
      <c r="N296" s="9">
        <f t="shared" si="29"/>
        <v>-267</v>
      </c>
    </row>
    <row r="297" spans="1:14" x14ac:dyDescent="0.2">
      <c r="A297" s="8"/>
      <c r="B297" s="8"/>
      <c r="C297" s="84" t="str">
        <f t="shared" si="25"/>
        <v/>
      </c>
      <c r="D297" s="78" t="str">
        <f t="shared" si="26"/>
        <v/>
      </c>
      <c r="E297" s="58" t="str">
        <f t="shared" si="27"/>
        <v/>
      </c>
      <c r="F297" s="59" t="str">
        <f>IF(C297&lt;&gt;"",PMT((+E297/$F$9),N296,-L296,0,0),IF($N297=-1,SUM(F$18:F296),""))</f>
        <v/>
      </c>
      <c r="G297" s="59" t="str">
        <f>IF(C297&lt;&gt;"",+F297-H297,IF($N297=-1,SUM(G$18:G296),""))</f>
        <v/>
      </c>
      <c r="H297" s="59" t="str">
        <f>IF(C297&lt;&gt;"",(E297/$F$9)*L296,IF(N297=-1,SUM(H$18:H296),""))</f>
        <v/>
      </c>
      <c r="I297" s="51" t="str">
        <f>IF(C297&lt;&gt;"",I296,IF(N297=-1,SUM(I$18:I296),""))</f>
        <v/>
      </c>
      <c r="J297" s="6"/>
      <c r="K297" s="7"/>
      <c r="L297" s="59" t="str">
        <f t="shared" si="28"/>
        <v/>
      </c>
      <c r="M297" s="52">
        <f t="shared" si="24"/>
        <v>0</v>
      </c>
      <c r="N297" s="9">
        <f t="shared" si="29"/>
        <v>-268</v>
      </c>
    </row>
    <row r="298" spans="1:14" x14ac:dyDescent="0.2">
      <c r="A298" s="8"/>
      <c r="B298" s="8"/>
      <c r="C298" s="84" t="str">
        <f t="shared" si="25"/>
        <v/>
      </c>
      <c r="D298" s="78" t="str">
        <f t="shared" si="26"/>
        <v/>
      </c>
      <c r="E298" s="58" t="str">
        <f t="shared" si="27"/>
        <v/>
      </c>
      <c r="F298" s="59" t="str">
        <f>IF(C298&lt;&gt;"",PMT((+E298/$F$9),N297,-L297,0,0),IF($N298=-1,SUM(F$18:F297),""))</f>
        <v/>
      </c>
      <c r="G298" s="59" t="str">
        <f>IF(C298&lt;&gt;"",+F298-H298,IF($N298=-1,SUM(G$18:G297),""))</f>
        <v/>
      </c>
      <c r="H298" s="59" t="str">
        <f>IF(C298&lt;&gt;"",(E298/$F$9)*L297,IF(N298=-1,SUM(H$18:H297),""))</f>
        <v/>
      </c>
      <c r="I298" s="51" t="str">
        <f>IF(C298&lt;&gt;"",I297,IF(N298=-1,SUM(I$18:I297),""))</f>
        <v/>
      </c>
      <c r="J298" s="6"/>
      <c r="K298" s="7"/>
      <c r="L298" s="59" t="str">
        <f t="shared" si="28"/>
        <v/>
      </c>
      <c r="M298" s="52">
        <f t="shared" si="24"/>
        <v>0</v>
      </c>
      <c r="N298" s="9">
        <f t="shared" si="29"/>
        <v>-269</v>
      </c>
    </row>
    <row r="299" spans="1:14" x14ac:dyDescent="0.2">
      <c r="A299" s="8"/>
      <c r="B299" s="8"/>
      <c r="C299" s="84" t="str">
        <f t="shared" si="25"/>
        <v/>
      </c>
      <c r="D299" s="78" t="str">
        <f t="shared" si="26"/>
        <v/>
      </c>
      <c r="E299" s="58" t="str">
        <f t="shared" si="27"/>
        <v/>
      </c>
      <c r="F299" s="59" t="str">
        <f>IF(C299&lt;&gt;"",PMT((+E299/$F$9),N298,-L298,0,0),IF($N299=-1,SUM(F$18:F298),""))</f>
        <v/>
      </c>
      <c r="G299" s="59" t="str">
        <f>IF(C299&lt;&gt;"",+F299-H299,IF($N299=-1,SUM(G$18:G298),""))</f>
        <v/>
      </c>
      <c r="H299" s="59" t="str">
        <f>IF(C299&lt;&gt;"",(E299/$F$9)*L298,IF(N299=-1,SUM(H$18:H298),""))</f>
        <v/>
      </c>
      <c r="I299" s="51" t="str">
        <f>IF(C299&lt;&gt;"",I298,IF(N299=-1,SUM(I$18:I298),""))</f>
        <v/>
      </c>
      <c r="J299" s="6"/>
      <c r="K299" s="7"/>
      <c r="L299" s="59" t="str">
        <f t="shared" si="28"/>
        <v/>
      </c>
      <c r="M299" s="52">
        <f t="shared" si="24"/>
        <v>0</v>
      </c>
      <c r="N299" s="9">
        <f t="shared" si="29"/>
        <v>-270</v>
      </c>
    </row>
    <row r="300" spans="1:14" x14ac:dyDescent="0.2">
      <c r="A300" s="8"/>
      <c r="B300" s="8"/>
      <c r="C300" s="84" t="str">
        <f t="shared" si="25"/>
        <v/>
      </c>
      <c r="D300" s="78" t="str">
        <f t="shared" si="26"/>
        <v/>
      </c>
      <c r="E300" s="58" t="str">
        <f t="shared" si="27"/>
        <v/>
      </c>
      <c r="F300" s="59" t="str">
        <f>IF(C300&lt;&gt;"",PMT((+E300/$F$9),N299,-L299,0,0),IF($N300=-1,SUM(F$18:F299),""))</f>
        <v/>
      </c>
      <c r="G300" s="59" t="str">
        <f>IF(C300&lt;&gt;"",+F300-H300,IF($N300=-1,SUM(G$18:G299),""))</f>
        <v/>
      </c>
      <c r="H300" s="59" t="str">
        <f>IF(C300&lt;&gt;"",(E300/$F$9)*L299,IF(N300=-1,SUM(H$18:H299),""))</f>
        <v/>
      </c>
      <c r="I300" s="51" t="str">
        <f>IF(C300&lt;&gt;"",I299,IF(N300=-1,SUM(I$18:I299),""))</f>
        <v/>
      </c>
      <c r="J300" s="6"/>
      <c r="K300" s="7"/>
      <c r="L300" s="59" t="str">
        <f t="shared" si="28"/>
        <v/>
      </c>
      <c r="M300" s="52">
        <f t="shared" si="24"/>
        <v>0</v>
      </c>
      <c r="N300" s="9">
        <f t="shared" si="29"/>
        <v>-271</v>
      </c>
    </row>
    <row r="301" spans="1:14" x14ac:dyDescent="0.2">
      <c r="A301" s="8"/>
      <c r="B301" s="8"/>
      <c r="C301" s="84" t="str">
        <f t="shared" si="25"/>
        <v/>
      </c>
      <c r="D301" s="78" t="str">
        <f t="shared" si="26"/>
        <v/>
      </c>
      <c r="E301" s="58" t="str">
        <f t="shared" si="27"/>
        <v/>
      </c>
      <c r="F301" s="59" t="str">
        <f>IF(C301&lt;&gt;"",PMT((+E301/$F$9),N300,-L300,0,0),IF($N301=-1,SUM(F$18:F300),""))</f>
        <v/>
      </c>
      <c r="G301" s="59" t="str">
        <f>IF(C301&lt;&gt;"",+F301-H301,IF($N301=-1,SUM(G$18:G300),""))</f>
        <v/>
      </c>
      <c r="H301" s="59" t="str">
        <f>IF(C301&lt;&gt;"",(E301/$F$9)*L300,IF(N301=-1,SUM(H$18:H300),""))</f>
        <v/>
      </c>
      <c r="I301" s="51" t="str">
        <f>IF(C301&lt;&gt;"",I300,IF(N301=-1,SUM(I$18:I300),""))</f>
        <v/>
      </c>
      <c r="J301" s="6"/>
      <c r="K301" s="7"/>
      <c r="L301" s="59" t="str">
        <f t="shared" si="28"/>
        <v/>
      </c>
      <c r="M301" s="52">
        <f t="shared" si="24"/>
        <v>0</v>
      </c>
      <c r="N301" s="9">
        <f t="shared" si="29"/>
        <v>-272</v>
      </c>
    </row>
    <row r="302" spans="1:14" x14ac:dyDescent="0.2">
      <c r="A302" s="8"/>
      <c r="B302" s="8"/>
      <c r="C302" s="84" t="str">
        <f t="shared" si="25"/>
        <v/>
      </c>
      <c r="D302" s="78" t="str">
        <f t="shared" si="26"/>
        <v/>
      </c>
      <c r="E302" s="58" t="str">
        <f t="shared" si="27"/>
        <v/>
      </c>
      <c r="F302" s="59" t="str">
        <f>IF(C302&lt;&gt;"",PMT((+E302/$F$9),N301,-L301,0,0),IF($N302=-1,SUM(F$18:F301),""))</f>
        <v/>
      </c>
      <c r="G302" s="59" t="str">
        <f>IF(C302&lt;&gt;"",+F302-H302,IF($N302=-1,SUM(G$18:G301),""))</f>
        <v/>
      </c>
      <c r="H302" s="59" t="str">
        <f>IF(C302&lt;&gt;"",(E302/$F$9)*L301,IF(N302=-1,SUM(H$18:H301),""))</f>
        <v/>
      </c>
      <c r="I302" s="51" t="str">
        <f>IF(C302&lt;&gt;"",I301,IF(N302=-1,SUM(I$18:I301),""))</f>
        <v/>
      </c>
      <c r="J302" s="6"/>
      <c r="K302" s="7"/>
      <c r="L302" s="59" t="str">
        <f t="shared" si="28"/>
        <v/>
      </c>
      <c r="M302" s="52">
        <f t="shared" si="24"/>
        <v>0</v>
      </c>
      <c r="N302" s="9">
        <f t="shared" si="29"/>
        <v>-273</v>
      </c>
    </row>
    <row r="303" spans="1:14" x14ac:dyDescent="0.2">
      <c r="A303" s="8"/>
      <c r="B303" s="8"/>
      <c r="C303" s="84" t="str">
        <f t="shared" si="25"/>
        <v/>
      </c>
      <c r="D303" s="78" t="str">
        <f t="shared" si="26"/>
        <v/>
      </c>
      <c r="E303" s="58" t="str">
        <f t="shared" si="27"/>
        <v/>
      </c>
      <c r="F303" s="59" t="str">
        <f>IF(C303&lt;&gt;"",PMT((+E303/$F$9),N302,-L302,0,0),IF($N303=-1,SUM(F$18:F302),""))</f>
        <v/>
      </c>
      <c r="G303" s="59" t="str">
        <f>IF(C303&lt;&gt;"",+F303-H303,IF($N303=-1,SUM(G$18:G302),""))</f>
        <v/>
      </c>
      <c r="H303" s="59" t="str">
        <f>IF(C303&lt;&gt;"",(E303/$F$9)*L302,IF(N303=-1,SUM(H$18:H302),""))</f>
        <v/>
      </c>
      <c r="I303" s="51" t="str">
        <f>IF(C303&lt;&gt;"",I302,IF(N303=-1,SUM(I$18:I302),""))</f>
        <v/>
      </c>
      <c r="J303" s="6"/>
      <c r="K303" s="7"/>
      <c r="L303" s="59" t="str">
        <f t="shared" si="28"/>
        <v/>
      </c>
      <c r="M303" s="52">
        <f t="shared" si="24"/>
        <v>0</v>
      </c>
      <c r="N303" s="9">
        <f t="shared" si="29"/>
        <v>-274</v>
      </c>
    </row>
    <row r="304" spans="1:14" x14ac:dyDescent="0.2">
      <c r="A304" s="8"/>
      <c r="B304" s="8"/>
      <c r="C304" s="84" t="str">
        <f t="shared" si="25"/>
        <v/>
      </c>
      <c r="D304" s="78" t="str">
        <f t="shared" si="26"/>
        <v/>
      </c>
      <c r="E304" s="58" t="str">
        <f t="shared" si="27"/>
        <v/>
      </c>
      <c r="F304" s="59" t="str">
        <f>IF(C304&lt;&gt;"",PMT((+E304/$F$9),N303,-L303,0,0),IF($N304=-1,SUM(F$18:F303),""))</f>
        <v/>
      </c>
      <c r="G304" s="59" t="str">
        <f>IF(C304&lt;&gt;"",+F304-H304,IF($N304=-1,SUM(G$18:G303),""))</f>
        <v/>
      </c>
      <c r="H304" s="59" t="str">
        <f>IF(C304&lt;&gt;"",(E304/$F$9)*L303,IF(N304=-1,SUM(H$18:H303),""))</f>
        <v/>
      </c>
      <c r="I304" s="51" t="str">
        <f>IF(C304&lt;&gt;"",I303,IF(N304=-1,SUM(I$18:I303),""))</f>
        <v/>
      </c>
      <c r="J304" s="6"/>
      <c r="K304" s="7"/>
      <c r="L304" s="59" t="str">
        <f t="shared" si="28"/>
        <v/>
      </c>
      <c r="M304" s="52">
        <f t="shared" si="24"/>
        <v>0</v>
      </c>
      <c r="N304" s="9">
        <f t="shared" si="29"/>
        <v>-275</v>
      </c>
    </row>
    <row r="305" spans="1:14" x14ac:dyDescent="0.2">
      <c r="A305" s="8"/>
      <c r="B305" s="8"/>
      <c r="C305" s="84" t="str">
        <f t="shared" si="25"/>
        <v/>
      </c>
      <c r="D305" s="78" t="str">
        <f t="shared" si="26"/>
        <v/>
      </c>
      <c r="E305" s="58" t="str">
        <f t="shared" si="27"/>
        <v/>
      </c>
      <c r="F305" s="59" t="str">
        <f>IF(C305&lt;&gt;"",PMT((+E305/$F$9),N304,-L304,0,0),IF($N305=-1,SUM(F$18:F304),""))</f>
        <v/>
      </c>
      <c r="G305" s="59" t="str">
        <f>IF(C305&lt;&gt;"",+F305-H305,IF($N305=-1,SUM(G$18:G304),""))</f>
        <v/>
      </c>
      <c r="H305" s="59" t="str">
        <f>IF(C305&lt;&gt;"",(E305/$F$9)*L304,IF(N305=-1,SUM(H$18:H304),""))</f>
        <v/>
      </c>
      <c r="I305" s="51" t="str">
        <f>IF(C305&lt;&gt;"",I304,IF(N305=-1,SUM(I$18:I304),""))</f>
        <v/>
      </c>
      <c r="J305" s="6"/>
      <c r="K305" s="7"/>
      <c r="L305" s="59" t="str">
        <f t="shared" si="28"/>
        <v/>
      </c>
      <c r="M305" s="52">
        <f t="shared" si="24"/>
        <v>0</v>
      </c>
      <c r="N305" s="9">
        <f t="shared" si="29"/>
        <v>-276</v>
      </c>
    </row>
    <row r="306" spans="1:14" x14ac:dyDescent="0.2">
      <c r="A306" s="8"/>
      <c r="B306" s="8"/>
      <c r="C306" s="84" t="str">
        <f t="shared" si="25"/>
        <v/>
      </c>
      <c r="D306" s="78" t="str">
        <f t="shared" si="26"/>
        <v/>
      </c>
      <c r="E306" s="58" t="str">
        <f t="shared" si="27"/>
        <v/>
      </c>
      <c r="F306" s="59" t="str">
        <f>IF(C306&lt;&gt;"",PMT((+E306/$F$9),N305,-L305,0,0),IF($N306=-1,SUM(F$18:F305),""))</f>
        <v/>
      </c>
      <c r="G306" s="59" t="str">
        <f>IF(C306&lt;&gt;"",+F306-H306,IF($N306=-1,SUM(G$18:G305),""))</f>
        <v/>
      </c>
      <c r="H306" s="59" t="str">
        <f>IF(C306&lt;&gt;"",(E306/$F$9)*L305,IF(N306=-1,SUM(H$18:H305),""))</f>
        <v/>
      </c>
      <c r="I306" s="51" t="str">
        <f>IF(C306&lt;&gt;"",I305,IF(N306=-1,SUM(I$18:I305),""))</f>
        <v/>
      </c>
      <c r="J306" s="6"/>
      <c r="K306" s="7"/>
      <c r="L306" s="59" t="str">
        <f t="shared" si="28"/>
        <v/>
      </c>
      <c r="M306" s="52">
        <f t="shared" si="24"/>
        <v>0</v>
      </c>
      <c r="N306" s="9">
        <f t="shared" si="29"/>
        <v>-277</v>
      </c>
    </row>
    <row r="307" spans="1:14" x14ac:dyDescent="0.2">
      <c r="A307" s="8"/>
      <c r="B307" s="8"/>
      <c r="C307" s="84" t="str">
        <f t="shared" si="25"/>
        <v/>
      </c>
      <c r="D307" s="78" t="str">
        <f t="shared" si="26"/>
        <v/>
      </c>
      <c r="E307" s="58" t="str">
        <f t="shared" si="27"/>
        <v/>
      </c>
      <c r="F307" s="59" t="str">
        <f>IF(C307&lt;&gt;"",PMT((+E307/$F$9),N306,-L306,0,0),IF($N307=-1,SUM(F$18:F306),""))</f>
        <v/>
      </c>
      <c r="G307" s="59" t="str">
        <f>IF(C307&lt;&gt;"",+F307-H307,IF($N307=-1,SUM(G$18:G306),""))</f>
        <v/>
      </c>
      <c r="H307" s="59" t="str">
        <f>IF(C307&lt;&gt;"",(E307/$F$9)*L306,IF(N307=-1,SUM(H$18:H306),""))</f>
        <v/>
      </c>
      <c r="I307" s="51" t="str">
        <f>IF(C307&lt;&gt;"",I306,IF(N307=-1,SUM(I$18:I306),""))</f>
        <v/>
      </c>
      <c r="J307" s="6"/>
      <c r="K307" s="7"/>
      <c r="L307" s="59" t="str">
        <f t="shared" si="28"/>
        <v/>
      </c>
      <c r="M307" s="52">
        <f t="shared" si="24"/>
        <v>0</v>
      </c>
      <c r="N307" s="9">
        <f t="shared" si="29"/>
        <v>-278</v>
      </c>
    </row>
    <row r="308" spans="1:14" x14ac:dyDescent="0.2">
      <c r="A308" s="8"/>
      <c r="B308" s="8"/>
      <c r="C308" s="84" t="str">
        <f t="shared" si="25"/>
        <v/>
      </c>
      <c r="D308" s="78" t="str">
        <f t="shared" si="26"/>
        <v/>
      </c>
      <c r="E308" s="58" t="str">
        <f t="shared" si="27"/>
        <v/>
      </c>
      <c r="F308" s="59" t="str">
        <f>IF(C308&lt;&gt;"",PMT((+E308/$F$9),N307,-L307,0,0),IF($N308=-1,SUM(F$18:F307),""))</f>
        <v/>
      </c>
      <c r="G308" s="59" t="str">
        <f>IF(C308&lt;&gt;"",+F308-H308,IF($N308=-1,SUM(G$18:G307),""))</f>
        <v/>
      </c>
      <c r="H308" s="59" t="str">
        <f>IF(C308&lt;&gt;"",(E308/$F$9)*L307,IF(N308=-1,SUM(H$18:H307),""))</f>
        <v/>
      </c>
      <c r="I308" s="51" t="str">
        <f>IF(C308&lt;&gt;"",I307,IF(N308=-1,SUM(I$18:I307),""))</f>
        <v/>
      </c>
      <c r="J308" s="6"/>
      <c r="K308" s="7"/>
      <c r="L308" s="59" t="str">
        <f t="shared" si="28"/>
        <v/>
      </c>
      <c r="M308" s="52">
        <f t="shared" si="24"/>
        <v>0</v>
      </c>
      <c r="N308" s="9">
        <f t="shared" si="29"/>
        <v>-279</v>
      </c>
    </row>
    <row r="309" spans="1:14" x14ac:dyDescent="0.2">
      <c r="A309" s="8"/>
      <c r="B309" s="8"/>
      <c r="C309" s="84" t="str">
        <f t="shared" si="25"/>
        <v/>
      </c>
      <c r="D309" s="78" t="str">
        <f t="shared" si="26"/>
        <v/>
      </c>
      <c r="E309" s="58" t="str">
        <f t="shared" si="27"/>
        <v/>
      </c>
      <c r="F309" s="59" t="str">
        <f>IF(C309&lt;&gt;"",PMT((+E309/$F$9),N308,-L308,0,0),IF($N309=-1,SUM(F$18:F308),""))</f>
        <v/>
      </c>
      <c r="G309" s="59" t="str">
        <f>IF(C309&lt;&gt;"",+F309-H309,IF($N309=-1,SUM(G$18:G308),""))</f>
        <v/>
      </c>
      <c r="H309" s="59" t="str">
        <f>IF(C309&lt;&gt;"",(E309/$F$9)*L308,IF(N309=-1,SUM(H$18:H308),""))</f>
        <v/>
      </c>
      <c r="I309" s="51" t="str">
        <f>IF(C309&lt;&gt;"",I308,IF(N309=-1,SUM(I$18:I308),""))</f>
        <v/>
      </c>
      <c r="J309" s="6"/>
      <c r="K309" s="7"/>
      <c r="L309" s="59" t="str">
        <f t="shared" si="28"/>
        <v/>
      </c>
      <c r="M309" s="52">
        <f t="shared" si="24"/>
        <v>0</v>
      </c>
      <c r="N309" s="9">
        <f t="shared" si="29"/>
        <v>-280</v>
      </c>
    </row>
    <row r="310" spans="1:14" x14ac:dyDescent="0.2">
      <c r="A310" s="8"/>
      <c r="B310" s="8"/>
      <c r="C310" s="84" t="str">
        <f t="shared" si="25"/>
        <v/>
      </c>
      <c r="D310" s="78" t="str">
        <f t="shared" si="26"/>
        <v/>
      </c>
      <c r="E310" s="58" t="str">
        <f t="shared" si="27"/>
        <v/>
      </c>
      <c r="F310" s="59" t="str">
        <f>IF(C310&lt;&gt;"",PMT((+E310/$F$9),N309,-L309,0,0),IF($N310=-1,SUM(F$18:F309),""))</f>
        <v/>
      </c>
      <c r="G310" s="59" t="str">
        <f>IF(C310&lt;&gt;"",+F310-H310,IF($N310=-1,SUM(G$18:G309),""))</f>
        <v/>
      </c>
      <c r="H310" s="59" t="str">
        <f>IF(C310&lt;&gt;"",(E310/$F$9)*L309,IF(N310=-1,SUM(H$18:H309),""))</f>
        <v/>
      </c>
      <c r="I310" s="51" t="str">
        <f>IF(C310&lt;&gt;"",I309,IF(N310=-1,SUM(I$18:I309),""))</f>
        <v/>
      </c>
      <c r="J310" s="6"/>
      <c r="K310" s="7"/>
      <c r="L310" s="59" t="str">
        <f t="shared" si="28"/>
        <v/>
      </c>
      <c r="M310" s="52">
        <f t="shared" si="24"/>
        <v>0</v>
      </c>
      <c r="N310" s="9">
        <f t="shared" si="29"/>
        <v>-281</v>
      </c>
    </row>
    <row r="311" spans="1:14" x14ac:dyDescent="0.2">
      <c r="A311" s="8"/>
      <c r="B311" s="8"/>
      <c r="C311" s="84" t="str">
        <f t="shared" si="25"/>
        <v/>
      </c>
      <c r="D311" s="78" t="str">
        <f t="shared" si="26"/>
        <v/>
      </c>
      <c r="E311" s="58" t="str">
        <f t="shared" si="27"/>
        <v/>
      </c>
      <c r="F311" s="59" t="str">
        <f>IF(C311&lt;&gt;"",PMT((+E311/$F$9),N310,-L310,0,0),IF($N311=-1,SUM(F$18:F310),""))</f>
        <v/>
      </c>
      <c r="G311" s="59" t="str">
        <f>IF(C311&lt;&gt;"",+F311-H311,IF($N311=-1,SUM(G$18:G310),""))</f>
        <v/>
      </c>
      <c r="H311" s="59" t="str">
        <f>IF(C311&lt;&gt;"",(E311/$F$9)*L310,IF(N311=-1,SUM(H$18:H310),""))</f>
        <v/>
      </c>
      <c r="I311" s="51" t="str">
        <f>IF(C311&lt;&gt;"",I310,IF(N311=-1,SUM(I$18:I310),""))</f>
        <v/>
      </c>
      <c r="J311" s="6"/>
      <c r="K311" s="7"/>
      <c r="L311" s="59" t="str">
        <f t="shared" si="28"/>
        <v/>
      </c>
      <c r="M311" s="52">
        <f t="shared" si="24"/>
        <v>0</v>
      </c>
      <c r="N311" s="9">
        <f t="shared" si="29"/>
        <v>-282</v>
      </c>
    </row>
    <row r="312" spans="1:14" x14ac:dyDescent="0.2">
      <c r="A312" s="8"/>
      <c r="B312" s="8"/>
      <c r="C312" s="84" t="str">
        <f t="shared" si="25"/>
        <v/>
      </c>
      <c r="D312" s="78" t="str">
        <f t="shared" si="26"/>
        <v/>
      </c>
      <c r="E312" s="58" t="str">
        <f t="shared" si="27"/>
        <v/>
      </c>
      <c r="F312" s="59" t="str">
        <f>IF(C312&lt;&gt;"",PMT((+E312/$F$9),N311,-L311,0,0),IF($N312=-1,SUM(F$18:F311),""))</f>
        <v/>
      </c>
      <c r="G312" s="59" t="str">
        <f>IF(C312&lt;&gt;"",+F312-H312,IF($N312=-1,SUM(G$18:G311),""))</f>
        <v/>
      </c>
      <c r="H312" s="59" t="str">
        <f>IF(C312&lt;&gt;"",(E312/$F$9)*L311,IF(N312=-1,SUM(H$18:H311),""))</f>
        <v/>
      </c>
      <c r="I312" s="51" t="str">
        <f>IF(C312&lt;&gt;"",I311,IF(N312=-1,SUM(I$18:I311),""))</f>
        <v/>
      </c>
      <c r="J312" s="6"/>
      <c r="K312" s="7"/>
      <c r="L312" s="59" t="str">
        <f t="shared" si="28"/>
        <v/>
      </c>
      <c r="M312" s="52">
        <f t="shared" si="24"/>
        <v>0</v>
      </c>
      <c r="N312" s="9">
        <f t="shared" si="29"/>
        <v>-283</v>
      </c>
    </row>
    <row r="313" spans="1:14" x14ac:dyDescent="0.2">
      <c r="A313" s="8"/>
      <c r="B313" s="8"/>
      <c r="C313" s="84" t="str">
        <f t="shared" si="25"/>
        <v/>
      </c>
      <c r="D313" s="78" t="str">
        <f t="shared" si="26"/>
        <v/>
      </c>
      <c r="E313" s="58" t="str">
        <f t="shared" si="27"/>
        <v/>
      </c>
      <c r="F313" s="59" t="str">
        <f>IF(C313&lt;&gt;"",PMT((+E313/$F$9),N312,-L312,0,0),IF($N313=-1,SUM(F$18:F312),""))</f>
        <v/>
      </c>
      <c r="G313" s="59" t="str">
        <f>IF(C313&lt;&gt;"",+F313-H313,IF($N313=-1,SUM(G$18:G312),""))</f>
        <v/>
      </c>
      <c r="H313" s="59" t="str">
        <f>IF(C313&lt;&gt;"",(E313/$F$9)*L312,IF(N313=-1,SUM(H$18:H312),""))</f>
        <v/>
      </c>
      <c r="I313" s="51" t="str">
        <f>IF(C313&lt;&gt;"",I312,IF(N313=-1,SUM(I$18:I312),""))</f>
        <v/>
      </c>
      <c r="J313" s="6"/>
      <c r="K313" s="7"/>
      <c r="L313" s="59" t="str">
        <f t="shared" si="28"/>
        <v/>
      </c>
      <c r="M313" s="52">
        <f t="shared" si="24"/>
        <v>0</v>
      </c>
      <c r="N313" s="9">
        <f t="shared" si="29"/>
        <v>-284</v>
      </c>
    </row>
    <row r="314" spans="1:14" x14ac:dyDescent="0.2">
      <c r="A314" s="8"/>
      <c r="B314" s="8"/>
      <c r="C314" s="84" t="str">
        <f t="shared" si="25"/>
        <v/>
      </c>
      <c r="D314" s="78" t="str">
        <f t="shared" si="26"/>
        <v/>
      </c>
      <c r="E314" s="58" t="str">
        <f t="shared" si="27"/>
        <v/>
      </c>
      <c r="F314" s="59" t="str">
        <f>IF(C314&lt;&gt;"",PMT((+E314/$F$9),N313,-L313,0,0),IF($N314=-1,SUM(F$18:F313),""))</f>
        <v/>
      </c>
      <c r="G314" s="59" t="str">
        <f>IF(C314&lt;&gt;"",+F314-H314,IF($N314=-1,SUM(G$18:G313),""))</f>
        <v/>
      </c>
      <c r="H314" s="59" t="str">
        <f>IF(C314&lt;&gt;"",(E314/$F$9)*L313,IF(N314=-1,SUM(H$18:H313),""))</f>
        <v/>
      </c>
      <c r="I314" s="51" t="str">
        <f>IF(C314&lt;&gt;"",I313,IF(N314=-1,SUM(I$18:I313),""))</f>
        <v/>
      </c>
      <c r="J314" s="6"/>
      <c r="K314" s="7"/>
      <c r="L314" s="59" t="str">
        <f t="shared" si="28"/>
        <v/>
      </c>
      <c r="M314" s="52">
        <f t="shared" si="24"/>
        <v>0</v>
      </c>
      <c r="N314" s="9">
        <f t="shared" si="29"/>
        <v>-285</v>
      </c>
    </row>
    <row r="315" spans="1:14" x14ac:dyDescent="0.2">
      <c r="A315" s="8"/>
      <c r="B315" s="8"/>
      <c r="C315" s="84" t="str">
        <f t="shared" si="25"/>
        <v/>
      </c>
      <c r="D315" s="78" t="str">
        <f t="shared" si="26"/>
        <v/>
      </c>
      <c r="E315" s="58" t="str">
        <f t="shared" si="27"/>
        <v/>
      </c>
      <c r="F315" s="59" t="str">
        <f>IF(C315&lt;&gt;"",PMT((+E315/$F$9),N314,-L314,0,0),IF($N315=-1,SUM(F$18:F314),""))</f>
        <v/>
      </c>
      <c r="G315" s="59" t="str">
        <f>IF(C315&lt;&gt;"",+F315-H315,IF($N315=-1,SUM(G$18:G314),""))</f>
        <v/>
      </c>
      <c r="H315" s="59" t="str">
        <f>IF(C315&lt;&gt;"",(E315/$F$9)*L314,IF(N315=-1,SUM(H$18:H314),""))</f>
        <v/>
      </c>
      <c r="I315" s="51" t="str">
        <f>IF(C315&lt;&gt;"",I314,IF(N315=-1,SUM(I$18:I314),""))</f>
        <v/>
      </c>
      <c r="J315" s="6"/>
      <c r="K315" s="7"/>
      <c r="L315" s="59" t="str">
        <f t="shared" si="28"/>
        <v/>
      </c>
      <c r="M315" s="52">
        <f t="shared" si="24"/>
        <v>0</v>
      </c>
      <c r="N315" s="9">
        <f t="shared" si="29"/>
        <v>-286</v>
      </c>
    </row>
    <row r="316" spans="1:14" x14ac:dyDescent="0.2">
      <c r="A316" s="8"/>
      <c r="B316" s="8"/>
      <c r="C316" s="84" t="str">
        <f t="shared" si="25"/>
        <v/>
      </c>
      <c r="D316" s="78" t="str">
        <f t="shared" si="26"/>
        <v/>
      </c>
      <c r="E316" s="58" t="str">
        <f t="shared" si="27"/>
        <v/>
      </c>
      <c r="F316" s="59" t="str">
        <f>IF(C316&lt;&gt;"",PMT((+E316/$F$9),N315,-L315,0,0),IF($N316=-1,SUM(F$18:F315),""))</f>
        <v/>
      </c>
      <c r="G316" s="59" t="str">
        <f>IF(C316&lt;&gt;"",+F316-H316,IF($N316=-1,SUM(G$18:G315),""))</f>
        <v/>
      </c>
      <c r="H316" s="59" t="str">
        <f>IF(C316&lt;&gt;"",(E316/$F$9)*L315,IF(N316=-1,SUM(H$18:H315),""))</f>
        <v/>
      </c>
      <c r="I316" s="51" t="str">
        <f>IF(C316&lt;&gt;"",I315,IF(N316=-1,SUM(I$18:I315),""))</f>
        <v/>
      </c>
      <c r="J316" s="6"/>
      <c r="K316" s="7"/>
      <c r="L316" s="59" t="str">
        <f t="shared" si="28"/>
        <v/>
      </c>
      <c r="M316" s="52">
        <f t="shared" si="24"/>
        <v>0</v>
      </c>
      <c r="N316" s="9">
        <f t="shared" si="29"/>
        <v>-287</v>
      </c>
    </row>
    <row r="317" spans="1:14" x14ac:dyDescent="0.2">
      <c r="A317" s="8"/>
      <c r="B317" s="8"/>
      <c r="C317" s="84" t="str">
        <f t="shared" si="25"/>
        <v/>
      </c>
      <c r="D317" s="78" t="str">
        <f t="shared" si="26"/>
        <v/>
      </c>
      <c r="E317" s="58" t="str">
        <f t="shared" si="27"/>
        <v/>
      </c>
      <c r="F317" s="59" t="str">
        <f>IF(C317&lt;&gt;"",PMT((+E317/$F$9),N316,-L316,0,0),IF($N317=-1,SUM(F$18:F316),""))</f>
        <v/>
      </c>
      <c r="G317" s="59" t="str">
        <f>IF(C317&lt;&gt;"",+F317-H317,IF($N317=-1,SUM(G$18:G316),""))</f>
        <v/>
      </c>
      <c r="H317" s="59" t="str">
        <f>IF(C317&lt;&gt;"",(E317/$F$9)*L316,IF(N317=-1,SUM(H$18:H316),""))</f>
        <v/>
      </c>
      <c r="I317" s="51" t="str">
        <f>IF(C317&lt;&gt;"",I316,IF(N317=-1,SUM(I$18:I316),""))</f>
        <v/>
      </c>
      <c r="J317" s="6"/>
      <c r="K317" s="7"/>
      <c r="L317" s="59" t="str">
        <f t="shared" si="28"/>
        <v/>
      </c>
      <c r="M317" s="52">
        <f t="shared" si="24"/>
        <v>0</v>
      </c>
      <c r="N317" s="9">
        <f t="shared" si="29"/>
        <v>-288</v>
      </c>
    </row>
    <row r="318" spans="1:14" x14ac:dyDescent="0.2">
      <c r="A318" s="8"/>
      <c r="B318" s="8"/>
      <c r="C318" s="9"/>
      <c r="D318" s="9"/>
      <c r="E318" s="92" t="str">
        <f t="shared" si="27"/>
        <v/>
      </c>
      <c r="F318" s="10"/>
      <c r="G318" s="10"/>
      <c r="H318" s="55"/>
      <c r="I318" s="51" t="str">
        <f>IF(C318&lt;&gt;"",I317,IF(N318=-1,SUM(I$18:I317),""))</f>
        <v/>
      </c>
      <c r="J318" s="10"/>
      <c r="K318" s="11"/>
      <c r="L318" s="10"/>
      <c r="M318" s="54">
        <f>IRR(M17:M317,)</f>
        <v>2.0861177916197571E-2</v>
      </c>
      <c r="N318" s="9" t="str">
        <f>IF(C318&lt;&gt;"",IF(K318=1,ROUNDUP(NPER(E318/$F$9,F318,-L318),0),L306-1),"")</f>
        <v/>
      </c>
    </row>
    <row r="319" spans="1:14" x14ac:dyDescent="0.2">
      <c r="A319" s="8"/>
      <c r="B319" s="8"/>
      <c r="C319" s="9"/>
      <c r="D319" s="9"/>
      <c r="E319" s="53"/>
      <c r="F319" s="10"/>
      <c r="G319" s="10"/>
      <c r="H319" s="10"/>
      <c r="I319" s="10"/>
      <c r="J319" s="10"/>
      <c r="K319" s="11"/>
      <c r="L319" s="10"/>
      <c r="M319" s="9"/>
      <c r="N319" s="9"/>
    </row>
    <row r="320" spans="1:14" x14ac:dyDescent="0.2">
      <c r="E320" s="96"/>
      <c r="F320" s="55"/>
      <c r="G320" s="55"/>
      <c r="H320" s="55"/>
      <c r="I320" s="55"/>
      <c r="L320" s="55"/>
    </row>
    <row r="321" spans="5:12" x14ac:dyDescent="0.2">
      <c r="E321" s="96"/>
      <c r="F321" s="55"/>
      <c r="G321" s="55"/>
      <c r="H321" s="55"/>
      <c r="I321" s="55"/>
      <c r="L321" s="55"/>
    </row>
    <row r="322" spans="5:12" x14ac:dyDescent="0.2">
      <c r="E322" s="96"/>
      <c r="F322" s="55"/>
      <c r="G322" s="55"/>
      <c r="H322" s="55"/>
      <c r="I322" s="55"/>
      <c r="L322" s="55"/>
    </row>
    <row r="323" spans="5:12" x14ac:dyDescent="0.2">
      <c r="E323" s="96"/>
      <c r="F323" s="55"/>
      <c r="G323" s="55"/>
      <c r="H323" s="55"/>
      <c r="I323" s="55"/>
      <c r="L323" s="55"/>
    </row>
    <row r="324" spans="5:12" x14ac:dyDescent="0.2">
      <c r="E324" s="96"/>
      <c r="F324" s="55"/>
      <c r="G324" s="55"/>
      <c r="H324" s="55"/>
      <c r="I324" s="55"/>
      <c r="L324" s="55"/>
    </row>
    <row r="325" spans="5:12" x14ac:dyDescent="0.2">
      <c r="E325" s="96"/>
      <c r="F325" s="55"/>
      <c r="G325" s="55"/>
      <c r="H325" s="55"/>
      <c r="I325" s="55"/>
      <c r="L325" s="55"/>
    </row>
    <row r="326" spans="5:12" x14ac:dyDescent="0.2">
      <c r="E326" s="96"/>
      <c r="F326" s="55"/>
      <c r="G326" s="55"/>
      <c r="H326" s="55"/>
      <c r="I326" s="55"/>
      <c r="L326" s="55"/>
    </row>
    <row r="327" spans="5:12" x14ac:dyDescent="0.2">
      <c r="E327" s="96"/>
      <c r="F327" s="55"/>
      <c r="G327" s="55"/>
      <c r="H327" s="55"/>
      <c r="I327" s="55"/>
      <c r="L327" s="55"/>
    </row>
    <row r="328" spans="5:12" x14ac:dyDescent="0.2">
      <c r="E328" s="96"/>
      <c r="F328" s="55"/>
      <c r="G328" s="55"/>
      <c r="H328" s="55"/>
      <c r="I328" s="55"/>
      <c r="L328" s="55"/>
    </row>
    <row r="329" spans="5:12" x14ac:dyDescent="0.2">
      <c r="E329" s="96"/>
      <c r="F329" s="55"/>
      <c r="G329" s="55"/>
      <c r="H329" s="55"/>
      <c r="I329" s="55"/>
      <c r="L329" s="55"/>
    </row>
    <row r="330" spans="5:12" x14ac:dyDescent="0.2">
      <c r="E330" s="96"/>
      <c r="F330" s="55"/>
      <c r="G330" s="55"/>
      <c r="H330" s="55"/>
      <c r="I330" s="55"/>
      <c r="L330" s="55"/>
    </row>
    <row r="331" spans="5:12" x14ac:dyDescent="0.2">
      <c r="E331" s="96"/>
      <c r="F331" s="55"/>
      <c r="G331" s="55"/>
      <c r="H331" s="55"/>
      <c r="I331" s="55"/>
      <c r="L331" s="55"/>
    </row>
    <row r="332" spans="5:12" x14ac:dyDescent="0.2">
      <c r="E332" s="96"/>
      <c r="F332" s="55"/>
      <c r="G332" s="55"/>
      <c r="H332" s="55"/>
      <c r="I332" s="55"/>
      <c r="L332" s="55"/>
    </row>
    <row r="333" spans="5:12" x14ac:dyDescent="0.2">
      <c r="E333" s="96"/>
      <c r="F333" s="55"/>
      <c r="G333" s="55"/>
      <c r="H333" s="55"/>
      <c r="I333" s="55"/>
      <c r="L333" s="55"/>
    </row>
    <row r="334" spans="5:12" x14ac:dyDescent="0.2">
      <c r="E334" s="96"/>
      <c r="F334" s="55"/>
      <c r="G334" s="55"/>
      <c r="H334" s="55"/>
      <c r="I334" s="55"/>
      <c r="L334" s="55"/>
    </row>
    <row r="335" spans="5:12" x14ac:dyDescent="0.2">
      <c r="E335" s="96"/>
      <c r="F335" s="55"/>
      <c r="G335" s="55"/>
      <c r="H335" s="55"/>
      <c r="I335" s="55"/>
      <c r="L335" s="55"/>
    </row>
    <row r="336" spans="5:12" x14ac:dyDescent="0.2">
      <c r="E336" s="96"/>
      <c r="F336" s="55"/>
      <c r="G336" s="55"/>
      <c r="H336" s="55"/>
      <c r="I336" s="55"/>
      <c r="L336" s="55"/>
    </row>
    <row r="337" spans="5:12" x14ac:dyDescent="0.2">
      <c r="E337" s="96"/>
      <c r="F337" s="55"/>
      <c r="G337" s="55"/>
      <c r="H337" s="55"/>
      <c r="I337" s="55"/>
      <c r="L337" s="55"/>
    </row>
    <row r="338" spans="5:12" x14ac:dyDescent="0.2">
      <c r="E338" s="96"/>
      <c r="F338" s="55"/>
      <c r="G338" s="55"/>
      <c r="H338" s="55"/>
      <c r="I338" s="55"/>
      <c r="L338" s="55"/>
    </row>
    <row r="339" spans="5:12" x14ac:dyDescent="0.2">
      <c r="E339" s="96"/>
      <c r="F339" s="55"/>
      <c r="G339" s="55"/>
      <c r="H339" s="55"/>
      <c r="I339" s="55"/>
      <c r="L339" s="55"/>
    </row>
    <row r="340" spans="5:12" x14ac:dyDescent="0.2">
      <c r="E340" s="96"/>
      <c r="F340" s="55"/>
      <c r="G340" s="55"/>
      <c r="H340" s="55"/>
      <c r="I340" s="55"/>
      <c r="L340" s="55"/>
    </row>
    <row r="341" spans="5:12" x14ac:dyDescent="0.2">
      <c r="E341" s="96"/>
      <c r="F341" s="55"/>
      <c r="G341" s="55"/>
      <c r="H341" s="55"/>
      <c r="I341" s="55"/>
      <c r="L341" s="55"/>
    </row>
    <row r="342" spans="5:12" x14ac:dyDescent="0.2">
      <c r="E342" s="96"/>
      <c r="F342" s="55"/>
      <c r="G342" s="55"/>
      <c r="H342" s="55"/>
      <c r="I342" s="55"/>
      <c r="L342" s="55"/>
    </row>
    <row r="343" spans="5:12" x14ac:dyDescent="0.2">
      <c r="E343" s="96"/>
      <c r="F343" s="55"/>
      <c r="G343" s="55"/>
      <c r="H343" s="55"/>
      <c r="I343" s="55"/>
      <c r="L343" s="55"/>
    </row>
    <row r="344" spans="5:12" x14ac:dyDescent="0.2">
      <c r="E344" s="96"/>
      <c r="F344" s="55"/>
      <c r="G344" s="55"/>
      <c r="H344" s="55"/>
      <c r="I344" s="55"/>
      <c r="L344" s="55"/>
    </row>
    <row r="345" spans="5:12" x14ac:dyDescent="0.2">
      <c r="E345" s="96"/>
      <c r="F345" s="55"/>
      <c r="G345" s="55"/>
      <c r="H345" s="55"/>
      <c r="I345" s="55"/>
      <c r="L345" s="55"/>
    </row>
    <row r="346" spans="5:12" x14ac:dyDescent="0.2">
      <c r="E346" s="96"/>
      <c r="F346" s="55"/>
      <c r="G346" s="55"/>
      <c r="H346" s="55"/>
      <c r="I346" s="55"/>
      <c r="L346" s="55"/>
    </row>
    <row r="347" spans="5:12" x14ac:dyDescent="0.2">
      <c r="E347" s="96"/>
      <c r="F347" s="55"/>
      <c r="G347" s="55"/>
      <c r="H347" s="55"/>
      <c r="I347" s="55"/>
      <c r="L347" s="55"/>
    </row>
    <row r="348" spans="5:12" x14ac:dyDescent="0.2">
      <c r="E348" s="96"/>
      <c r="F348" s="55"/>
      <c r="G348" s="55"/>
      <c r="H348" s="55"/>
      <c r="I348" s="55"/>
      <c r="L348" s="55"/>
    </row>
    <row r="349" spans="5:12" x14ac:dyDescent="0.2">
      <c r="E349" s="96"/>
      <c r="F349" s="55"/>
      <c r="G349" s="55"/>
      <c r="H349" s="55"/>
      <c r="I349" s="55"/>
      <c r="L349" s="55"/>
    </row>
    <row r="350" spans="5:12" x14ac:dyDescent="0.2">
      <c r="E350" s="96"/>
      <c r="F350" s="55"/>
      <c r="G350" s="55"/>
      <c r="H350" s="55"/>
      <c r="I350" s="55"/>
      <c r="L350" s="55"/>
    </row>
    <row r="351" spans="5:12" x14ac:dyDescent="0.2">
      <c r="E351" s="96"/>
      <c r="F351" s="55"/>
      <c r="G351" s="55"/>
      <c r="H351" s="55"/>
      <c r="I351" s="55"/>
      <c r="L351" s="55"/>
    </row>
    <row r="352" spans="5:12" x14ac:dyDescent="0.2">
      <c r="E352" s="96"/>
      <c r="F352" s="55"/>
      <c r="G352" s="55"/>
      <c r="H352" s="55"/>
      <c r="I352" s="55"/>
      <c r="L352" s="55"/>
    </row>
    <row r="353" spans="5:12" x14ac:dyDescent="0.2">
      <c r="E353" s="96"/>
      <c r="F353" s="55"/>
      <c r="G353" s="55"/>
      <c r="H353" s="55"/>
      <c r="I353" s="55"/>
      <c r="L353" s="55"/>
    </row>
    <row r="354" spans="5:12" x14ac:dyDescent="0.2">
      <c r="E354" s="96"/>
      <c r="F354" s="55"/>
      <c r="G354" s="55"/>
      <c r="H354" s="55"/>
      <c r="I354" s="55"/>
      <c r="L354" s="55"/>
    </row>
    <row r="355" spans="5:12" x14ac:dyDescent="0.2">
      <c r="E355" s="96"/>
      <c r="F355" s="55"/>
      <c r="G355" s="55"/>
      <c r="H355" s="55"/>
      <c r="I355" s="55"/>
      <c r="L355" s="55"/>
    </row>
    <row r="356" spans="5:12" x14ac:dyDescent="0.2">
      <c r="E356" s="96"/>
      <c r="F356" s="55"/>
      <c r="G356" s="55"/>
      <c r="H356" s="55"/>
      <c r="I356" s="55"/>
      <c r="L356" s="55"/>
    </row>
    <row r="357" spans="5:12" x14ac:dyDescent="0.2">
      <c r="E357" s="96"/>
      <c r="F357" s="55"/>
      <c r="G357" s="55"/>
      <c r="H357" s="55"/>
      <c r="I357" s="55"/>
      <c r="L357" s="55"/>
    </row>
    <row r="358" spans="5:12" x14ac:dyDescent="0.2">
      <c r="E358" s="96"/>
      <c r="F358" s="55"/>
      <c r="G358" s="55"/>
      <c r="H358" s="55"/>
      <c r="I358" s="55"/>
      <c r="L358" s="55"/>
    </row>
    <row r="359" spans="5:12" x14ac:dyDescent="0.2">
      <c r="E359" s="96"/>
      <c r="F359" s="55"/>
      <c r="G359" s="55"/>
      <c r="H359" s="55"/>
      <c r="I359" s="55"/>
      <c r="L359" s="55"/>
    </row>
    <row r="360" spans="5:12" x14ac:dyDescent="0.2">
      <c r="E360" s="96"/>
      <c r="F360" s="55"/>
      <c r="G360" s="55"/>
      <c r="H360" s="55"/>
      <c r="I360" s="55"/>
      <c r="L360" s="55"/>
    </row>
    <row r="361" spans="5:12" x14ac:dyDescent="0.2">
      <c r="E361" s="96"/>
      <c r="F361" s="55"/>
      <c r="G361" s="55"/>
      <c r="H361" s="55"/>
      <c r="I361" s="55"/>
      <c r="L361" s="55"/>
    </row>
    <row r="362" spans="5:12" x14ac:dyDescent="0.2">
      <c r="E362" s="96"/>
      <c r="F362" s="55"/>
      <c r="G362" s="55"/>
      <c r="H362" s="55"/>
      <c r="I362" s="55"/>
      <c r="L362" s="55"/>
    </row>
    <row r="363" spans="5:12" x14ac:dyDescent="0.2">
      <c r="E363" s="96"/>
      <c r="F363" s="55"/>
      <c r="G363" s="55"/>
      <c r="H363" s="55"/>
      <c r="I363" s="55"/>
      <c r="L363" s="55"/>
    </row>
    <row r="364" spans="5:12" x14ac:dyDescent="0.2">
      <c r="E364" s="96"/>
      <c r="F364" s="55"/>
      <c r="G364" s="55"/>
      <c r="H364" s="55"/>
      <c r="I364" s="55"/>
      <c r="L364" s="55"/>
    </row>
    <row r="365" spans="5:12" x14ac:dyDescent="0.2">
      <c r="E365" s="96"/>
      <c r="F365" s="55"/>
      <c r="G365" s="55"/>
      <c r="H365" s="55"/>
      <c r="I365" s="55"/>
      <c r="L365" s="55"/>
    </row>
    <row r="366" spans="5:12" x14ac:dyDescent="0.2">
      <c r="E366" s="96"/>
      <c r="F366" s="55"/>
      <c r="G366" s="55"/>
      <c r="H366" s="55"/>
      <c r="I366" s="55"/>
      <c r="L366" s="55"/>
    </row>
    <row r="367" spans="5:12" x14ac:dyDescent="0.2">
      <c r="E367" s="96"/>
      <c r="F367" s="55"/>
      <c r="G367" s="55"/>
      <c r="H367" s="55"/>
      <c r="I367" s="55"/>
      <c r="L367" s="55"/>
    </row>
    <row r="368" spans="5:12" x14ac:dyDescent="0.2">
      <c r="E368" s="96"/>
      <c r="F368" s="55"/>
      <c r="G368" s="55"/>
      <c r="H368" s="55"/>
      <c r="I368" s="55"/>
      <c r="L368" s="55"/>
    </row>
    <row r="369" spans="5:12" x14ac:dyDescent="0.2">
      <c r="E369" s="96"/>
      <c r="F369" s="55"/>
      <c r="G369" s="55"/>
      <c r="H369" s="55"/>
      <c r="I369" s="55"/>
      <c r="L369" s="55"/>
    </row>
    <row r="370" spans="5:12" x14ac:dyDescent="0.2">
      <c r="E370" s="96"/>
      <c r="F370" s="55"/>
      <c r="G370" s="55"/>
      <c r="H370" s="55"/>
      <c r="I370" s="55"/>
      <c r="L370" s="55"/>
    </row>
    <row r="371" spans="5:12" x14ac:dyDescent="0.2">
      <c r="E371" s="96"/>
      <c r="F371" s="55"/>
      <c r="G371" s="55"/>
      <c r="H371" s="55"/>
      <c r="I371" s="55"/>
      <c r="L371" s="55"/>
    </row>
    <row r="372" spans="5:12" x14ac:dyDescent="0.2">
      <c r="E372" s="96"/>
      <c r="F372" s="55"/>
      <c r="G372" s="55"/>
      <c r="H372" s="55"/>
      <c r="I372" s="55"/>
      <c r="L372" s="55"/>
    </row>
    <row r="373" spans="5:12" x14ac:dyDescent="0.2">
      <c r="E373" s="96"/>
      <c r="F373" s="55"/>
      <c r="G373" s="55"/>
      <c r="H373" s="55"/>
      <c r="I373" s="55"/>
      <c r="L373" s="55"/>
    </row>
    <row r="374" spans="5:12" x14ac:dyDescent="0.2">
      <c r="E374" s="96"/>
      <c r="F374" s="55"/>
      <c r="G374" s="55"/>
      <c r="H374" s="55"/>
      <c r="I374" s="55"/>
      <c r="L374" s="55"/>
    </row>
    <row r="375" spans="5:12" x14ac:dyDescent="0.2">
      <c r="E375" s="96"/>
      <c r="F375" s="55"/>
      <c r="G375" s="55"/>
      <c r="H375" s="55"/>
      <c r="I375" s="55"/>
      <c r="L375" s="55"/>
    </row>
    <row r="376" spans="5:12" x14ac:dyDescent="0.2">
      <c r="E376" s="96"/>
      <c r="F376" s="55"/>
      <c r="G376" s="55"/>
      <c r="H376" s="55"/>
      <c r="I376" s="55"/>
      <c r="L376" s="55"/>
    </row>
    <row r="377" spans="5:12" x14ac:dyDescent="0.2">
      <c r="E377" s="96"/>
      <c r="F377" s="55"/>
      <c r="G377" s="55"/>
      <c r="H377" s="55"/>
      <c r="I377" s="55"/>
      <c r="L377" s="55"/>
    </row>
    <row r="378" spans="5:12" x14ac:dyDescent="0.2">
      <c r="E378" s="96"/>
      <c r="F378" s="55"/>
      <c r="G378" s="55"/>
      <c r="H378" s="55"/>
      <c r="I378" s="55"/>
      <c r="L378" s="55"/>
    </row>
    <row r="379" spans="5:12" x14ac:dyDescent="0.2">
      <c r="E379" s="96"/>
      <c r="F379" s="55"/>
      <c r="G379" s="55"/>
      <c r="H379" s="55"/>
      <c r="I379" s="55"/>
      <c r="L379" s="55"/>
    </row>
    <row r="380" spans="5:12" x14ac:dyDescent="0.2">
      <c r="E380" s="96"/>
      <c r="F380" s="55"/>
      <c r="G380" s="55"/>
      <c r="H380" s="55"/>
      <c r="I380" s="55"/>
      <c r="L380" s="55"/>
    </row>
    <row r="381" spans="5:12" x14ac:dyDescent="0.2">
      <c r="E381" s="96"/>
      <c r="F381" s="55"/>
      <c r="G381" s="55"/>
      <c r="H381" s="55"/>
      <c r="I381" s="55"/>
      <c r="L381" s="55"/>
    </row>
    <row r="382" spans="5:12" x14ac:dyDescent="0.2">
      <c r="E382" s="96"/>
      <c r="F382" s="55"/>
      <c r="G382" s="55"/>
      <c r="H382" s="55"/>
      <c r="I382" s="55"/>
      <c r="L382" s="55"/>
    </row>
    <row r="383" spans="5:12" x14ac:dyDescent="0.2">
      <c r="E383" s="96"/>
      <c r="F383" s="55"/>
      <c r="G383" s="55"/>
      <c r="H383" s="55"/>
      <c r="I383" s="55"/>
      <c r="L383" s="55"/>
    </row>
    <row r="384" spans="5:12" x14ac:dyDescent="0.2">
      <c r="E384" s="96"/>
      <c r="F384" s="55"/>
      <c r="G384" s="55"/>
      <c r="H384" s="55"/>
      <c r="I384" s="55"/>
      <c r="L384" s="55"/>
    </row>
    <row r="385" spans="5:12" x14ac:dyDescent="0.2">
      <c r="E385" s="96"/>
      <c r="F385" s="55"/>
      <c r="G385" s="55"/>
      <c r="H385" s="55"/>
      <c r="I385" s="55"/>
      <c r="L385" s="55"/>
    </row>
    <row r="386" spans="5:12" x14ac:dyDescent="0.2">
      <c r="E386" s="96"/>
      <c r="F386" s="55"/>
      <c r="G386" s="55"/>
      <c r="H386" s="55"/>
      <c r="I386" s="55"/>
      <c r="L386" s="55"/>
    </row>
    <row r="387" spans="5:12" x14ac:dyDescent="0.2">
      <c r="E387" s="96"/>
      <c r="F387" s="55"/>
      <c r="G387" s="55"/>
      <c r="H387" s="55"/>
      <c r="I387" s="55"/>
      <c r="L387" s="55"/>
    </row>
    <row r="388" spans="5:12" x14ac:dyDescent="0.2">
      <c r="E388" s="96"/>
      <c r="F388" s="55"/>
      <c r="G388" s="55"/>
      <c r="H388" s="55"/>
      <c r="I388" s="55"/>
      <c r="L388" s="55"/>
    </row>
    <row r="389" spans="5:12" x14ac:dyDescent="0.2">
      <c r="E389" s="96"/>
      <c r="F389" s="55"/>
      <c r="G389" s="55"/>
      <c r="H389" s="55"/>
      <c r="I389" s="55"/>
      <c r="L389" s="55"/>
    </row>
    <row r="390" spans="5:12" x14ac:dyDescent="0.2">
      <c r="E390" s="96"/>
      <c r="F390" s="55"/>
      <c r="G390" s="55"/>
      <c r="H390" s="55"/>
      <c r="I390" s="55"/>
      <c r="L390" s="55"/>
    </row>
    <row r="391" spans="5:12" x14ac:dyDescent="0.2">
      <c r="E391" s="96"/>
      <c r="F391" s="55"/>
      <c r="G391" s="55"/>
      <c r="H391" s="55"/>
      <c r="I391" s="55"/>
      <c r="L391" s="55"/>
    </row>
    <row r="392" spans="5:12" x14ac:dyDescent="0.2">
      <c r="E392" s="96"/>
      <c r="F392" s="55"/>
      <c r="G392" s="55"/>
      <c r="H392" s="55"/>
      <c r="I392" s="55"/>
      <c r="L392" s="55"/>
    </row>
    <row r="393" spans="5:12" x14ac:dyDescent="0.2">
      <c r="E393" s="96"/>
      <c r="F393" s="55"/>
      <c r="G393" s="55"/>
      <c r="H393" s="55"/>
      <c r="I393" s="55"/>
      <c r="L393" s="55"/>
    </row>
    <row r="394" spans="5:12" x14ac:dyDescent="0.2">
      <c r="E394" s="96"/>
      <c r="F394" s="55"/>
      <c r="G394" s="55"/>
      <c r="H394" s="55"/>
      <c r="I394" s="55"/>
      <c r="L394" s="55"/>
    </row>
    <row r="395" spans="5:12" x14ac:dyDescent="0.2">
      <c r="E395" s="96"/>
      <c r="F395" s="55"/>
      <c r="G395" s="55"/>
      <c r="H395" s="55"/>
      <c r="I395" s="55"/>
      <c r="L395" s="55"/>
    </row>
    <row r="396" spans="5:12" x14ac:dyDescent="0.2">
      <c r="E396" s="96"/>
      <c r="F396" s="55"/>
      <c r="G396" s="55"/>
      <c r="H396" s="55"/>
      <c r="I396" s="55"/>
      <c r="L396" s="55"/>
    </row>
    <row r="397" spans="5:12" x14ac:dyDescent="0.2">
      <c r="E397" s="96"/>
      <c r="F397" s="55"/>
      <c r="G397" s="55"/>
      <c r="H397" s="55"/>
      <c r="I397" s="55"/>
      <c r="L397" s="55"/>
    </row>
    <row r="398" spans="5:12" x14ac:dyDescent="0.2">
      <c r="E398" s="96"/>
      <c r="F398" s="55"/>
      <c r="G398" s="55"/>
      <c r="H398" s="55"/>
      <c r="I398" s="55"/>
      <c r="L398" s="55"/>
    </row>
    <row r="399" spans="5:12" x14ac:dyDescent="0.2">
      <c r="E399" s="96"/>
      <c r="F399" s="55"/>
      <c r="G399" s="55"/>
      <c r="H399" s="55"/>
      <c r="I399" s="55"/>
      <c r="L399" s="55"/>
    </row>
    <row r="400" spans="5:12" x14ac:dyDescent="0.2">
      <c r="E400" s="96"/>
      <c r="F400" s="55"/>
      <c r="G400" s="55"/>
      <c r="H400" s="55"/>
      <c r="I400" s="55"/>
      <c r="L400" s="55"/>
    </row>
    <row r="401" spans="5:12" x14ac:dyDescent="0.2">
      <c r="E401" s="96"/>
      <c r="F401" s="55"/>
      <c r="G401" s="55"/>
      <c r="H401" s="55"/>
      <c r="I401" s="55"/>
      <c r="L401" s="55"/>
    </row>
    <row r="402" spans="5:12" x14ac:dyDescent="0.2">
      <c r="E402" s="96"/>
      <c r="F402" s="55"/>
      <c r="G402" s="55"/>
      <c r="H402" s="55"/>
      <c r="I402" s="55"/>
      <c r="L402" s="55"/>
    </row>
    <row r="403" spans="5:12" x14ac:dyDescent="0.2">
      <c r="E403" s="96"/>
      <c r="F403" s="55"/>
      <c r="G403" s="55"/>
      <c r="H403" s="55"/>
      <c r="I403" s="55"/>
      <c r="L403" s="55"/>
    </row>
    <row r="404" spans="5:12" x14ac:dyDescent="0.2">
      <c r="E404" s="96"/>
      <c r="F404" s="55"/>
      <c r="G404" s="55"/>
      <c r="H404" s="55"/>
      <c r="I404" s="55"/>
      <c r="L404" s="55"/>
    </row>
    <row r="405" spans="5:12" x14ac:dyDescent="0.2">
      <c r="E405" s="96"/>
      <c r="F405" s="55"/>
      <c r="G405" s="55"/>
      <c r="H405" s="55"/>
      <c r="I405" s="55"/>
      <c r="L405" s="55"/>
    </row>
    <row r="406" spans="5:12" x14ac:dyDescent="0.2">
      <c r="E406" s="96"/>
      <c r="F406" s="55"/>
      <c r="G406" s="55"/>
      <c r="H406" s="55"/>
      <c r="I406" s="55"/>
      <c r="L406" s="55"/>
    </row>
    <row r="407" spans="5:12" x14ac:dyDescent="0.2">
      <c r="E407" s="96"/>
      <c r="F407" s="55"/>
      <c r="G407" s="55"/>
      <c r="H407" s="55"/>
      <c r="I407" s="55"/>
      <c r="L407" s="55"/>
    </row>
    <row r="408" spans="5:12" x14ac:dyDescent="0.2">
      <c r="E408" s="96"/>
      <c r="F408" s="55"/>
      <c r="G408" s="55"/>
      <c r="H408" s="55"/>
      <c r="I408" s="55"/>
      <c r="L408" s="55"/>
    </row>
    <row r="409" spans="5:12" x14ac:dyDescent="0.2">
      <c r="E409" s="96"/>
      <c r="F409" s="55"/>
      <c r="G409" s="55"/>
      <c r="H409" s="55"/>
      <c r="I409" s="55"/>
      <c r="L409" s="55"/>
    </row>
    <row r="410" spans="5:12" x14ac:dyDescent="0.2">
      <c r="E410" s="96"/>
      <c r="F410" s="55"/>
      <c r="G410" s="55"/>
      <c r="H410" s="55"/>
      <c r="I410" s="55"/>
      <c r="L410" s="55"/>
    </row>
    <row r="411" spans="5:12" x14ac:dyDescent="0.2">
      <c r="E411" s="96"/>
      <c r="F411" s="55"/>
      <c r="G411" s="55"/>
      <c r="H411" s="55"/>
      <c r="I411" s="55"/>
      <c r="L411" s="55"/>
    </row>
    <row r="412" spans="5:12" x14ac:dyDescent="0.2">
      <c r="E412" s="96"/>
      <c r="F412" s="55"/>
      <c r="G412" s="55"/>
      <c r="H412" s="55"/>
      <c r="I412" s="55"/>
      <c r="L412" s="55"/>
    </row>
    <row r="413" spans="5:12" x14ac:dyDescent="0.2">
      <c r="E413" s="96"/>
      <c r="F413" s="55"/>
      <c r="G413" s="55"/>
      <c r="H413" s="55"/>
      <c r="I413" s="55"/>
      <c r="L413" s="55"/>
    </row>
    <row r="414" spans="5:12" x14ac:dyDescent="0.2">
      <c r="E414" s="96"/>
      <c r="F414" s="55"/>
      <c r="G414" s="55"/>
      <c r="H414" s="55"/>
      <c r="I414" s="55"/>
      <c r="L414" s="55"/>
    </row>
    <row r="415" spans="5:12" x14ac:dyDescent="0.2">
      <c r="E415" s="96"/>
      <c r="F415" s="55"/>
      <c r="G415" s="55"/>
      <c r="H415" s="55"/>
      <c r="I415" s="55"/>
      <c r="L415" s="55"/>
    </row>
    <row r="416" spans="5:12" x14ac:dyDescent="0.2">
      <c r="E416" s="96"/>
      <c r="F416" s="55"/>
      <c r="G416" s="55"/>
      <c r="H416" s="55"/>
      <c r="I416" s="55"/>
      <c r="L416" s="55"/>
    </row>
    <row r="417" spans="5:12" x14ac:dyDescent="0.2">
      <c r="E417" s="96"/>
      <c r="F417" s="55"/>
      <c r="G417" s="55"/>
      <c r="H417" s="55"/>
      <c r="I417" s="55"/>
      <c r="L417" s="55"/>
    </row>
    <row r="418" spans="5:12" x14ac:dyDescent="0.2">
      <c r="E418" s="96"/>
      <c r="F418" s="55"/>
      <c r="G418" s="55"/>
      <c r="H418" s="55"/>
      <c r="I418" s="55"/>
      <c r="L418" s="55"/>
    </row>
    <row r="419" spans="5:12" x14ac:dyDescent="0.2">
      <c r="E419" s="96"/>
      <c r="F419" s="55"/>
      <c r="G419" s="55"/>
      <c r="H419" s="55"/>
      <c r="I419" s="55"/>
      <c r="L419" s="55"/>
    </row>
    <row r="420" spans="5:12" x14ac:dyDescent="0.2">
      <c r="E420" s="96"/>
      <c r="F420" s="55"/>
      <c r="G420" s="55"/>
      <c r="H420" s="55"/>
      <c r="I420" s="55"/>
      <c r="L420" s="55"/>
    </row>
    <row r="421" spans="5:12" x14ac:dyDescent="0.2">
      <c r="E421" s="96"/>
      <c r="F421" s="55"/>
      <c r="G421" s="55"/>
      <c r="H421" s="55"/>
      <c r="I421" s="55"/>
      <c r="L421" s="55"/>
    </row>
    <row r="422" spans="5:12" x14ac:dyDescent="0.2">
      <c r="E422" s="96"/>
      <c r="F422" s="55"/>
      <c r="G422" s="55"/>
      <c r="H422" s="55"/>
      <c r="I422" s="55"/>
      <c r="L422" s="55"/>
    </row>
    <row r="423" spans="5:12" x14ac:dyDescent="0.2">
      <c r="E423" s="96"/>
      <c r="F423" s="55"/>
      <c r="G423" s="55"/>
      <c r="H423" s="55"/>
      <c r="I423" s="55"/>
      <c r="L423" s="55"/>
    </row>
    <row r="424" spans="5:12" x14ac:dyDescent="0.2">
      <c r="E424" s="96"/>
      <c r="F424" s="55"/>
      <c r="G424" s="55"/>
      <c r="H424" s="55"/>
      <c r="I424" s="55"/>
      <c r="L424" s="55"/>
    </row>
    <row r="425" spans="5:12" x14ac:dyDescent="0.2">
      <c r="E425" s="96"/>
      <c r="F425" s="55"/>
      <c r="G425" s="55"/>
      <c r="H425" s="55"/>
      <c r="I425" s="55"/>
      <c r="L425" s="55"/>
    </row>
    <row r="426" spans="5:12" x14ac:dyDescent="0.2">
      <c r="E426" s="96"/>
      <c r="F426" s="55"/>
      <c r="G426" s="55"/>
      <c r="H426" s="55"/>
      <c r="I426" s="55"/>
      <c r="L426" s="55"/>
    </row>
    <row r="427" spans="5:12" x14ac:dyDescent="0.2">
      <c r="E427" s="96"/>
      <c r="F427" s="55"/>
      <c r="G427" s="55"/>
      <c r="H427" s="55"/>
      <c r="I427" s="55"/>
      <c r="L427" s="55"/>
    </row>
    <row r="428" spans="5:12" x14ac:dyDescent="0.2">
      <c r="E428" s="96"/>
      <c r="F428" s="55"/>
      <c r="G428" s="55"/>
      <c r="H428" s="55"/>
      <c r="I428" s="55"/>
      <c r="L428" s="55"/>
    </row>
    <row r="429" spans="5:12" x14ac:dyDescent="0.2">
      <c r="E429" s="96"/>
      <c r="F429" s="55"/>
      <c r="G429" s="55"/>
      <c r="H429" s="55"/>
      <c r="I429" s="55"/>
      <c r="L429" s="55"/>
    </row>
    <row r="430" spans="5:12" x14ac:dyDescent="0.2">
      <c r="E430" s="96"/>
      <c r="F430" s="55"/>
      <c r="G430" s="55"/>
      <c r="H430" s="55"/>
      <c r="I430" s="55"/>
      <c r="L430" s="55"/>
    </row>
    <row r="431" spans="5:12" x14ac:dyDescent="0.2">
      <c r="E431" s="96"/>
      <c r="F431" s="55"/>
      <c r="G431" s="55"/>
      <c r="H431" s="55"/>
      <c r="I431" s="55"/>
      <c r="L431" s="55"/>
    </row>
    <row r="432" spans="5:12" x14ac:dyDescent="0.2">
      <c r="E432" s="96"/>
      <c r="F432" s="55"/>
      <c r="G432" s="55"/>
      <c r="H432" s="55"/>
      <c r="I432" s="55"/>
      <c r="L432" s="55"/>
    </row>
    <row r="433" spans="5:12" x14ac:dyDescent="0.2">
      <c r="E433" s="96"/>
      <c r="F433" s="55"/>
      <c r="G433" s="55"/>
      <c r="H433" s="55"/>
      <c r="I433" s="55"/>
      <c r="L433" s="55"/>
    </row>
    <row r="434" spans="5:12" x14ac:dyDescent="0.2">
      <c r="E434" s="96"/>
      <c r="F434" s="55"/>
      <c r="G434" s="55"/>
      <c r="H434" s="55"/>
      <c r="I434" s="55"/>
      <c r="L434" s="55"/>
    </row>
    <row r="435" spans="5:12" x14ac:dyDescent="0.2">
      <c r="E435" s="96"/>
      <c r="F435" s="55"/>
      <c r="G435" s="55"/>
      <c r="H435" s="55"/>
      <c r="I435" s="55"/>
      <c r="L435" s="55"/>
    </row>
    <row r="436" spans="5:12" x14ac:dyDescent="0.2">
      <c r="E436" s="96"/>
      <c r="F436" s="55"/>
      <c r="G436" s="55"/>
      <c r="H436" s="55"/>
      <c r="I436" s="55"/>
      <c r="L436" s="55"/>
    </row>
    <row r="437" spans="5:12" x14ac:dyDescent="0.2">
      <c r="E437" s="96"/>
      <c r="F437" s="55"/>
      <c r="G437" s="55"/>
      <c r="H437" s="55"/>
      <c r="I437" s="55"/>
      <c r="L437" s="55"/>
    </row>
    <row r="438" spans="5:12" x14ac:dyDescent="0.2">
      <c r="E438" s="96"/>
      <c r="F438" s="55"/>
      <c r="G438" s="55"/>
      <c r="H438" s="55"/>
      <c r="I438" s="55"/>
      <c r="L438" s="55"/>
    </row>
    <row r="439" spans="5:12" x14ac:dyDescent="0.2">
      <c r="E439" s="96"/>
      <c r="F439" s="55"/>
      <c r="G439" s="55"/>
      <c r="H439" s="55"/>
      <c r="I439" s="55"/>
      <c r="L439" s="55"/>
    </row>
    <row r="440" spans="5:12" x14ac:dyDescent="0.2">
      <c r="E440" s="96"/>
      <c r="F440" s="55"/>
      <c r="G440" s="55"/>
      <c r="H440" s="55"/>
      <c r="I440" s="55"/>
      <c r="L440" s="55"/>
    </row>
    <row r="441" spans="5:12" x14ac:dyDescent="0.2">
      <c r="E441" s="96"/>
      <c r="F441" s="55"/>
      <c r="G441" s="55"/>
      <c r="H441" s="55"/>
      <c r="I441" s="55"/>
      <c r="L441" s="55"/>
    </row>
    <row r="442" spans="5:12" x14ac:dyDescent="0.2">
      <c r="E442" s="96"/>
      <c r="F442" s="55"/>
      <c r="G442" s="55"/>
      <c r="H442" s="55"/>
      <c r="I442" s="55"/>
      <c r="L442" s="55"/>
    </row>
    <row r="443" spans="5:12" x14ac:dyDescent="0.2">
      <c r="E443" s="96"/>
      <c r="F443" s="55"/>
      <c r="G443" s="55"/>
      <c r="H443" s="55"/>
      <c r="I443" s="55"/>
      <c r="L443" s="55"/>
    </row>
    <row r="444" spans="5:12" x14ac:dyDescent="0.2">
      <c r="E444" s="96"/>
      <c r="F444" s="55"/>
      <c r="G444" s="55"/>
      <c r="H444" s="55"/>
      <c r="I444" s="55"/>
      <c r="L444" s="55"/>
    </row>
    <row r="445" spans="5:12" x14ac:dyDescent="0.2">
      <c r="E445" s="96"/>
      <c r="F445" s="55"/>
      <c r="G445" s="55"/>
      <c r="H445" s="55"/>
      <c r="I445" s="55"/>
      <c r="L445" s="55"/>
    </row>
    <row r="446" spans="5:12" x14ac:dyDescent="0.2">
      <c r="E446" s="96"/>
      <c r="F446" s="55"/>
      <c r="G446" s="55"/>
      <c r="H446" s="55"/>
      <c r="I446" s="55"/>
      <c r="L446" s="55"/>
    </row>
    <row r="447" spans="5:12" x14ac:dyDescent="0.2">
      <c r="E447" s="96"/>
      <c r="F447" s="55"/>
      <c r="G447" s="55"/>
      <c r="H447" s="55"/>
      <c r="I447" s="55"/>
      <c r="L447" s="55"/>
    </row>
    <row r="448" spans="5:12" x14ac:dyDescent="0.2">
      <c r="E448" s="96"/>
      <c r="F448" s="55"/>
      <c r="G448" s="55"/>
      <c r="H448" s="55"/>
      <c r="I448" s="55"/>
      <c r="L448" s="55"/>
    </row>
    <row r="449" spans="5:12" x14ac:dyDescent="0.2">
      <c r="E449" s="96"/>
      <c r="F449" s="55"/>
      <c r="G449" s="55"/>
      <c r="H449" s="55"/>
      <c r="I449" s="55"/>
      <c r="L449" s="55"/>
    </row>
    <row r="450" spans="5:12" x14ac:dyDescent="0.2">
      <c r="E450" s="96"/>
      <c r="F450" s="55"/>
      <c r="G450" s="55"/>
      <c r="H450" s="55"/>
      <c r="I450" s="55"/>
      <c r="L450" s="55"/>
    </row>
    <row r="451" spans="5:12" x14ac:dyDescent="0.2">
      <c r="E451" s="96"/>
      <c r="F451" s="55"/>
      <c r="G451" s="55"/>
      <c r="H451" s="55"/>
      <c r="I451" s="55"/>
      <c r="L451" s="55"/>
    </row>
    <row r="452" spans="5:12" x14ac:dyDescent="0.2">
      <c r="E452" s="96"/>
      <c r="F452" s="55"/>
      <c r="G452" s="55"/>
      <c r="H452" s="55"/>
      <c r="I452" s="55"/>
      <c r="L452" s="55"/>
    </row>
    <row r="453" spans="5:12" x14ac:dyDescent="0.2">
      <c r="E453" s="96"/>
      <c r="F453" s="55"/>
      <c r="G453" s="55"/>
      <c r="H453" s="55"/>
      <c r="I453" s="55"/>
      <c r="L453" s="55"/>
    </row>
    <row r="454" spans="5:12" x14ac:dyDescent="0.2">
      <c r="E454" s="96"/>
      <c r="F454" s="55"/>
      <c r="G454" s="55"/>
      <c r="H454" s="55"/>
      <c r="I454" s="55"/>
      <c r="L454" s="55"/>
    </row>
    <row r="455" spans="5:12" x14ac:dyDescent="0.2">
      <c r="E455" s="96"/>
      <c r="F455" s="55"/>
      <c r="G455" s="55"/>
      <c r="H455" s="55"/>
      <c r="I455" s="55"/>
      <c r="L455" s="55"/>
    </row>
    <row r="456" spans="5:12" x14ac:dyDescent="0.2">
      <c r="E456" s="96"/>
      <c r="F456" s="55"/>
      <c r="G456" s="55"/>
      <c r="H456" s="55"/>
      <c r="I456" s="55"/>
      <c r="L456" s="55"/>
    </row>
    <row r="457" spans="5:12" x14ac:dyDescent="0.2">
      <c r="E457" s="96"/>
      <c r="F457" s="55"/>
      <c r="G457" s="55"/>
      <c r="H457" s="55"/>
      <c r="I457" s="55"/>
      <c r="L457" s="55"/>
    </row>
    <row r="458" spans="5:12" x14ac:dyDescent="0.2">
      <c r="E458" s="96"/>
      <c r="F458" s="55"/>
      <c r="G458" s="55"/>
      <c r="H458" s="55"/>
      <c r="I458" s="55"/>
      <c r="L458" s="55"/>
    </row>
    <row r="459" spans="5:12" x14ac:dyDescent="0.2">
      <c r="E459" s="96"/>
      <c r="F459" s="55"/>
      <c r="G459" s="55"/>
      <c r="H459" s="55"/>
      <c r="I459" s="55"/>
      <c r="L459" s="55"/>
    </row>
    <row r="460" spans="5:12" x14ac:dyDescent="0.2">
      <c r="E460" s="96"/>
      <c r="F460" s="55"/>
      <c r="G460" s="55"/>
      <c r="H460" s="55"/>
      <c r="I460" s="55"/>
      <c r="L460" s="55"/>
    </row>
    <row r="461" spans="5:12" x14ac:dyDescent="0.2">
      <c r="E461" s="96"/>
      <c r="F461" s="55"/>
      <c r="G461" s="55"/>
      <c r="H461" s="55"/>
      <c r="I461" s="55"/>
      <c r="L461" s="55"/>
    </row>
    <row r="462" spans="5:12" x14ac:dyDescent="0.2">
      <c r="E462" s="96"/>
      <c r="F462" s="55"/>
      <c r="G462" s="55"/>
      <c r="H462" s="55"/>
      <c r="I462" s="55"/>
      <c r="L462" s="55"/>
    </row>
    <row r="463" spans="5:12" x14ac:dyDescent="0.2">
      <c r="E463" s="96"/>
      <c r="F463" s="55"/>
      <c r="G463" s="55"/>
      <c r="H463" s="55"/>
      <c r="I463" s="55"/>
      <c r="L463" s="55"/>
    </row>
    <row r="464" spans="5:12" x14ac:dyDescent="0.2">
      <c r="E464" s="96"/>
      <c r="F464" s="55"/>
      <c r="G464" s="55"/>
      <c r="H464" s="55"/>
      <c r="I464" s="55"/>
      <c r="L464" s="55"/>
    </row>
    <row r="465" spans="5:12" x14ac:dyDescent="0.2">
      <c r="E465" s="96"/>
      <c r="F465" s="55"/>
      <c r="G465" s="55"/>
      <c r="H465" s="55"/>
      <c r="I465" s="55"/>
      <c r="L465" s="55"/>
    </row>
    <row r="466" spans="5:12" x14ac:dyDescent="0.2">
      <c r="E466" s="96"/>
      <c r="F466" s="55"/>
      <c r="G466" s="55"/>
      <c r="H466" s="55"/>
      <c r="I466" s="55"/>
      <c r="L466" s="55"/>
    </row>
    <row r="467" spans="5:12" x14ac:dyDescent="0.2">
      <c r="E467" s="96"/>
      <c r="F467" s="55"/>
      <c r="G467" s="55"/>
      <c r="H467" s="55"/>
      <c r="I467" s="55"/>
      <c r="L467" s="55"/>
    </row>
    <row r="468" spans="5:12" x14ac:dyDescent="0.2">
      <c r="E468" s="96"/>
      <c r="F468" s="55"/>
      <c r="G468" s="55"/>
      <c r="H468" s="55"/>
      <c r="I468" s="55"/>
      <c r="L468" s="55"/>
    </row>
    <row r="469" spans="5:12" x14ac:dyDescent="0.2">
      <c r="E469" s="96"/>
      <c r="F469" s="55"/>
      <c r="G469" s="55"/>
      <c r="H469" s="55"/>
      <c r="I469" s="55"/>
      <c r="L469" s="55"/>
    </row>
    <row r="470" spans="5:12" x14ac:dyDescent="0.2">
      <c r="E470" s="96"/>
      <c r="F470" s="55"/>
      <c r="G470" s="55"/>
      <c r="H470" s="55"/>
      <c r="I470" s="55"/>
      <c r="L470" s="55"/>
    </row>
    <row r="471" spans="5:12" x14ac:dyDescent="0.2">
      <c r="E471" s="96"/>
      <c r="F471" s="55"/>
      <c r="G471" s="55"/>
      <c r="H471" s="55"/>
      <c r="I471" s="55"/>
      <c r="L471" s="55"/>
    </row>
    <row r="472" spans="5:12" x14ac:dyDescent="0.2">
      <c r="E472" s="96"/>
      <c r="F472" s="55"/>
      <c r="G472" s="55"/>
      <c r="H472" s="55"/>
      <c r="I472" s="55"/>
      <c r="L472" s="55"/>
    </row>
    <row r="473" spans="5:12" x14ac:dyDescent="0.2">
      <c r="E473" s="96"/>
      <c r="F473" s="55"/>
      <c r="G473" s="55"/>
      <c r="H473" s="55"/>
      <c r="I473" s="55"/>
      <c r="L473" s="55"/>
    </row>
    <row r="474" spans="5:12" x14ac:dyDescent="0.2">
      <c r="E474" s="96"/>
      <c r="F474" s="55"/>
      <c r="G474" s="55"/>
      <c r="H474" s="55"/>
      <c r="I474" s="55"/>
      <c r="L474" s="55"/>
    </row>
    <row r="475" spans="5:12" x14ac:dyDescent="0.2">
      <c r="E475" s="96"/>
      <c r="F475" s="55"/>
      <c r="G475" s="55"/>
      <c r="H475" s="55"/>
      <c r="I475" s="55"/>
      <c r="L475" s="55"/>
    </row>
    <row r="476" spans="5:12" x14ac:dyDescent="0.2">
      <c r="E476" s="96"/>
      <c r="F476" s="55"/>
      <c r="G476" s="55"/>
      <c r="H476" s="55"/>
      <c r="I476" s="55"/>
      <c r="L476" s="55"/>
    </row>
    <row r="477" spans="5:12" x14ac:dyDescent="0.2">
      <c r="E477" s="96"/>
      <c r="F477" s="55"/>
      <c r="G477" s="55"/>
      <c r="H477" s="55"/>
      <c r="I477" s="55"/>
      <c r="L477" s="55"/>
    </row>
    <row r="478" spans="5:12" x14ac:dyDescent="0.2">
      <c r="E478" s="96"/>
      <c r="F478" s="55"/>
      <c r="G478" s="55"/>
      <c r="H478" s="55"/>
      <c r="I478" s="55"/>
      <c r="L478" s="55"/>
    </row>
    <row r="479" spans="5:12" x14ac:dyDescent="0.2">
      <c r="E479" s="96"/>
      <c r="F479" s="55"/>
      <c r="G479" s="55"/>
      <c r="H479" s="55"/>
      <c r="I479" s="55"/>
      <c r="L479" s="55"/>
    </row>
    <row r="480" spans="5:12" x14ac:dyDescent="0.2">
      <c r="E480" s="96"/>
      <c r="F480" s="55"/>
      <c r="G480" s="55"/>
      <c r="H480" s="55"/>
      <c r="I480" s="55"/>
      <c r="L480" s="55"/>
    </row>
    <row r="481" spans="5:12" x14ac:dyDescent="0.2">
      <c r="E481" s="96"/>
      <c r="F481" s="55"/>
      <c r="G481" s="55"/>
      <c r="H481" s="55"/>
      <c r="I481" s="55"/>
      <c r="L481" s="55"/>
    </row>
    <row r="482" spans="5:12" x14ac:dyDescent="0.2">
      <c r="E482" s="96"/>
      <c r="F482" s="55"/>
      <c r="G482" s="55"/>
      <c r="H482" s="55"/>
      <c r="I482" s="55"/>
      <c r="L482" s="55"/>
    </row>
    <row r="483" spans="5:12" x14ac:dyDescent="0.2">
      <c r="E483" s="96"/>
      <c r="F483" s="55"/>
      <c r="G483" s="55"/>
      <c r="H483" s="55"/>
      <c r="I483" s="55"/>
      <c r="L483" s="55"/>
    </row>
    <row r="484" spans="5:12" x14ac:dyDescent="0.2">
      <c r="E484" s="96"/>
      <c r="F484" s="55"/>
      <c r="G484" s="55"/>
      <c r="H484" s="55"/>
      <c r="I484" s="55"/>
      <c r="L484" s="55"/>
    </row>
    <row r="485" spans="5:12" x14ac:dyDescent="0.2">
      <c r="E485" s="96"/>
      <c r="F485" s="55"/>
      <c r="G485" s="55"/>
      <c r="H485" s="55"/>
      <c r="I485" s="55"/>
      <c r="L485" s="55"/>
    </row>
    <row r="486" spans="5:12" x14ac:dyDescent="0.2">
      <c r="E486" s="96"/>
      <c r="F486" s="55"/>
      <c r="G486" s="55"/>
      <c r="H486" s="55"/>
      <c r="I486" s="55"/>
      <c r="L486" s="55"/>
    </row>
    <row r="487" spans="5:12" x14ac:dyDescent="0.2">
      <c r="E487" s="96"/>
      <c r="F487" s="55"/>
      <c r="G487" s="55"/>
      <c r="H487" s="55"/>
      <c r="I487" s="55"/>
      <c r="L487" s="55"/>
    </row>
    <row r="488" spans="5:12" x14ac:dyDescent="0.2">
      <c r="E488" s="96"/>
      <c r="F488" s="55"/>
      <c r="G488" s="55"/>
      <c r="H488" s="55"/>
      <c r="I488" s="55"/>
      <c r="L488" s="55"/>
    </row>
    <row r="489" spans="5:12" x14ac:dyDescent="0.2">
      <c r="E489" s="96"/>
      <c r="F489" s="55"/>
      <c r="G489" s="55"/>
      <c r="H489" s="55"/>
      <c r="I489" s="55"/>
      <c r="L489" s="55"/>
    </row>
    <row r="490" spans="5:12" x14ac:dyDescent="0.2">
      <c r="E490" s="96"/>
      <c r="F490" s="55"/>
      <c r="G490" s="55"/>
      <c r="H490" s="55"/>
      <c r="I490" s="55"/>
      <c r="L490" s="55"/>
    </row>
    <row r="491" spans="5:12" x14ac:dyDescent="0.2">
      <c r="E491" s="96"/>
      <c r="F491" s="55"/>
      <c r="G491" s="55"/>
      <c r="H491" s="55"/>
      <c r="I491" s="55"/>
      <c r="L491" s="55"/>
    </row>
    <row r="492" spans="5:12" x14ac:dyDescent="0.2">
      <c r="E492" s="96"/>
      <c r="F492" s="55"/>
      <c r="G492" s="55"/>
      <c r="H492" s="55"/>
      <c r="I492" s="55"/>
      <c r="L492" s="55"/>
    </row>
    <row r="493" spans="5:12" x14ac:dyDescent="0.2">
      <c r="E493" s="96"/>
      <c r="F493" s="55"/>
      <c r="G493" s="55"/>
      <c r="H493" s="55"/>
      <c r="I493" s="55"/>
      <c r="L493" s="55"/>
    </row>
    <row r="494" spans="5:12" x14ac:dyDescent="0.2">
      <c r="E494" s="96"/>
      <c r="F494" s="55"/>
      <c r="G494" s="55"/>
      <c r="H494" s="55"/>
      <c r="I494" s="55"/>
      <c r="L494" s="55"/>
    </row>
    <row r="495" spans="5:12" x14ac:dyDescent="0.2">
      <c r="E495" s="96"/>
      <c r="F495" s="55"/>
      <c r="G495" s="55"/>
      <c r="H495" s="55"/>
      <c r="I495" s="55"/>
      <c r="L495" s="55"/>
    </row>
    <row r="496" spans="5:12" x14ac:dyDescent="0.2">
      <c r="E496" s="96"/>
      <c r="F496" s="55"/>
      <c r="G496" s="55"/>
      <c r="H496" s="55"/>
      <c r="I496" s="55"/>
      <c r="L496" s="55"/>
    </row>
    <row r="497" spans="5:12" x14ac:dyDescent="0.2">
      <c r="E497" s="96"/>
      <c r="F497" s="55"/>
      <c r="G497" s="55"/>
      <c r="H497" s="55"/>
      <c r="I497" s="55"/>
      <c r="L497" s="55"/>
    </row>
    <row r="498" spans="5:12" x14ac:dyDescent="0.2">
      <c r="E498" s="96"/>
      <c r="F498" s="55"/>
      <c r="G498" s="55"/>
      <c r="H498" s="55"/>
      <c r="I498" s="55"/>
      <c r="L498" s="55"/>
    </row>
    <row r="499" spans="5:12" x14ac:dyDescent="0.2">
      <c r="E499" s="96"/>
      <c r="F499" s="55"/>
      <c r="G499" s="55"/>
      <c r="H499" s="55"/>
      <c r="I499" s="55"/>
      <c r="L499" s="55"/>
    </row>
    <row r="500" spans="5:12" x14ac:dyDescent="0.2">
      <c r="E500" s="96"/>
      <c r="F500" s="55"/>
      <c r="G500" s="55"/>
      <c r="H500" s="55"/>
      <c r="I500" s="55"/>
      <c r="L500" s="55"/>
    </row>
    <row r="501" spans="5:12" x14ac:dyDescent="0.2">
      <c r="E501" s="96"/>
      <c r="F501" s="55"/>
      <c r="G501" s="55"/>
      <c r="H501" s="55"/>
      <c r="I501" s="55"/>
      <c r="L501" s="55"/>
    </row>
    <row r="502" spans="5:12" x14ac:dyDescent="0.2">
      <c r="E502" s="96"/>
      <c r="F502" s="55"/>
      <c r="G502" s="55"/>
      <c r="H502" s="55"/>
      <c r="I502" s="55"/>
      <c r="L502" s="55"/>
    </row>
    <row r="503" spans="5:12" x14ac:dyDescent="0.2">
      <c r="E503" s="96"/>
      <c r="F503" s="55"/>
      <c r="G503" s="55"/>
      <c r="H503" s="55"/>
      <c r="I503" s="55"/>
      <c r="L503" s="55"/>
    </row>
    <row r="504" spans="5:12" x14ac:dyDescent="0.2">
      <c r="E504" s="96"/>
      <c r="F504" s="55"/>
      <c r="G504" s="55"/>
      <c r="H504" s="55"/>
      <c r="I504" s="55"/>
      <c r="L504" s="55"/>
    </row>
    <row r="505" spans="5:12" x14ac:dyDescent="0.2">
      <c r="E505" s="96"/>
      <c r="F505" s="55"/>
      <c r="G505" s="55"/>
      <c r="H505" s="55"/>
      <c r="I505" s="55"/>
      <c r="L505" s="55"/>
    </row>
    <row r="506" spans="5:12" x14ac:dyDescent="0.2">
      <c r="E506" s="96"/>
      <c r="F506" s="55"/>
      <c r="G506" s="55"/>
      <c r="H506" s="55"/>
      <c r="I506" s="55"/>
      <c r="L506" s="55"/>
    </row>
    <row r="507" spans="5:12" x14ac:dyDescent="0.2">
      <c r="E507" s="96"/>
      <c r="F507" s="55"/>
      <c r="G507" s="55"/>
      <c r="H507" s="55"/>
      <c r="I507" s="55"/>
      <c r="L507" s="55"/>
    </row>
    <row r="508" spans="5:12" x14ac:dyDescent="0.2">
      <c r="E508" s="96"/>
      <c r="F508" s="55"/>
      <c r="G508" s="55"/>
      <c r="H508" s="55"/>
      <c r="I508" s="55"/>
      <c r="L508" s="55"/>
    </row>
    <row r="509" spans="5:12" x14ac:dyDescent="0.2">
      <c r="E509" s="96"/>
      <c r="F509" s="55"/>
      <c r="G509" s="55"/>
      <c r="H509" s="55"/>
      <c r="I509" s="55"/>
      <c r="L509" s="55"/>
    </row>
    <row r="510" spans="5:12" x14ac:dyDescent="0.2">
      <c r="E510" s="96"/>
      <c r="F510" s="55"/>
      <c r="G510" s="55"/>
      <c r="H510" s="55"/>
      <c r="I510" s="55"/>
      <c r="L510" s="55"/>
    </row>
    <row r="511" spans="5:12" x14ac:dyDescent="0.2">
      <c r="E511" s="96"/>
      <c r="F511" s="55"/>
      <c r="G511" s="55"/>
      <c r="H511" s="55"/>
      <c r="I511" s="55"/>
      <c r="L511" s="55"/>
    </row>
    <row r="512" spans="5:12" x14ac:dyDescent="0.2">
      <c r="E512" s="96"/>
      <c r="F512" s="55"/>
      <c r="G512" s="55"/>
      <c r="H512" s="55"/>
      <c r="I512" s="55"/>
      <c r="L512" s="55"/>
    </row>
    <row r="513" spans="5:12" x14ac:dyDescent="0.2">
      <c r="E513" s="96"/>
      <c r="F513" s="55"/>
      <c r="G513" s="55"/>
      <c r="H513" s="55"/>
      <c r="I513" s="55"/>
      <c r="L513" s="55"/>
    </row>
    <row r="514" spans="5:12" x14ac:dyDescent="0.2">
      <c r="E514" s="96"/>
      <c r="F514" s="55"/>
      <c r="G514" s="55"/>
      <c r="H514" s="55"/>
      <c r="I514" s="55"/>
      <c r="L514" s="55"/>
    </row>
    <row r="515" spans="5:12" x14ac:dyDescent="0.2">
      <c r="E515" s="96"/>
      <c r="F515" s="55"/>
      <c r="G515" s="55"/>
      <c r="H515" s="55"/>
      <c r="I515" s="55"/>
      <c r="L515" s="55"/>
    </row>
    <row r="516" spans="5:12" x14ac:dyDescent="0.2">
      <c r="E516" s="96"/>
      <c r="F516" s="55"/>
      <c r="G516" s="55"/>
      <c r="H516" s="55"/>
      <c r="I516" s="55"/>
      <c r="L516" s="55"/>
    </row>
    <row r="517" spans="5:12" x14ac:dyDescent="0.2">
      <c r="E517" s="96"/>
      <c r="F517" s="55"/>
      <c r="G517" s="55"/>
      <c r="H517" s="55"/>
      <c r="I517" s="55"/>
      <c r="L517" s="55"/>
    </row>
    <row r="518" spans="5:12" x14ac:dyDescent="0.2">
      <c r="E518" s="96"/>
      <c r="F518" s="55"/>
      <c r="G518" s="55"/>
      <c r="H518" s="55"/>
      <c r="I518" s="55"/>
      <c r="L518" s="55"/>
    </row>
    <row r="519" spans="5:12" x14ac:dyDescent="0.2">
      <c r="E519" s="96"/>
      <c r="F519" s="55"/>
      <c r="G519" s="55"/>
      <c r="H519" s="55"/>
      <c r="I519" s="55"/>
      <c r="L519" s="55"/>
    </row>
    <row r="520" spans="5:12" x14ac:dyDescent="0.2">
      <c r="E520" s="96"/>
      <c r="F520" s="55"/>
      <c r="G520" s="55"/>
      <c r="H520" s="55"/>
      <c r="I520" s="55"/>
      <c r="L520" s="55"/>
    </row>
    <row r="521" spans="5:12" x14ac:dyDescent="0.2">
      <c r="E521" s="96"/>
      <c r="F521" s="55"/>
      <c r="G521" s="55"/>
      <c r="H521" s="55"/>
      <c r="I521" s="55"/>
      <c r="L521" s="55"/>
    </row>
    <row r="522" spans="5:12" x14ac:dyDescent="0.2">
      <c r="E522" s="96"/>
      <c r="F522" s="55"/>
      <c r="G522" s="55"/>
      <c r="H522" s="55"/>
      <c r="I522" s="55"/>
      <c r="L522" s="55"/>
    </row>
    <row r="523" spans="5:12" x14ac:dyDescent="0.2">
      <c r="E523" s="96"/>
      <c r="F523" s="55"/>
      <c r="G523" s="55"/>
      <c r="H523" s="55"/>
      <c r="I523" s="55"/>
      <c r="L523" s="55"/>
    </row>
    <row r="524" spans="5:12" x14ac:dyDescent="0.2">
      <c r="E524" s="96"/>
      <c r="F524" s="55"/>
      <c r="G524" s="55"/>
      <c r="H524" s="55"/>
      <c r="I524" s="55"/>
      <c r="L524" s="55"/>
    </row>
    <row r="525" spans="5:12" x14ac:dyDescent="0.2">
      <c r="E525" s="96"/>
      <c r="F525" s="55"/>
      <c r="G525" s="55"/>
      <c r="H525" s="55"/>
      <c r="I525" s="55"/>
      <c r="L525" s="55"/>
    </row>
    <row r="526" spans="5:12" x14ac:dyDescent="0.2">
      <c r="E526" s="96"/>
      <c r="F526" s="55"/>
      <c r="G526" s="55"/>
      <c r="H526" s="55"/>
      <c r="I526" s="55"/>
      <c r="L526" s="55"/>
    </row>
    <row r="527" spans="5:12" x14ac:dyDescent="0.2">
      <c r="E527" s="96"/>
      <c r="F527" s="55"/>
      <c r="G527" s="55"/>
      <c r="H527" s="55"/>
      <c r="I527" s="55"/>
      <c r="L527" s="55"/>
    </row>
    <row r="528" spans="5:12" x14ac:dyDescent="0.2">
      <c r="E528" s="96"/>
      <c r="F528" s="55"/>
      <c r="G528" s="55"/>
      <c r="H528" s="55"/>
      <c r="I528" s="55"/>
      <c r="L528" s="55"/>
    </row>
    <row r="529" spans="5:12" x14ac:dyDescent="0.2">
      <c r="E529" s="96"/>
      <c r="F529" s="55"/>
      <c r="G529" s="55"/>
      <c r="H529" s="55"/>
      <c r="I529" s="55"/>
      <c r="L529" s="55"/>
    </row>
    <row r="530" spans="5:12" x14ac:dyDescent="0.2">
      <c r="E530" s="96"/>
      <c r="F530" s="55"/>
      <c r="G530" s="55"/>
      <c r="H530" s="55"/>
      <c r="I530" s="55"/>
      <c r="L530" s="55"/>
    </row>
    <row r="531" spans="5:12" x14ac:dyDescent="0.2">
      <c r="E531" s="96"/>
      <c r="F531" s="55"/>
      <c r="G531" s="55"/>
      <c r="H531" s="55"/>
      <c r="I531" s="55"/>
      <c r="L531" s="55"/>
    </row>
    <row r="532" spans="5:12" x14ac:dyDescent="0.2">
      <c r="E532" s="96"/>
      <c r="F532" s="55"/>
      <c r="G532" s="55"/>
      <c r="H532" s="55"/>
      <c r="I532" s="55"/>
      <c r="L532" s="55"/>
    </row>
    <row r="533" spans="5:12" x14ac:dyDescent="0.2">
      <c r="E533" s="96"/>
      <c r="F533" s="55"/>
      <c r="G533" s="55"/>
      <c r="H533" s="55"/>
      <c r="I533" s="55"/>
      <c r="L533" s="55"/>
    </row>
    <row r="534" spans="5:12" x14ac:dyDescent="0.2">
      <c r="E534" s="96"/>
      <c r="F534" s="55"/>
      <c r="G534" s="55"/>
      <c r="H534" s="55"/>
      <c r="I534" s="55"/>
      <c r="L534" s="55"/>
    </row>
    <row r="535" spans="5:12" x14ac:dyDescent="0.2">
      <c r="E535" s="96"/>
      <c r="F535" s="55"/>
      <c r="G535" s="55"/>
      <c r="H535" s="55"/>
      <c r="I535" s="55"/>
      <c r="L535" s="55"/>
    </row>
    <row r="536" spans="5:12" x14ac:dyDescent="0.2">
      <c r="E536" s="96"/>
      <c r="F536" s="55"/>
      <c r="G536" s="55"/>
      <c r="H536" s="55"/>
      <c r="I536" s="55"/>
      <c r="L536" s="55"/>
    </row>
    <row r="537" spans="5:12" x14ac:dyDescent="0.2">
      <c r="E537" s="96"/>
      <c r="F537" s="55"/>
      <c r="G537" s="55"/>
      <c r="H537" s="55"/>
      <c r="I537" s="55"/>
      <c r="L537" s="55"/>
    </row>
    <row r="538" spans="5:12" x14ac:dyDescent="0.2">
      <c r="E538" s="96"/>
      <c r="F538" s="55"/>
      <c r="G538" s="55"/>
      <c r="H538" s="55"/>
      <c r="I538" s="55"/>
      <c r="L538" s="55"/>
    </row>
    <row r="539" spans="5:12" x14ac:dyDescent="0.2">
      <c r="E539" s="96"/>
      <c r="F539" s="55"/>
      <c r="G539" s="55"/>
      <c r="H539" s="55"/>
      <c r="I539" s="55"/>
      <c r="L539" s="55"/>
    </row>
    <row r="540" spans="5:12" x14ac:dyDescent="0.2">
      <c r="E540" s="96"/>
      <c r="F540" s="55"/>
      <c r="G540" s="55"/>
      <c r="H540" s="55"/>
      <c r="I540" s="55"/>
      <c r="L540" s="55"/>
    </row>
    <row r="541" spans="5:12" x14ac:dyDescent="0.2">
      <c r="E541" s="96"/>
      <c r="F541" s="55"/>
      <c r="G541" s="55"/>
      <c r="H541" s="55"/>
      <c r="I541" s="55"/>
      <c r="L541" s="55"/>
    </row>
    <row r="542" spans="5:12" x14ac:dyDescent="0.2">
      <c r="E542" s="96"/>
      <c r="F542" s="55"/>
      <c r="G542" s="55"/>
      <c r="H542" s="55"/>
      <c r="I542" s="55"/>
      <c r="L542" s="55"/>
    </row>
    <row r="543" spans="5:12" x14ac:dyDescent="0.2">
      <c r="E543" s="96"/>
      <c r="F543" s="55"/>
      <c r="G543" s="55"/>
      <c r="H543" s="55"/>
      <c r="I543" s="55"/>
      <c r="L543" s="55"/>
    </row>
    <row r="544" spans="5:12" x14ac:dyDescent="0.2">
      <c r="E544" s="96"/>
      <c r="F544" s="55"/>
      <c r="G544" s="55"/>
      <c r="H544" s="55"/>
      <c r="I544" s="55"/>
      <c r="L544" s="55"/>
    </row>
    <row r="545" spans="5:12" x14ac:dyDescent="0.2">
      <c r="E545" s="96"/>
      <c r="F545" s="55"/>
      <c r="G545" s="55"/>
      <c r="H545" s="55"/>
      <c r="I545" s="55"/>
      <c r="L545" s="55"/>
    </row>
    <row r="546" spans="5:12" x14ac:dyDescent="0.2">
      <c r="E546" s="96"/>
      <c r="F546" s="55"/>
      <c r="G546" s="55"/>
      <c r="H546" s="55"/>
      <c r="I546" s="55"/>
      <c r="L546" s="55"/>
    </row>
    <row r="547" spans="5:12" x14ac:dyDescent="0.2">
      <c r="E547" s="96"/>
      <c r="F547" s="55"/>
      <c r="G547" s="55"/>
      <c r="H547" s="55"/>
      <c r="I547" s="55"/>
      <c r="L547" s="55"/>
    </row>
    <row r="548" spans="5:12" x14ac:dyDescent="0.2">
      <c r="E548" s="96"/>
      <c r="F548" s="55"/>
      <c r="G548" s="55"/>
      <c r="H548" s="55"/>
      <c r="I548" s="55"/>
      <c r="L548" s="55"/>
    </row>
    <row r="549" spans="5:12" x14ac:dyDescent="0.2">
      <c r="E549" s="96"/>
      <c r="F549" s="55"/>
      <c r="G549" s="55"/>
      <c r="H549" s="55"/>
      <c r="I549" s="55"/>
      <c r="L549" s="55"/>
    </row>
    <row r="550" spans="5:12" x14ac:dyDescent="0.2">
      <c r="E550" s="96"/>
      <c r="F550" s="55"/>
      <c r="G550" s="55"/>
      <c r="H550" s="55"/>
      <c r="I550" s="55"/>
      <c r="L550" s="55"/>
    </row>
    <row r="551" spans="5:12" x14ac:dyDescent="0.2">
      <c r="E551" s="96"/>
      <c r="F551" s="55"/>
      <c r="G551" s="55"/>
      <c r="H551" s="55"/>
      <c r="I551" s="55"/>
      <c r="L551" s="55"/>
    </row>
    <row r="552" spans="5:12" x14ac:dyDescent="0.2">
      <c r="E552" s="96"/>
      <c r="F552" s="55"/>
      <c r="G552" s="55"/>
      <c r="H552" s="55"/>
      <c r="I552" s="55"/>
      <c r="L552" s="55"/>
    </row>
    <row r="553" spans="5:12" x14ac:dyDescent="0.2">
      <c r="E553" s="96"/>
      <c r="F553" s="55"/>
      <c r="G553" s="55"/>
      <c r="H553" s="55"/>
      <c r="I553" s="55"/>
      <c r="L553" s="55"/>
    </row>
    <row r="554" spans="5:12" x14ac:dyDescent="0.2">
      <c r="E554" s="96"/>
      <c r="F554" s="55"/>
      <c r="G554" s="55"/>
      <c r="H554" s="55"/>
      <c r="I554" s="55"/>
      <c r="L554" s="55"/>
    </row>
    <row r="555" spans="5:12" x14ac:dyDescent="0.2">
      <c r="E555" s="96"/>
      <c r="F555" s="55"/>
      <c r="G555" s="55"/>
      <c r="H555" s="55"/>
      <c r="I555" s="55"/>
      <c r="L555" s="55"/>
    </row>
    <row r="556" spans="5:12" x14ac:dyDescent="0.2">
      <c r="E556" s="96"/>
      <c r="F556" s="55"/>
      <c r="G556" s="55"/>
      <c r="H556" s="55"/>
      <c r="I556" s="55"/>
      <c r="L556" s="55"/>
    </row>
    <row r="557" spans="5:12" x14ac:dyDescent="0.2">
      <c r="E557" s="96"/>
      <c r="F557" s="55"/>
      <c r="G557" s="55"/>
      <c r="H557" s="55"/>
      <c r="I557" s="55"/>
      <c r="L557" s="55"/>
    </row>
    <row r="558" spans="5:12" x14ac:dyDescent="0.2">
      <c r="E558" s="96"/>
      <c r="F558" s="55"/>
      <c r="G558" s="55"/>
      <c r="H558" s="55"/>
      <c r="I558" s="55"/>
      <c r="L558" s="55"/>
    </row>
    <row r="559" spans="5:12" x14ac:dyDescent="0.2">
      <c r="E559" s="96"/>
      <c r="F559" s="55"/>
      <c r="G559" s="55"/>
      <c r="H559" s="55"/>
      <c r="I559" s="55"/>
      <c r="L559" s="55"/>
    </row>
    <row r="560" spans="5:12" x14ac:dyDescent="0.2">
      <c r="E560" s="96"/>
      <c r="F560" s="55"/>
      <c r="G560" s="55"/>
      <c r="H560" s="55"/>
      <c r="I560" s="55"/>
      <c r="L560" s="55"/>
    </row>
    <row r="561" spans="5:12" x14ac:dyDescent="0.2">
      <c r="E561" s="96"/>
      <c r="F561" s="55"/>
      <c r="G561" s="55"/>
      <c r="H561" s="55"/>
      <c r="I561" s="55"/>
      <c r="L561" s="55"/>
    </row>
    <row r="562" spans="5:12" x14ac:dyDescent="0.2">
      <c r="E562" s="96"/>
      <c r="F562" s="55"/>
      <c r="G562" s="55"/>
      <c r="H562" s="55"/>
      <c r="I562" s="55"/>
      <c r="L562" s="55"/>
    </row>
    <row r="563" spans="5:12" x14ac:dyDescent="0.2">
      <c r="E563" s="96"/>
      <c r="F563" s="55"/>
      <c r="G563" s="55"/>
      <c r="H563" s="55"/>
      <c r="I563" s="55"/>
      <c r="L563" s="55"/>
    </row>
    <row r="564" spans="5:12" x14ac:dyDescent="0.2">
      <c r="E564" s="96"/>
      <c r="F564" s="55"/>
      <c r="G564" s="55"/>
      <c r="H564" s="55"/>
      <c r="I564" s="55"/>
      <c r="L564" s="55"/>
    </row>
    <row r="565" spans="5:12" x14ac:dyDescent="0.2">
      <c r="E565" s="96"/>
      <c r="F565" s="55"/>
      <c r="G565" s="55"/>
      <c r="H565" s="55"/>
      <c r="I565" s="55"/>
      <c r="L565" s="55"/>
    </row>
    <row r="566" spans="5:12" x14ac:dyDescent="0.2">
      <c r="E566" s="96"/>
      <c r="F566" s="55"/>
      <c r="G566" s="55"/>
      <c r="H566" s="55"/>
      <c r="I566" s="55"/>
      <c r="L566" s="55"/>
    </row>
    <row r="567" spans="5:12" x14ac:dyDescent="0.2">
      <c r="E567" s="96"/>
      <c r="F567" s="55"/>
      <c r="G567" s="55"/>
      <c r="H567" s="55"/>
      <c r="I567" s="55"/>
      <c r="L567" s="55"/>
    </row>
    <row r="568" spans="5:12" x14ac:dyDescent="0.2">
      <c r="E568" s="96"/>
      <c r="F568" s="55"/>
      <c r="G568" s="55"/>
      <c r="H568" s="55"/>
      <c r="I568" s="55"/>
      <c r="L568" s="55"/>
    </row>
    <row r="569" spans="5:12" x14ac:dyDescent="0.2">
      <c r="E569" s="96"/>
      <c r="F569" s="55"/>
      <c r="G569" s="55"/>
      <c r="H569" s="55"/>
      <c r="I569" s="55"/>
      <c r="L569" s="55"/>
    </row>
    <row r="570" spans="5:12" x14ac:dyDescent="0.2">
      <c r="E570" s="96"/>
      <c r="F570" s="55"/>
      <c r="G570" s="55"/>
      <c r="H570" s="55"/>
      <c r="I570" s="55"/>
      <c r="L570" s="55"/>
    </row>
    <row r="571" spans="5:12" x14ac:dyDescent="0.2">
      <c r="E571" s="96"/>
      <c r="F571" s="55"/>
      <c r="G571" s="55"/>
      <c r="H571" s="55"/>
      <c r="I571" s="55"/>
      <c r="L571" s="55"/>
    </row>
    <row r="572" spans="5:12" x14ac:dyDescent="0.2">
      <c r="E572" s="96"/>
      <c r="F572" s="55"/>
      <c r="G572" s="55"/>
      <c r="H572" s="55"/>
      <c r="I572" s="55"/>
      <c r="L572" s="55"/>
    </row>
    <row r="573" spans="5:12" x14ac:dyDescent="0.2">
      <c r="E573" s="96"/>
      <c r="F573" s="55"/>
      <c r="G573" s="55"/>
      <c r="H573" s="55"/>
      <c r="I573" s="55"/>
      <c r="L573" s="55"/>
    </row>
    <row r="574" spans="5:12" x14ac:dyDescent="0.2">
      <c r="E574" s="96"/>
      <c r="F574" s="55"/>
      <c r="G574" s="55"/>
      <c r="H574" s="55"/>
      <c r="I574" s="55"/>
      <c r="L574" s="55"/>
    </row>
    <row r="575" spans="5:12" x14ac:dyDescent="0.2">
      <c r="E575" s="96"/>
      <c r="F575" s="55"/>
      <c r="G575" s="55"/>
      <c r="H575" s="55"/>
      <c r="I575" s="55"/>
      <c r="L575" s="55"/>
    </row>
    <row r="576" spans="5:12" x14ac:dyDescent="0.2">
      <c r="E576" s="96"/>
      <c r="F576" s="55"/>
      <c r="G576" s="55"/>
      <c r="H576" s="55"/>
      <c r="I576" s="55"/>
      <c r="L576" s="55"/>
    </row>
    <row r="577" spans="5:12" x14ac:dyDescent="0.2">
      <c r="E577" s="96"/>
      <c r="F577" s="55"/>
      <c r="G577" s="55"/>
      <c r="H577" s="55"/>
      <c r="I577" s="55"/>
      <c r="L577" s="55"/>
    </row>
    <row r="578" spans="5:12" x14ac:dyDescent="0.2">
      <c r="E578" s="96"/>
      <c r="F578" s="55"/>
      <c r="G578" s="55"/>
      <c r="H578" s="55"/>
      <c r="I578" s="55"/>
      <c r="L578" s="55"/>
    </row>
    <row r="579" spans="5:12" x14ac:dyDescent="0.2">
      <c r="E579" s="96"/>
      <c r="F579" s="55"/>
      <c r="G579" s="55"/>
      <c r="H579" s="55"/>
      <c r="I579" s="55"/>
      <c r="L579" s="55"/>
    </row>
    <row r="580" spans="5:12" x14ac:dyDescent="0.2">
      <c r="E580" s="96"/>
      <c r="F580" s="55"/>
      <c r="G580" s="55"/>
      <c r="H580" s="55"/>
      <c r="I580" s="55"/>
      <c r="L580" s="55"/>
    </row>
    <row r="581" spans="5:12" x14ac:dyDescent="0.2">
      <c r="E581" s="96"/>
      <c r="F581" s="55"/>
      <c r="G581" s="55"/>
      <c r="H581" s="55"/>
      <c r="I581" s="55"/>
      <c r="L581" s="55"/>
    </row>
    <row r="582" spans="5:12" x14ac:dyDescent="0.2">
      <c r="E582" s="96"/>
      <c r="F582" s="55"/>
      <c r="G582" s="55"/>
      <c r="H582" s="55"/>
      <c r="I582" s="55"/>
      <c r="L582" s="55"/>
    </row>
    <row r="583" spans="5:12" x14ac:dyDescent="0.2">
      <c r="E583" s="96"/>
      <c r="F583" s="55"/>
      <c r="G583" s="55"/>
      <c r="H583" s="55"/>
      <c r="I583" s="55"/>
      <c r="L583" s="55"/>
    </row>
    <row r="584" spans="5:12" x14ac:dyDescent="0.2">
      <c r="E584" s="96"/>
      <c r="F584" s="55"/>
      <c r="G584" s="55"/>
      <c r="H584" s="55"/>
      <c r="I584" s="55"/>
      <c r="L584" s="55"/>
    </row>
    <row r="585" spans="5:12" x14ac:dyDescent="0.2">
      <c r="E585" s="96"/>
      <c r="F585" s="55"/>
      <c r="G585" s="55"/>
      <c r="H585" s="55"/>
      <c r="I585" s="55"/>
      <c r="L585" s="55"/>
    </row>
    <row r="586" spans="5:12" x14ac:dyDescent="0.2">
      <c r="E586" s="96"/>
      <c r="F586" s="55"/>
      <c r="G586" s="55"/>
      <c r="H586" s="55"/>
      <c r="I586" s="55"/>
      <c r="L586" s="55"/>
    </row>
    <row r="587" spans="5:12" x14ac:dyDescent="0.2">
      <c r="E587" s="96"/>
      <c r="F587" s="55"/>
      <c r="G587" s="55"/>
      <c r="H587" s="55"/>
      <c r="I587" s="55"/>
      <c r="L587" s="55"/>
    </row>
    <row r="588" spans="5:12" x14ac:dyDescent="0.2">
      <c r="E588" s="96"/>
      <c r="F588" s="55"/>
      <c r="G588" s="55"/>
      <c r="H588" s="55"/>
      <c r="I588" s="55"/>
      <c r="L588" s="55"/>
    </row>
    <row r="589" spans="5:12" x14ac:dyDescent="0.2">
      <c r="E589" s="96"/>
      <c r="F589" s="55"/>
      <c r="G589" s="55"/>
      <c r="H589" s="55"/>
      <c r="I589" s="55"/>
      <c r="L589" s="55"/>
    </row>
    <row r="590" spans="5:12" x14ac:dyDescent="0.2">
      <c r="E590" s="96"/>
      <c r="F590" s="55"/>
      <c r="G590" s="55"/>
      <c r="H590" s="55"/>
      <c r="I590" s="55"/>
      <c r="L590" s="55"/>
    </row>
    <row r="591" spans="5:12" x14ac:dyDescent="0.2">
      <c r="E591" s="96"/>
      <c r="F591" s="55"/>
      <c r="G591" s="55"/>
      <c r="H591" s="55"/>
      <c r="I591" s="55"/>
      <c r="L591" s="55"/>
    </row>
    <row r="592" spans="5:12" x14ac:dyDescent="0.2">
      <c r="E592" s="96"/>
      <c r="F592" s="55"/>
      <c r="G592" s="55"/>
      <c r="H592" s="55"/>
      <c r="I592" s="55"/>
      <c r="L592" s="55"/>
    </row>
    <row r="593" spans="5:12" x14ac:dyDescent="0.2">
      <c r="E593" s="96"/>
      <c r="F593" s="55"/>
      <c r="G593" s="55"/>
      <c r="H593" s="55"/>
      <c r="I593" s="55"/>
      <c r="L593" s="55"/>
    </row>
    <row r="594" spans="5:12" x14ac:dyDescent="0.2">
      <c r="E594" s="96"/>
      <c r="F594" s="55"/>
      <c r="G594" s="55"/>
      <c r="H594" s="55"/>
      <c r="I594" s="55"/>
      <c r="L594" s="55"/>
    </row>
    <row r="595" spans="5:12" x14ac:dyDescent="0.2">
      <c r="E595" s="96"/>
      <c r="F595" s="55"/>
      <c r="G595" s="55"/>
      <c r="H595" s="55"/>
      <c r="I595" s="55"/>
      <c r="L595" s="55"/>
    </row>
    <row r="596" spans="5:12" x14ac:dyDescent="0.2">
      <c r="E596" s="96"/>
      <c r="F596" s="55"/>
      <c r="G596" s="55"/>
      <c r="H596" s="55"/>
      <c r="I596" s="55"/>
      <c r="L596" s="55"/>
    </row>
    <row r="597" spans="5:12" x14ac:dyDescent="0.2">
      <c r="E597" s="96"/>
      <c r="F597" s="55"/>
      <c r="G597" s="55"/>
      <c r="H597" s="55"/>
      <c r="I597" s="55"/>
      <c r="L597" s="55"/>
    </row>
    <row r="598" spans="5:12" x14ac:dyDescent="0.2">
      <c r="E598" s="96"/>
      <c r="F598" s="55"/>
      <c r="G598" s="55"/>
      <c r="H598" s="55"/>
      <c r="I598" s="55"/>
      <c r="L598" s="55"/>
    </row>
    <row r="599" spans="5:12" x14ac:dyDescent="0.2">
      <c r="E599" s="96"/>
      <c r="F599" s="55"/>
      <c r="G599" s="55"/>
      <c r="H599" s="55"/>
      <c r="I599" s="55"/>
      <c r="L599" s="55"/>
    </row>
    <row r="600" spans="5:12" x14ac:dyDescent="0.2">
      <c r="E600" s="96"/>
      <c r="F600" s="55"/>
      <c r="G600" s="55"/>
      <c r="H600" s="55"/>
      <c r="I600" s="55"/>
      <c r="L600" s="55"/>
    </row>
    <row r="601" spans="5:12" x14ac:dyDescent="0.2">
      <c r="E601" s="96"/>
      <c r="F601" s="55"/>
      <c r="G601" s="55"/>
      <c r="H601" s="55"/>
      <c r="I601" s="55"/>
      <c r="L601" s="55"/>
    </row>
    <row r="602" spans="5:12" x14ac:dyDescent="0.2">
      <c r="E602" s="96"/>
      <c r="F602" s="55"/>
      <c r="G602" s="55"/>
      <c r="H602" s="55"/>
      <c r="I602" s="55"/>
      <c r="L602" s="55"/>
    </row>
    <row r="603" spans="5:12" x14ac:dyDescent="0.2">
      <c r="E603" s="96"/>
      <c r="F603" s="55"/>
      <c r="G603" s="55"/>
      <c r="H603" s="55"/>
      <c r="I603" s="55"/>
      <c r="L603" s="55"/>
    </row>
    <row r="604" spans="5:12" x14ac:dyDescent="0.2">
      <c r="E604" s="96"/>
      <c r="F604" s="55"/>
      <c r="G604" s="55"/>
      <c r="H604" s="55"/>
      <c r="I604" s="55"/>
      <c r="L604" s="55"/>
    </row>
    <row r="605" spans="5:12" x14ac:dyDescent="0.2">
      <c r="E605" s="96"/>
      <c r="F605" s="55"/>
      <c r="G605" s="55"/>
      <c r="H605" s="55"/>
      <c r="I605" s="55"/>
      <c r="L605" s="55"/>
    </row>
    <row r="606" spans="5:12" x14ac:dyDescent="0.2">
      <c r="E606" s="96"/>
      <c r="F606" s="55"/>
      <c r="G606" s="55"/>
      <c r="H606" s="55"/>
      <c r="I606" s="55"/>
      <c r="L606" s="55"/>
    </row>
    <row r="607" spans="5:12" x14ac:dyDescent="0.2">
      <c r="E607" s="96"/>
      <c r="F607" s="55"/>
      <c r="G607" s="55"/>
      <c r="H607" s="55"/>
      <c r="I607" s="55"/>
      <c r="L607" s="55"/>
    </row>
    <row r="608" spans="5:12" x14ac:dyDescent="0.2">
      <c r="E608" s="96"/>
      <c r="F608" s="55"/>
      <c r="G608" s="55"/>
      <c r="H608" s="55"/>
      <c r="I608" s="55"/>
      <c r="L608" s="55"/>
    </row>
    <row r="609" spans="5:12" x14ac:dyDescent="0.2">
      <c r="E609" s="96"/>
      <c r="F609" s="55"/>
      <c r="G609" s="55"/>
      <c r="H609" s="55"/>
      <c r="I609" s="55"/>
      <c r="L609" s="55"/>
    </row>
    <row r="610" spans="5:12" x14ac:dyDescent="0.2">
      <c r="E610" s="96"/>
      <c r="F610" s="55"/>
      <c r="G610" s="55"/>
      <c r="H610" s="55"/>
      <c r="I610" s="55"/>
      <c r="L610" s="55"/>
    </row>
    <row r="611" spans="5:12" x14ac:dyDescent="0.2">
      <c r="E611" s="96"/>
      <c r="F611" s="55"/>
      <c r="G611" s="55"/>
      <c r="H611" s="55"/>
      <c r="I611" s="55"/>
      <c r="L611" s="55"/>
    </row>
    <row r="612" spans="5:12" x14ac:dyDescent="0.2">
      <c r="E612" s="96"/>
      <c r="F612" s="55"/>
      <c r="G612" s="55"/>
      <c r="H612" s="55"/>
      <c r="I612" s="55"/>
      <c r="L612" s="55"/>
    </row>
    <row r="613" spans="5:12" x14ac:dyDescent="0.2">
      <c r="E613" s="96"/>
      <c r="F613" s="55"/>
      <c r="G613" s="55"/>
      <c r="H613" s="55"/>
      <c r="I613" s="55"/>
      <c r="L613" s="55"/>
    </row>
    <row r="614" spans="5:12" x14ac:dyDescent="0.2">
      <c r="E614" s="96"/>
      <c r="F614" s="55"/>
      <c r="G614" s="55"/>
      <c r="H614" s="55"/>
      <c r="I614" s="55"/>
      <c r="L614" s="55"/>
    </row>
    <row r="615" spans="5:12" x14ac:dyDescent="0.2">
      <c r="E615" s="96"/>
      <c r="F615" s="55"/>
      <c r="G615" s="55"/>
      <c r="H615" s="55"/>
      <c r="I615" s="55"/>
      <c r="L615" s="55"/>
    </row>
    <row r="616" spans="5:12" x14ac:dyDescent="0.2">
      <c r="E616" s="96"/>
      <c r="F616" s="55"/>
      <c r="G616" s="55"/>
      <c r="H616" s="55"/>
      <c r="I616" s="55"/>
      <c r="L616" s="55"/>
    </row>
    <row r="617" spans="5:12" x14ac:dyDescent="0.2">
      <c r="E617" s="96"/>
      <c r="F617" s="55"/>
      <c r="G617" s="55"/>
      <c r="H617" s="55"/>
      <c r="I617" s="55"/>
      <c r="L617" s="55"/>
    </row>
    <row r="618" spans="5:12" x14ac:dyDescent="0.2">
      <c r="E618" s="96"/>
      <c r="F618" s="55"/>
      <c r="G618" s="55"/>
      <c r="H618" s="55"/>
      <c r="I618" s="55"/>
      <c r="L618" s="55"/>
    </row>
    <row r="619" spans="5:12" x14ac:dyDescent="0.2">
      <c r="E619" s="96"/>
      <c r="F619" s="55"/>
      <c r="G619" s="55"/>
      <c r="H619" s="55"/>
      <c r="I619" s="55"/>
      <c r="L619" s="55"/>
    </row>
    <row r="620" spans="5:12" x14ac:dyDescent="0.2">
      <c r="E620" s="96"/>
      <c r="F620" s="55"/>
      <c r="G620" s="55"/>
      <c r="H620" s="55"/>
      <c r="I620" s="55"/>
      <c r="L620" s="55"/>
    </row>
    <row r="621" spans="5:12" x14ac:dyDescent="0.2">
      <c r="E621" s="96"/>
      <c r="F621" s="55"/>
      <c r="G621" s="55"/>
      <c r="H621" s="55"/>
      <c r="I621" s="55"/>
      <c r="L621" s="55"/>
    </row>
    <row r="622" spans="5:12" x14ac:dyDescent="0.2">
      <c r="E622" s="96"/>
      <c r="F622" s="55"/>
      <c r="G622" s="55"/>
      <c r="H622" s="55"/>
      <c r="I622" s="55"/>
      <c r="L622" s="55"/>
    </row>
    <row r="623" spans="5:12" x14ac:dyDescent="0.2">
      <c r="E623" s="96"/>
      <c r="F623" s="55"/>
      <c r="G623" s="55"/>
      <c r="H623" s="55"/>
      <c r="I623" s="55"/>
      <c r="L623" s="55"/>
    </row>
    <row r="624" spans="5:12" x14ac:dyDescent="0.2">
      <c r="E624" s="96"/>
      <c r="F624" s="55"/>
      <c r="G624" s="55"/>
      <c r="H624" s="55"/>
      <c r="I624" s="55"/>
      <c r="L624" s="55"/>
    </row>
    <row r="625" spans="5:12" x14ac:dyDescent="0.2">
      <c r="E625" s="96"/>
      <c r="F625" s="55"/>
      <c r="G625" s="55"/>
      <c r="H625" s="55"/>
      <c r="I625" s="55"/>
      <c r="L625" s="55"/>
    </row>
    <row r="626" spans="5:12" x14ac:dyDescent="0.2">
      <c r="E626" s="96"/>
      <c r="F626" s="55"/>
      <c r="G626" s="55"/>
      <c r="H626" s="55"/>
      <c r="I626" s="55"/>
      <c r="L626" s="55"/>
    </row>
    <row r="627" spans="5:12" x14ac:dyDescent="0.2">
      <c r="E627" s="96"/>
      <c r="F627" s="55"/>
      <c r="G627" s="55"/>
      <c r="H627" s="55"/>
      <c r="I627" s="55"/>
      <c r="L627" s="55"/>
    </row>
    <row r="628" spans="5:12" x14ac:dyDescent="0.2">
      <c r="E628" s="96"/>
      <c r="F628" s="55"/>
      <c r="G628" s="55"/>
      <c r="H628" s="55"/>
      <c r="I628" s="55"/>
      <c r="L628" s="55"/>
    </row>
    <row r="629" spans="5:12" x14ac:dyDescent="0.2">
      <c r="E629" s="96"/>
      <c r="F629" s="55"/>
      <c r="G629" s="55"/>
      <c r="H629" s="55"/>
      <c r="I629" s="55"/>
      <c r="L629" s="55"/>
    </row>
    <row r="630" spans="5:12" x14ac:dyDescent="0.2">
      <c r="E630" s="96"/>
      <c r="F630" s="55"/>
      <c r="G630" s="55"/>
      <c r="H630" s="55"/>
      <c r="I630" s="55"/>
      <c r="L630" s="55"/>
    </row>
    <row r="631" spans="5:12" x14ac:dyDescent="0.2">
      <c r="E631" s="96"/>
      <c r="F631" s="55"/>
      <c r="G631" s="55"/>
      <c r="H631" s="55"/>
      <c r="I631" s="55"/>
      <c r="L631" s="55"/>
    </row>
    <row r="632" spans="5:12" x14ac:dyDescent="0.2">
      <c r="E632" s="96"/>
      <c r="F632" s="55"/>
      <c r="G632" s="55"/>
      <c r="H632" s="55"/>
      <c r="I632" s="55"/>
      <c r="L632" s="55"/>
    </row>
    <row r="633" spans="5:12" x14ac:dyDescent="0.2">
      <c r="E633" s="96"/>
      <c r="F633" s="55"/>
      <c r="G633" s="55"/>
      <c r="H633" s="55"/>
      <c r="I633" s="55"/>
      <c r="L633" s="55"/>
    </row>
    <row r="634" spans="5:12" x14ac:dyDescent="0.2">
      <c r="E634" s="96"/>
      <c r="F634" s="55"/>
      <c r="G634" s="55"/>
      <c r="H634" s="55"/>
      <c r="I634" s="55"/>
      <c r="L634" s="55"/>
    </row>
    <row r="635" spans="5:12" x14ac:dyDescent="0.2">
      <c r="E635" s="96"/>
      <c r="F635" s="55"/>
      <c r="G635" s="55"/>
      <c r="H635" s="55"/>
      <c r="I635" s="55"/>
      <c r="L635" s="55"/>
    </row>
    <row r="636" spans="5:12" x14ac:dyDescent="0.2">
      <c r="E636" s="96"/>
      <c r="F636" s="55"/>
      <c r="G636" s="55"/>
      <c r="H636" s="55"/>
      <c r="I636" s="55"/>
      <c r="L636" s="55"/>
    </row>
    <row r="637" spans="5:12" x14ac:dyDescent="0.2">
      <c r="E637" s="96"/>
      <c r="F637" s="55"/>
      <c r="G637" s="55"/>
      <c r="H637" s="55"/>
      <c r="I637" s="55"/>
      <c r="L637" s="55"/>
    </row>
    <row r="638" spans="5:12" x14ac:dyDescent="0.2">
      <c r="E638" s="96"/>
      <c r="F638" s="55"/>
      <c r="G638" s="55"/>
      <c r="H638" s="55"/>
      <c r="I638" s="55"/>
      <c r="L638" s="55"/>
    </row>
    <row r="639" spans="5:12" x14ac:dyDescent="0.2">
      <c r="E639" s="96"/>
      <c r="F639" s="55"/>
      <c r="G639" s="55"/>
      <c r="H639" s="55"/>
      <c r="I639" s="55"/>
      <c r="L639" s="55"/>
    </row>
    <row r="640" spans="5:12" x14ac:dyDescent="0.2">
      <c r="E640" s="96"/>
      <c r="F640" s="55"/>
      <c r="G640" s="55"/>
      <c r="H640" s="55"/>
      <c r="I640" s="55"/>
      <c r="L640" s="55"/>
    </row>
    <row r="641" spans="5:12" x14ac:dyDescent="0.2">
      <c r="E641" s="96"/>
      <c r="F641" s="55"/>
      <c r="G641" s="55"/>
      <c r="H641" s="55"/>
      <c r="I641" s="55"/>
      <c r="L641" s="55"/>
    </row>
    <row r="642" spans="5:12" x14ac:dyDescent="0.2">
      <c r="E642" s="96"/>
      <c r="F642" s="55"/>
      <c r="G642" s="55"/>
      <c r="H642" s="55"/>
      <c r="I642" s="55"/>
      <c r="L642" s="55"/>
    </row>
    <row r="643" spans="5:12" x14ac:dyDescent="0.2">
      <c r="E643" s="96"/>
      <c r="F643" s="55"/>
      <c r="G643" s="55"/>
      <c r="H643" s="55"/>
      <c r="I643" s="55"/>
      <c r="L643" s="55"/>
    </row>
    <row r="644" spans="5:12" x14ac:dyDescent="0.2">
      <c r="E644" s="96"/>
      <c r="F644" s="55"/>
      <c r="G644" s="55"/>
      <c r="H644" s="55"/>
      <c r="I644" s="55"/>
      <c r="L644" s="55"/>
    </row>
    <row r="645" spans="5:12" x14ac:dyDescent="0.2">
      <c r="E645" s="96"/>
      <c r="F645" s="55"/>
      <c r="G645" s="55"/>
      <c r="H645" s="55"/>
      <c r="I645" s="55"/>
      <c r="L645" s="55"/>
    </row>
    <row r="646" spans="5:12" x14ac:dyDescent="0.2">
      <c r="E646" s="96"/>
      <c r="F646" s="55"/>
      <c r="G646" s="55"/>
      <c r="H646" s="55"/>
      <c r="I646" s="55"/>
      <c r="L646" s="55"/>
    </row>
    <row r="647" spans="5:12" x14ac:dyDescent="0.2">
      <c r="E647" s="96"/>
      <c r="F647" s="55"/>
      <c r="G647" s="55"/>
      <c r="H647" s="55"/>
      <c r="I647" s="55"/>
      <c r="L647" s="55"/>
    </row>
    <row r="648" spans="5:12" x14ac:dyDescent="0.2">
      <c r="E648" s="96"/>
      <c r="F648" s="55"/>
      <c r="G648" s="55"/>
      <c r="H648" s="55"/>
      <c r="I648" s="55"/>
      <c r="L648" s="55"/>
    </row>
    <row r="649" spans="5:12" x14ac:dyDescent="0.2">
      <c r="E649" s="96"/>
      <c r="F649" s="55"/>
      <c r="G649" s="55"/>
      <c r="H649" s="55"/>
      <c r="I649" s="55"/>
      <c r="L649" s="55"/>
    </row>
    <row r="650" spans="5:12" x14ac:dyDescent="0.2">
      <c r="E650" s="96"/>
      <c r="F650" s="55"/>
      <c r="G650" s="55"/>
      <c r="H650" s="55"/>
      <c r="I650" s="55"/>
      <c r="L650" s="55"/>
    </row>
    <row r="651" spans="5:12" x14ac:dyDescent="0.2">
      <c r="E651" s="96"/>
      <c r="F651" s="55"/>
      <c r="G651" s="55"/>
      <c r="H651" s="55"/>
      <c r="I651" s="55"/>
      <c r="L651" s="55"/>
    </row>
    <row r="652" spans="5:12" x14ac:dyDescent="0.2">
      <c r="E652" s="96"/>
      <c r="F652" s="55"/>
      <c r="G652" s="55"/>
      <c r="H652" s="55"/>
      <c r="I652" s="55"/>
      <c r="L652" s="55"/>
    </row>
    <row r="653" spans="5:12" x14ac:dyDescent="0.2">
      <c r="E653" s="96"/>
      <c r="F653" s="55"/>
      <c r="G653" s="55"/>
      <c r="H653" s="55"/>
      <c r="I653" s="55"/>
      <c r="L653" s="55"/>
    </row>
    <row r="654" spans="5:12" x14ac:dyDescent="0.2">
      <c r="E654" s="96"/>
      <c r="F654" s="55"/>
      <c r="G654" s="55"/>
      <c r="H654" s="55"/>
      <c r="I654" s="55"/>
      <c r="L654" s="55"/>
    </row>
    <row r="655" spans="5:12" x14ac:dyDescent="0.2">
      <c r="E655" s="96"/>
      <c r="F655" s="55"/>
      <c r="G655" s="55"/>
      <c r="H655" s="55"/>
      <c r="I655" s="55"/>
      <c r="L655" s="55"/>
    </row>
    <row r="656" spans="5:12" x14ac:dyDescent="0.2">
      <c r="E656" s="96"/>
      <c r="F656" s="55"/>
      <c r="G656" s="55"/>
      <c r="H656" s="55"/>
      <c r="I656" s="55"/>
      <c r="L656" s="55"/>
    </row>
    <row r="657" spans="5:12" x14ac:dyDescent="0.2">
      <c r="E657" s="96"/>
      <c r="F657" s="55"/>
      <c r="G657" s="55"/>
      <c r="H657" s="55"/>
      <c r="I657" s="55"/>
      <c r="L657" s="55"/>
    </row>
    <row r="658" spans="5:12" x14ac:dyDescent="0.2">
      <c r="E658" s="96"/>
      <c r="F658" s="55"/>
      <c r="G658" s="55"/>
      <c r="H658" s="55"/>
      <c r="I658" s="55"/>
      <c r="L658" s="55"/>
    </row>
    <row r="659" spans="5:12" x14ac:dyDescent="0.2">
      <c r="E659" s="96"/>
      <c r="F659" s="55"/>
      <c r="G659" s="55"/>
      <c r="H659" s="55"/>
      <c r="I659" s="55"/>
      <c r="L659" s="55"/>
    </row>
    <row r="660" spans="5:12" x14ac:dyDescent="0.2">
      <c r="E660" s="96"/>
      <c r="F660" s="55"/>
      <c r="G660" s="55"/>
      <c r="H660" s="55"/>
      <c r="I660" s="55"/>
      <c r="L660" s="55"/>
    </row>
    <row r="661" spans="5:12" x14ac:dyDescent="0.2">
      <c r="E661" s="96"/>
      <c r="F661" s="55"/>
      <c r="G661" s="55"/>
      <c r="H661" s="55"/>
      <c r="I661" s="55"/>
      <c r="L661" s="55"/>
    </row>
    <row r="662" spans="5:12" x14ac:dyDescent="0.2">
      <c r="E662" s="96"/>
      <c r="F662" s="55"/>
      <c r="G662" s="55"/>
      <c r="H662" s="55"/>
      <c r="I662" s="55"/>
      <c r="L662" s="55"/>
    </row>
    <row r="663" spans="5:12" x14ac:dyDescent="0.2">
      <c r="E663" s="96"/>
      <c r="F663" s="55"/>
      <c r="G663" s="55"/>
      <c r="H663" s="55"/>
      <c r="I663" s="55"/>
      <c r="L663" s="55"/>
    </row>
    <row r="664" spans="5:12" x14ac:dyDescent="0.2">
      <c r="E664" s="96"/>
      <c r="F664" s="55"/>
      <c r="G664" s="55"/>
      <c r="H664" s="55"/>
      <c r="I664" s="55"/>
      <c r="L664" s="55"/>
    </row>
    <row r="665" spans="5:12" x14ac:dyDescent="0.2">
      <c r="E665" s="96"/>
      <c r="F665" s="55"/>
      <c r="G665" s="55"/>
      <c r="H665" s="55"/>
      <c r="I665" s="55"/>
      <c r="L665" s="55"/>
    </row>
    <row r="666" spans="5:12" x14ac:dyDescent="0.2">
      <c r="E666" s="96"/>
      <c r="F666" s="55"/>
      <c r="G666" s="55"/>
      <c r="H666" s="55"/>
      <c r="I666" s="55"/>
      <c r="L666" s="55"/>
    </row>
    <row r="667" spans="5:12" x14ac:dyDescent="0.2">
      <c r="E667" s="96"/>
      <c r="F667" s="55"/>
      <c r="G667" s="55"/>
      <c r="H667" s="55"/>
      <c r="I667" s="55"/>
      <c r="L667" s="55"/>
    </row>
    <row r="668" spans="5:12" x14ac:dyDescent="0.2">
      <c r="E668" s="96"/>
      <c r="F668" s="55"/>
      <c r="G668" s="55"/>
      <c r="H668" s="55"/>
      <c r="I668" s="55"/>
      <c r="L668" s="55"/>
    </row>
    <row r="669" spans="5:12" x14ac:dyDescent="0.2">
      <c r="E669" s="96"/>
      <c r="F669" s="55"/>
      <c r="G669" s="55"/>
      <c r="H669" s="55"/>
      <c r="I669" s="55"/>
      <c r="L669" s="55"/>
    </row>
    <row r="670" spans="5:12" x14ac:dyDescent="0.2">
      <c r="E670" s="96"/>
      <c r="F670" s="55"/>
      <c r="G670" s="55"/>
      <c r="H670" s="55"/>
      <c r="I670" s="55"/>
      <c r="L670" s="55"/>
    </row>
    <row r="671" spans="5:12" x14ac:dyDescent="0.2">
      <c r="E671" s="96"/>
      <c r="F671" s="55"/>
      <c r="G671" s="55"/>
      <c r="H671" s="55"/>
      <c r="I671" s="55"/>
      <c r="L671" s="55"/>
    </row>
    <row r="672" spans="5:12" x14ac:dyDescent="0.2">
      <c r="E672" s="96"/>
      <c r="F672" s="55"/>
      <c r="G672" s="55"/>
      <c r="H672" s="55"/>
      <c r="I672" s="55"/>
      <c r="L672" s="55"/>
    </row>
    <row r="673" spans="5:12" x14ac:dyDescent="0.2">
      <c r="E673" s="96"/>
      <c r="F673" s="55"/>
      <c r="G673" s="55"/>
      <c r="H673" s="55"/>
      <c r="I673" s="55"/>
      <c r="L673" s="55"/>
    </row>
    <row r="674" spans="5:12" x14ac:dyDescent="0.2">
      <c r="E674" s="96"/>
      <c r="F674" s="55"/>
      <c r="G674" s="55"/>
      <c r="H674" s="55"/>
      <c r="I674" s="55"/>
      <c r="L674" s="55"/>
    </row>
    <row r="675" spans="5:12" x14ac:dyDescent="0.2">
      <c r="E675" s="96"/>
      <c r="F675" s="55"/>
      <c r="G675" s="55"/>
      <c r="H675" s="55"/>
      <c r="I675" s="55"/>
      <c r="L675" s="55"/>
    </row>
    <row r="676" spans="5:12" x14ac:dyDescent="0.2">
      <c r="E676" s="96"/>
      <c r="F676" s="55"/>
      <c r="G676" s="55"/>
      <c r="H676" s="55"/>
      <c r="I676" s="55"/>
      <c r="L676" s="55"/>
    </row>
    <row r="677" spans="5:12" x14ac:dyDescent="0.2">
      <c r="E677" s="96"/>
      <c r="F677" s="55"/>
      <c r="G677" s="55"/>
      <c r="H677" s="55"/>
      <c r="I677" s="55"/>
      <c r="L677" s="55"/>
    </row>
    <row r="678" spans="5:12" x14ac:dyDescent="0.2">
      <c r="E678" s="96"/>
      <c r="F678" s="55"/>
      <c r="G678" s="55"/>
      <c r="H678" s="55"/>
      <c r="I678" s="55"/>
      <c r="L678" s="55"/>
    </row>
    <row r="679" spans="5:12" x14ac:dyDescent="0.2">
      <c r="E679" s="96"/>
      <c r="F679" s="55"/>
      <c r="G679" s="55"/>
      <c r="H679" s="55"/>
      <c r="I679" s="55"/>
      <c r="L679" s="55"/>
    </row>
    <row r="680" spans="5:12" x14ac:dyDescent="0.2">
      <c r="E680" s="96"/>
      <c r="F680" s="55"/>
      <c r="G680" s="55"/>
      <c r="H680" s="55"/>
      <c r="I680" s="55"/>
      <c r="L680" s="55"/>
    </row>
    <row r="681" spans="5:12" x14ac:dyDescent="0.2">
      <c r="E681" s="96"/>
      <c r="F681" s="55"/>
      <c r="G681" s="55"/>
      <c r="H681" s="55"/>
      <c r="I681" s="55"/>
      <c r="L681" s="55"/>
    </row>
    <row r="682" spans="5:12" x14ac:dyDescent="0.2">
      <c r="E682" s="96"/>
      <c r="F682" s="55"/>
      <c r="G682" s="55"/>
      <c r="H682" s="55"/>
      <c r="I682" s="55"/>
      <c r="L682" s="55"/>
    </row>
    <row r="683" spans="5:12" x14ac:dyDescent="0.2">
      <c r="E683" s="96"/>
      <c r="F683" s="55"/>
      <c r="G683" s="55"/>
      <c r="H683" s="55"/>
      <c r="I683" s="55"/>
      <c r="L683" s="55"/>
    </row>
    <row r="684" spans="5:12" x14ac:dyDescent="0.2">
      <c r="E684" s="96"/>
      <c r="F684" s="55"/>
      <c r="G684" s="55"/>
      <c r="H684" s="55"/>
      <c r="I684" s="55"/>
      <c r="L684" s="55"/>
    </row>
    <row r="685" spans="5:12" x14ac:dyDescent="0.2">
      <c r="E685" s="96"/>
      <c r="F685" s="55"/>
      <c r="G685" s="55"/>
      <c r="H685" s="55"/>
      <c r="I685" s="55"/>
      <c r="L685" s="55"/>
    </row>
    <row r="686" spans="5:12" x14ac:dyDescent="0.2">
      <c r="E686" s="96"/>
      <c r="F686" s="55"/>
      <c r="G686" s="55"/>
      <c r="H686" s="55"/>
      <c r="I686" s="55"/>
      <c r="L686" s="55"/>
    </row>
    <row r="687" spans="5:12" x14ac:dyDescent="0.2">
      <c r="E687" s="96"/>
      <c r="F687" s="55"/>
      <c r="G687" s="55"/>
      <c r="H687" s="55"/>
      <c r="I687" s="55"/>
      <c r="L687" s="55"/>
    </row>
    <row r="688" spans="5:12" x14ac:dyDescent="0.2">
      <c r="E688" s="96"/>
      <c r="F688" s="55"/>
      <c r="G688" s="55"/>
      <c r="H688" s="55"/>
      <c r="I688" s="55"/>
      <c r="L688" s="55"/>
    </row>
    <row r="689" spans="5:12" x14ac:dyDescent="0.2">
      <c r="E689" s="96"/>
      <c r="F689" s="55"/>
      <c r="G689" s="55"/>
      <c r="H689" s="55"/>
      <c r="I689" s="55"/>
      <c r="L689" s="55"/>
    </row>
    <row r="690" spans="5:12" x14ac:dyDescent="0.2">
      <c r="E690" s="96"/>
      <c r="F690" s="55"/>
      <c r="G690" s="55"/>
      <c r="H690" s="55"/>
      <c r="I690" s="55"/>
      <c r="L690" s="55"/>
    </row>
    <row r="691" spans="5:12" x14ac:dyDescent="0.2">
      <c r="E691" s="96"/>
      <c r="F691" s="55"/>
      <c r="G691" s="55"/>
      <c r="H691" s="55"/>
      <c r="I691" s="55"/>
      <c r="L691" s="55"/>
    </row>
    <row r="692" spans="5:12" x14ac:dyDescent="0.2">
      <c r="E692" s="96"/>
      <c r="F692" s="55"/>
      <c r="G692" s="55"/>
      <c r="H692" s="55"/>
      <c r="I692" s="55"/>
      <c r="L692" s="55"/>
    </row>
    <row r="693" spans="5:12" x14ac:dyDescent="0.2">
      <c r="E693" s="96"/>
      <c r="F693" s="55"/>
      <c r="G693" s="55"/>
      <c r="H693" s="55"/>
      <c r="I693" s="55"/>
      <c r="L693" s="55"/>
    </row>
    <row r="694" spans="5:12" x14ac:dyDescent="0.2">
      <c r="E694" s="96"/>
      <c r="F694" s="55"/>
      <c r="G694" s="55"/>
      <c r="H694" s="55"/>
      <c r="I694" s="55"/>
      <c r="L694" s="55"/>
    </row>
    <row r="695" spans="5:12" x14ac:dyDescent="0.2">
      <c r="E695" s="96"/>
      <c r="F695" s="55"/>
      <c r="G695" s="55"/>
      <c r="H695" s="55"/>
      <c r="I695" s="55"/>
      <c r="L695" s="55"/>
    </row>
    <row r="696" spans="5:12" x14ac:dyDescent="0.2">
      <c r="E696" s="96"/>
      <c r="F696" s="55"/>
      <c r="G696" s="55"/>
      <c r="H696" s="55"/>
      <c r="I696" s="55"/>
      <c r="L696" s="55"/>
    </row>
    <row r="697" spans="5:12" x14ac:dyDescent="0.2">
      <c r="E697" s="96"/>
      <c r="F697" s="55"/>
      <c r="G697" s="55"/>
      <c r="H697" s="55"/>
      <c r="I697" s="55"/>
      <c r="L697" s="55"/>
    </row>
    <row r="698" spans="5:12" x14ac:dyDescent="0.2">
      <c r="E698" s="96"/>
      <c r="F698" s="55"/>
      <c r="G698" s="55"/>
      <c r="H698" s="55"/>
      <c r="I698" s="55"/>
      <c r="L698" s="55"/>
    </row>
    <row r="699" spans="5:12" x14ac:dyDescent="0.2">
      <c r="E699" s="96"/>
      <c r="F699" s="55"/>
      <c r="G699" s="55"/>
      <c r="H699" s="55"/>
      <c r="I699" s="55"/>
      <c r="L699" s="55"/>
    </row>
    <row r="700" spans="5:12" x14ac:dyDescent="0.2">
      <c r="E700" s="96"/>
      <c r="F700" s="55"/>
      <c r="G700" s="55"/>
      <c r="H700" s="55"/>
      <c r="I700" s="55"/>
      <c r="L700" s="55"/>
    </row>
    <row r="701" spans="5:12" x14ac:dyDescent="0.2">
      <c r="E701" s="96"/>
      <c r="F701" s="55"/>
      <c r="G701" s="55"/>
      <c r="H701" s="55"/>
      <c r="I701" s="55"/>
      <c r="L701" s="55"/>
    </row>
    <row r="702" spans="5:12" x14ac:dyDescent="0.2">
      <c r="E702" s="96"/>
      <c r="F702" s="55"/>
      <c r="G702" s="55"/>
      <c r="H702" s="55"/>
      <c r="I702" s="55"/>
      <c r="L702" s="55"/>
    </row>
    <row r="703" spans="5:12" x14ac:dyDescent="0.2">
      <c r="E703" s="96"/>
      <c r="F703" s="55"/>
      <c r="G703" s="55"/>
      <c r="H703" s="55"/>
      <c r="I703" s="55"/>
      <c r="L703" s="55"/>
    </row>
    <row r="704" spans="5:12" x14ac:dyDescent="0.2">
      <c r="E704" s="96"/>
      <c r="F704" s="55"/>
      <c r="G704" s="55"/>
      <c r="H704" s="55"/>
      <c r="I704" s="55"/>
      <c r="L704" s="55"/>
    </row>
    <row r="705" spans="5:12" x14ac:dyDescent="0.2">
      <c r="E705" s="96"/>
      <c r="F705" s="55"/>
      <c r="G705" s="55"/>
      <c r="H705" s="55"/>
      <c r="I705" s="55"/>
      <c r="L705" s="55"/>
    </row>
    <row r="706" spans="5:12" x14ac:dyDescent="0.2">
      <c r="E706" s="96"/>
      <c r="F706" s="55"/>
      <c r="G706" s="55"/>
      <c r="H706" s="55"/>
      <c r="I706" s="55"/>
      <c r="L706" s="55"/>
    </row>
    <row r="707" spans="5:12" x14ac:dyDescent="0.2">
      <c r="E707" s="96"/>
      <c r="F707" s="55"/>
      <c r="G707" s="55"/>
      <c r="H707" s="55"/>
      <c r="I707" s="55"/>
      <c r="L707" s="55"/>
    </row>
    <row r="708" spans="5:12" x14ac:dyDescent="0.2">
      <c r="E708" s="96"/>
      <c r="F708" s="55"/>
      <c r="G708" s="55"/>
      <c r="H708" s="55"/>
      <c r="I708" s="55"/>
      <c r="L708" s="55"/>
    </row>
    <row r="709" spans="5:12" x14ac:dyDescent="0.2">
      <c r="E709" s="96"/>
      <c r="F709" s="55"/>
      <c r="G709" s="55"/>
      <c r="H709" s="55"/>
      <c r="I709" s="55"/>
      <c r="L709" s="55"/>
    </row>
    <row r="710" spans="5:12" x14ac:dyDescent="0.2">
      <c r="E710" s="96"/>
      <c r="F710" s="55"/>
      <c r="G710" s="55"/>
      <c r="H710" s="55"/>
      <c r="I710" s="55"/>
      <c r="L710" s="55"/>
    </row>
    <row r="711" spans="5:12" x14ac:dyDescent="0.2">
      <c r="E711" s="96"/>
      <c r="F711" s="55"/>
      <c r="G711" s="55"/>
      <c r="H711" s="55"/>
      <c r="I711" s="55"/>
      <c r="L711" s="55"/>
    </row>
    <row r="712" spans="5:12" x14ac:dyDescent="0.2">
      <c r="E712" s="96"/>
      <c r="F712" s="55"/>
      <c r="G712" s="55"/>
      <c r="H712" s="55"/>
      <c r="I712" s="55"/>
      <c r="L712" s="55"/>
    </row>
    <row r="713" spans="5:12" x14ac:dyDescent="0.2">
      <c r="E713" s="96"/>
      <c r="F713" s="55"/>
      <c r="G713" s="55"/>
      <c r="H713" s="55"/>
      <c r="I713" s="55"/>
      <c r="L713" s="55"/>
    </row>
    <row r="714" spans="5:12" x14ac:dyDescent="0.2">
      <c r="E714" s="96"/>
      <c r="F714" s="55"/>
      <c r="G714" s="55"/>
      <c r="H714" s="55"/>
      <c r="I714" s="55"/>
      <c r="L714" s="55"/>
    </row>
    <row r="715" spans="5:12" x14ac:dyDescent="0.2">
      <c r="E715" s="96"/>
      <c r="F715" s="55"/>
      <c r="G715" s="55"/>
      <c r="H715" s="55"/>
      <c r="I715" s="55"/>
      <c r="L715" s="55"/>
    </row>
    <row r="716" spans="5:12" x14ac:dyDescent="0.2">
      <c r="E716" s="96"/>
      <c r="F716" s="55"/>
      <c r="G716" s="55"/>
      <c r="H716" s="55"/>
      <c r="I716" s="55"/>
      <c r="L716" s="55"/>
    </row>
    <row r="717" spans="5:12" x14ac:dyDescent="0.2">
      <c r="E717" s="96"/>
      <c r="F717" s="55"/>
      <c r="G717" s="55"/>
      <c r="H717" s="55"/>
      <c r="I717" s="55"/>
      <c r="L717" s="55"/>
    </row>
    <row r="718" spans="5:12" x14ac:dyDescent="0.2">
      <c r="E718" s="96"/>
      <c r="F718" s="55"/>
      <c r="G718" s="55"/>
      <c r="H718" s="55"/>
      <c r="I718" s="55"/>
      <c r="L718" s="55"/>
    </row>
    <row r="719" spans="5:12" x14ac:dyDescent="0.2">
      <c r="E719" s="96"/>
      <c r="F719" s="55"/>
      <c r="G719" s="55"/>
      <c r="H719" s="55"/>
      <c r="I719" s="55"/>
      <c r="L719" s="55"/>
    </row>
    <row r="720" spans="5:12" x14ac:dyDescent="0.2">
      <c r="E720" s="96"/>
      <c r="F720" s="55"/>
      <c r="G720" s="55"/>
      <c r="H720" s="55"/>
      <c r="I720" s="55"/>
      <c r="L720" s="55"/>
    </row>
    <row r="721" spans="5:12" x14ac:dyDescent="0.2">
      <c r="E721" s="96"/>
      <c r="F721" s="55"/>
      <c r="G721" s="55"/>
      <c r="H721" s="55"/>
      <c r="I721" s="55"/>
      <c r="L721" s="55"/>
    </row>
    <row r="722" spans="5:12" x14ac:dyDescent="0.2">
      <c r="E722" s="96"/>
      <c r="F722" s="55"/>
      <c r="G722" s="55"/>
      <c r="H722" s="55"/>
      <c r="I722" s="55"/>
      <c r="L722" s="55"/>
    </row>
    <row r="723" spans="5:12" x14ac:dyDescent="0.2">
      <c r="E723" s="96"/>
      <c r="F723" s="55"/>
      <c r="G723" s="55"/>
      <c r="H723" s="55"/>
      <c r="I723" s="55"/>
      <c r="L723" s="55"/>
    </row>
    <row r="724" spans="5:12" x14ac:dyDescent="0.2">
      <c r="E724" s="96"/>
      <c r="F724" s="55"/>
      <c r="G724" s="55"/>
      <c r="H724" s="55"/>
      <c r="I724" s="55"/>
      <c r="L724" s="55"/>
    </row>
    <row r="725" spans="5:12" x14ac:dyDescent="0.2">
      <c r="E725" s="96"/>
      <c r="F725" s="55"/>
      <c r="G725" s="55"/>
      <c r="H725" s="55"/>
      <c r="I725" s="55"/>
      <c r="L725" s="55"/>
    </row>
    <row r="726" spans="5:12" x14ac:dyDescent="0.2">
      <c r="E726" s="96"/>
      <c r="F726" s="55"/>
      <c r="G726" s="55"/>
      <c r="H726" s="55"/>
      <c r="I726" s="55"/>
      <c r="L726" s="55"/>
    </row>
    <row r="727" spans="5:12" x14ac:dyDescent="0.2">
      <c r="E727" s="96"/>
      <c r="F727" s="55"/>
      <c r="G727" s="55"/>
      <c r="H727" s="55"/>
      <c r="I727" s="55"/>
      <c r="L727" s="55"/>
    </row>
    <row r="728" spans="5:12" x14ac:dyDescent="0.2">
      <c r="E728" s="96"/>
      <c r="F728" s="55"/>
      <c r="G728" s="55"/>
      <c r="H728" s="55"/>
      <c r="I728" s="55"/>
      <c r="L728" s="55"/>
    </row>
    <row r="729" spans="5:12" x14ac:dyDescent="0.2">
      <c r="E729" s="96"/>
      <c r="F729" s="55"/>
      <c r="G729" s="55"/>
      <c r="H729" s="55"/>
      <c r="I729" s="55"/>
      <c r="L729" s="55"/>
    </row>
    <row r="730" spans="5:12" x14ac:dyDescent="0.2">
      <c r="E730" s="96"/>
      <c r="F730" s="55"/>
      <c r="G730" s="55"/>
      <c r="H730" s="55"/>
      <c r="I730" s="55"/>
      <c r="L730" s="55"/>
    </row>
    <row r="731" spans="5:12" x14ac:dyDescent="0.2">
      <c r="E731" s="96"/>
      <c r="F731" s="55"/>
      <c r="G731" s="55"/>
      <c r="H731" s="55"/>
      <c r="I731" s="55"/>
      <c r="L731" s="55"/>
    </row>
    <row r="732" spans="5:12" x14ac:dyDescent="0.2">
      <c r="E732" s="96"/>
      <c r="F732" s="55"/>
      <c r="G732" s="55"/>
      <c r="H732" s="55"/>
      <c r="I732" s="55"/>
      <c r="L732" s="55"/>
    </row>
    <row r="733" spans="5:12" x14ac:dyDescent="0.2">
      <c r="E733" s="96"/>
      <c r="F733" s="55"/>
      <c r="G733" s="55"/>
      <c r="H733" s="55"/>
      <c r="I733" s="55"/>
      <c r="L733" s="55"/>
    </row>
    <row r="734" spans="5:12" x14ac:dyDescent="0.2">
      <c r="E734" s="96"/>
      <c r="F734" s="55"/>
      <c r="G734" s="55"/>
      <c r="H734" s="55"/>
      <c r="I734" s="55"/>
      <c r="L734" s="55"/>
    </row>
    <row r="735" spans="5:12" x14ac:dyDescent="0.2">
      <c r="E735" s="96"/>
      <c r="F735" s="55"/>
      <c r="G735" s="55"/>
      <c r="H735" s="55"/>
      <c r="I735" s="55"/>
      <c r="L735" s="55"/>
    </row>
    <row r="736" spans="5:12" x14ac:dyDescent="0.2">
      <c r="E736" s="96"/>
      <c r="F736" s="55"/>
      <c r="G736" s="55"/>
      <c r="H736" s="55"/>
      <c r="I736" s="55"/>
      <c r="L736" s="55"/>
    </row>
    <row r="737" spans="5:12" x14ac:dyDescent="0.2">
      <c r="E737" s="96"/>
      <c r="F737" s="55"/>
      <c r="G737" s="55"/>
      <c r="H737" s="55"/>
      <c r="I737" s="55"/>
      <c r="L737" s="55"/>
    </row>
    <row r="738" spans="5:12" x14ac:dyDescent="0.2">
      <c r="E738" s="96"/>
      <c r="F738" s="55"/>
      <c r="G738" s="55"/>
      <c r="H738" s="55"/>
      <c r="I738" s="55"/>
      <c r="L738" s="55"/>
    </row>
    <row r="739" spans="5:12" x14ac:dyDescent="0.2">
      <c r="E739" s="96"/>
      <c r="F739" s="55"/>
      <c r="G739" s="55"/>
      <c r="H739" s="55"/>
      <c r="I739" s="55"/>
      <c r="L739" s="55"/>
    </row>
    <row r="740" spans="5:12" x14ac:dyDescent="0.2">
      <c r="E740" s="96"/>
      <c r="F740" s="55"/>
      <c r="G740" s="55"/>
      <c r="H740" s="55"/>
      <c r="I740" s="55"/>
      <c r="L740" s="55"/>
    </row>
    <row r="741" spans="5:12" x14ac:dyDescent="0.2">
      <c r="E741" s="96"/>
      <c r="F741" s="55"/>
      <c r="G741" s="55"/>
      <c r="H741" s="55"/>
      <c r="I741" s="55"/>
      <c r="L741" s="55"/>
    </row>
    <row r="742" spans="5:12" x14ac:dyDescent="0.2">
      <c r="E742" s="96"/>
      <c r="F742" s="55"/>
      <c r="G742" s="55"/>
      <c r="H742" s="55"/>
      <c r="I742" s="55"/>
      <c r="L742" s="55"/>
    </row>
    <row r="743" spans="5:12" x14ac:dyDescent="0.2">
      <c r="E743" s="96"/>
      <c r="F743" s="55"/>
      <c r="G743" s="55"/>
      <c r="H743" s="55"/>
      <c r="I743" s="55"/>
      <c r="L743" s="55"/>
    </row>
    <row r="744" spans="5:12" x14ac:dyDescent="0.2">
      <c r="E744" s="96"/>
      <c r="F744" s="55"/>
      <c r="G744" s="55"/>
      <c r="H744" s="55"/>
      <c r="I744" s="55"/>
      <c r="L744" s="55"/>
    </row>
    <row r="745" spans="5:12" x14ac:dyDescent="0.2">
      <c r="E745" s="96"/>
      <c r="F745" s="55"/>
      <c r="G745" s="55"/>
      <c r="H745" s="55"/>
      <c r="I745" s="55"/>
      <c r="L745" s="55"/>
    </row>
    <row r="746" spans="5:12" x14ac:dyDescent="0.2">
      <c r="E746" s="96"/>
      <c r="F746" s="55"/>
      <c r="G746" s="55"/>
      <c r="H746" s="55"/>
      <c r="I746" s="55"/>
      <c r="L746" s="55"/>
    </row>
    <row r="747" spans="5:12" x14ac:dyDescent="0.2">
      <c r="E747" s="96"/>
      <c r="F747" s="55"/>
      <c r="G747" s="55"/>
      <c r="H747" s="55"/>
      <c r="I747" s="55"/>
      <c r="L747" s="55"/>
    </row>
    <row r="748" spans="5:12" x14ac:dyDescent="0.2">
      <c r="E748" s="96"/>
      <c r="F748" s="55"/>
      <c r="G748" s="55"/>
      <c r="H748" s="55"/>
      <c r="I748" s="55"/>
      <c r="L748" s="55"/>
    </row>
    <row r="749" spans="5:12" x14ac:dyDescent="0.2">
      <c r="E749" s="96"/>
      <c r="F749" s="55"/>
      <c r="G749" s="55"/>
      <c r="H749" s="55"/>
      <c r="I749" s="55"/>
      <c r="L749" s="55"/>
    </row>
    <row r="750" spans="5:12" x14ac:dyDescent="0.2">
      <c r="E750" s="96"/>
      <c r="F750" s="55"/>
      <c r="G750" s="55"/>
      <c r="H750" s="55"/>
      <c r="I750" s="55"/>
      <c r="L750" s="55"/>
    </row>
    <row r="751" spans="5:12" x14ac:dyDescent="0.2">
      <c r="E751" s="96"/>
      <c r="F751" s="55"/>
      <c r="G751" s="55"/>
      <c r="H751" s="55"/>
      <c r="I751" s="55"/>
      <c r="L751" s="55"/>
    </row>
    <row r="752" spans="5:12" x14ac:dyDescent="0.2">
      <c r="E752" s="96"/>
      <c r="F752" s="55"/>
      <c r="G752" s="55"/>
      <c r="H752" s="55"/>
      <c r="I752" s="55"/>
      <c r="L752" s="55"/>
    </row>
    <row r="753" spans="5:12" x14ac:dyDescent="0.2">
      <c r="E753" s="96"/>
      <c r="F753" s="55"/>
      <c r="G753" s="55"/>
      <c r="H753" s="55"/>
      <c r="I753" s="55"/>
      <c r="L753" s="55"/>
    </row>
    <row r="754" spans="5:12" x14ac:dyDescent="0.2">
      <c r="E754" s="96"/>
      <c r="F754" s="55"/>
      <c r="G754" s="55"/>
      <c r="H754" s="55"/>
      <c r="I754" s="55"/>
      <c r="L754" s="55"/>
    </row>
    <row r="755" spans="5:12" x14ac:dyDescent="0.2">
      <c r="E755" s="96"/>
      <c r="F755" s="55"/>
      <c r="G755" s="55"/>
      <c r="H755" s="55"/>
      <c r="I755" s="55"/>
      <c r="L755" s="55"/>
    </row>
    <row r="756" spans="5:12" x14ac:dyDescent="0.2">
      <c r="E756" s="96"/>
      <c r="F756" s="55"/>
      <c r="G756" s="55"/>
      <c r="H756" s="55"/>
      <c r="I756" s="55"/>
      <c r="L756" s="55"/>
    </row>
    <row r="757" spans="5:12" x14ac:dyDescent="0.2">
      <c r="E757" s="96"/>
      <c r="F757" s="55"/>
      <c r="G757" s="55"/>
      <c r="H757" s="55"/>
      <c r="I757" s="55"/>
      <c r="L757" s="55"/>
    </row>
    <row r="758" spans="5:12" x14ac:dyDescent="0.2">
      <c r="E758" s="96"/>
      <c r="F758" s="55"/>
      <c r="G758" s="55"/>
      <c r="H758" s="55"/>
      <c r="I758" s="55"/>
      <c r="L758" s="55"/>
    </row>
    <row r="759" spans="5:12" x14ac:dyDescent="0.2">
      <c r="E759" s="96"/>
      <c r="F759" s="55"/>
      <c r="G759" s="55"/>
      <c r="H759" s="55"/>
      <c r="I759" s="55"/>
      <c r="L759" s="55"/>
    </row>
    <row r="760" spans="5:12" x14ac:dyDescent="0.2">
      <c r="E760" s="96"/>
      <c r="F760" s="55"/>
      <c r="G760" s="55"/>
      <c r="H760" s="55"/>
      <c r="I760" s="55"/>
      <c r="L760" s="55"/>
    </row>
    <row r="761" spans="5:12" x14ac:dyDescent="0.2">
      <c r="E761" s="96"/>
      <c r="F761" s="55"/>
      <c r="G761" s="55"/>
      <c r="H761" s="55"/>
      <c r="I761" s="55"/>
      <c r="L761" s="55"/>
    </row>
    <row r="762" spans="5:12" x14ac:dyDescent="0.2">
      <c r="E762" s="96"/>
      <c r="F762" s="55"/>
      <c r="G762" s="55"/>
      <c r="H762" s="55"/>
      <c r="I762" s="55"/>
      <c r="L762" s="55"/>
    </row>
    <row r="763" spans="5:12" x14ac:dyDescent="0.2">
      <c r="E763" s="96"/>
      <c r="F763" s="55"/>
      <c r="G763" s="55"/>
      <c r="H763" s="55"/>
      <c r="I763" s="55"/>
      <c r="L763" s="55"/>
    </row>
    <row r="764" spans="5:12" x14ac:dyDescent="0.2">
      <c r="E764" s="96"/>
      <c r="F764" s="55"/>
      <c r="G764" s="55"/>
      <c r="H764" s="55"/>
      <c r="I764" s="55"/>
      <c r="L764" s="55"/>
    </row>
    <row r="765" spans="5:12" x14ac:dyDescent="0.2">
      <c r="E765" s="96"/>
      <c r="F765" s="55"/>
      <c r="G765" s="55"/>
      <c r="H765" s="55"/>
      <c r="I765" s="55"/>
      <c r="L765" s="55"/>
    </row>
    <row r="766" spans="5:12" x14ac:dyDescent="0.2">
      <c r="E766" s="96"/>
      <c r="F766" s="55"/>
      <c r="G766" s="55"/>
      <c r="H766" s="55"/>
      <c r="I766" s="55"/>
      <c r="L766" s="55"/>
    </row>
    <row r="767" spans="5:12" x14ac:dyDescent="0.2">
      <c r="E767" s="96"/>
      <c r="F767" s="55"/>
      <c r="G767" s="55"/>
      <c r="H767" s="55"/>
      <c r="I767" s="55"/>
      <c r="L767" s="55"/>
    </row>
    <row r="768" spans="5:12" x14ac:dyDescent="0.2">
      <c r="E768" s="96"/>
      <c r="F768" s="55"/>
      <c r="G768" s="55"/>
      <c r="H768" s="55"/>
      <c r="I768" s="55"/>
      <c r="L768" s="55"/>
    </row>
    <row r="769" spans="5:12" x14ac:dyDescent="0.2">
      <c r="E769" s="96"/>
      <c r="F769" s="55"/>
      <c r="G769" s="55"/>
      <c r="H769" s="55"/>
      <c r="I769" s="55"/>
      <c r="L769" s="55"/>
    </row>
    <row r="770" spans="5:12" x14ac:dyDescent="0.2">
      <c r="E770" s="96"/>
      <c r="F770" s="55"/>
      <c r="G770" s="55"/>
      <c r="H770" s="55"/>
      <c r="I770" s="55"/>
      <c r="L770" s="55"/>
    </row>
    <row r="771" spans="5:12" x14ac:dyDescent="0.2">
      <c r="E771" s="96"/>
      <c r="F771" s="55"/>
      <c r="G771" s="55"/>
      <c r="H771" s="55"/>
      <c r="I771" s="55"/>
      <c r="L771" s="55"/>
    </row>
    <row r="772" spans="5:12" x14ac:dyDescent="0.2">
      <c r="E772" s="96"/>
      <c r="F772" s="55"/>
      <c r="G772" s="55"/>
      <c r="H772" s="55"/>
      <c r="I772" s="55"/>
      <c r="L772" s="55"/>
    </row>
    <row r="773" spans="5:12" x14ac:dyDescent="0.2">
      <c r="E773" s="96"/>
      <c r="F773" s="55"/>
      <c r="G773" s="55"/>
      <c r="H773" s="55"/>
      <c r="I773" s="55"/>
      <c r="L773" s="55"/>
    </row>
    <row r="774" spans="5:12" x14ac:dyDescent="0.2">
      <c r="E774" s="96"/>
      <c r="F774" s="55"/>
      <c r="G774" s="55"/>
      <c r="H774" s="55"/>
      <c r="I774" s="55"/>
      <c r="L774" s="55"/>
    </row>
    <row r="775" spans="5:12" x14ac:dyDescent="0.2">
      <c r="E775" s="96"/>
      <c r="F775" s="55"/>
      <c r="G775" s="55"/>
      <c r="H775" s="55"/>
      <c r="I775" s="55"/>
      <c r="L775" s="55"/>
    </row>
    <row r="776" spans="5:12" x14ac:dyDescent="0.2">
      <c r="E776" s="96"/>
      <c r="F776" s="55"/>
      <c r="G776" s="55"/>
      <c r="H776" s="55"/>
      <c r="I776" s="55"/>
      <c r="L776" s="55"/>
    </row>
    <row r="777" spans="5:12" x14ac:dyDescent="0.2">
      <c r="E777" s="96"/>
      <c r="F777" s="55"/>
      <c r="G777" s="55"/>
      <c r="H777" s="55"/>
      <c r="I777" s="55"/>
      <c r="L777" s="55"/>
    </row>
    <row r="778" spans="5:12" x14ac:dyDescent="0.2">
      <c r="E778" s="96"/>
      <c r="F778" s="55"/>
      <c r="G778" s="55"/>
      <c r="H778" s="55"/>
      <c r="I778" s="55"/>
      <c r="L778" s="55"/>
    </row>
    <row r="779" spans="5:12" x14ac:dyDescent="0.2">
      <c r="E779" s="96"/>
      <c r="F779" s="55"/>
      <c r="G779" s="55"/>
      <c r="H779" s="55"/>
      <c r="I779" s="55"/>
      <c r="L779" s="55"/>
    </row>
    <row r="780" spans="5:12" x14ac:dyDescent="0.2">
      <c r="E780" s="96"/>
      <c r="F780" s="55"/>
      <c r="G780" s="55"/>
      <c r="H780" s="55"/>
      <c r="I780" s="55"/>
      <c r="L780" s="55"/>
    </row>
    <row r="781" spans="5:12" x14ac:dyDescent="0.2">
      <c r="E781" s="96"/>
      <c r="F781" s="55"/>
      <c r="G781" s="55"/>
      <c r="H781" s="55"/>
      <c r="I781" s="55"/>
      <c r="L781" s="55"/>
    </row>
    <row r="782" spans="5:12" x14ac:dyDescent="0.2">
      <c r="E782" s="96"/>
      <c r="F782" s="55"/>
      <c r="G782" s="55"/>
      <c r="H782" s="55"/>
      <c r="I782" s="55"/>
      <c r="L782" s="55"/>
    </row>
    <row r="783" spans="5:12" x14ac:dyDescent="0.2">
      <c r="E783" s="96"/>
      <c r="F783" s="55"/>
      <c r="G783" s="55"/>
      <c r="H783" s="55"/>
      <c r="I783" s="55"/>
      <c r="L783" s="55"/>
    </row>
    <row r="784" spans="5:12" x14ac:dyDescent="0.2">
      <c r="E784" s="96"/>
      <c r="F784" s="55"/>
      <c r="G784" s="55"/>
      <c r="H784" s="55"/>
      <c r="I784" s="55"/>
      <c r="L784" s="55"/>
    </row>
    <row r="785" spans="5:12" x14ac:dyDescent="0.2">
      <c r="E785" s="96"/>
      <c r="F785" s="55"/>
      <c r="G785" s="55"/>
      <c r="H785" s="55"/>
      <c r="I785" s="55"/>
      <c r="L785" s="55"/>
    </row>
    <row r="786" spans="5:12" x14ac:dyDescent="0.2">
      <c r="E786" s="96"/>
      <c r="F786" s="55"/>
      <c r="G786" s="55"/>
      <c r="H786" s="55"/>
      <c r="I786" s="55"/>
      <c r="L786" s="55"/>
    </row>
    <row r="787" spans="5:12" x14ac:dyDescent="0.2">
      <c r="E787" s="96"/>
      <c r="F787" s="55"/>
      <c r="G787" s="55"/>
      <c r="H787" s="55"/>
      <c r="I787" s="55"/>
      <c r="L787" s="55"/>
    </row>
    <row r="788" spans="5:12" x14ac:dyDescent="0.2">
      <c r="E788" s="96"/>
      <c r="F788" s="55"/>
      <c r="G788" s="55"/>
      <c r="H788" s="55"/>
      <c r="I788" s="55"/>
      <c r="L788" s="55"/>
    </row>
    <row r="789" spans="5:12" x14ac:dyDescent="0.2">
      <c r="E789" s="96"/>
      <c r="F789" s="55"/>
      <c r="G789" s="55"/>
      <c r="H789" s="55"/>
      <c r="I789" s="55"/>
      <c r="L789" s="55"/>
    </row>
    <row r="790" spans="5:12" x14ac:dyDescent="0.2">
      <c r="E790" s="96"/>
      <c r="F790" s="55"/>
      <c r="G790" s="55"/>
      <c r="H790" s="55"/>
      <c r="I790" s="55"/>
      <c r="L790" s="55"/>
    </row>
    <row r="791" spans="5:12" x14ac:dyDescent="0.2">
      <c r="E791" s="96"/>
      <c r="F791" s="55"/>
      <c r="G791" s="55"/>
      <c r="H791" s="55"/>
      <c r="I791" s="55"/>
      <c r="L791" s="55"/>
    </row>
    <row r="792" spans="5:12" x14ac:dyDescent="0.2">
      <c r="E792" s="96"/>
      <c r="F792" s="55"/>
      <c r="G792" s="55"/>
      <c r="H792" s="55"/>
      <c r="I792" s="55"/>
      <c r="L792" s="55"/>
    </row>
    <row r="793" spans="5:12" x14ac:dyDescent="0.2">
      <c r="E793" s="96"/>
      <c r="F793" s="55"/>
      <c r="G793" s="55"/>
      <c r="H793" s="55"/>
      <c r="I793" s="55"/>
      <c r="L793" s="55"/>
    </row>
    <row r="794" spans="5:12" x14ac:dyDescent="0.2">
      <c r="E794" s="96"/>
      <c r="F794" s="55"/>
      <c r="G794" s="55"/>
      <c r="H794" s="55"/>
      <c r="I794" s="55"/>
      <c r="L794" s="55"/>
    </row>
    <row r="795" spans="5:12" x14ac:dyDescent="0.2">
      <c r="E795" s="96"/>
      <c r="F795" s="55"/>
      <c r="G795" s="55"/>
      <c r="H795" s="55"/>
      <c r="I795" s="55"/>
      <c r="L795" s="55"/>
    </row>
    <row r="796" spans="5:12" x14ac:dyDescent="0.2">
      <c r="E796" s="96"/>
      <c r="F796" s="55"/>
      <c r="G796" s="55"/>
      <c r="H796" s="55"/>
      <c r="I796" s="55"/>
      <c r="L796" s="55"/>
    </row>
    <row r="797" spans="5:12" x14ac:dyDescent="0.2">
      <c r="E797" s="96"/>
      <c r="F797" s="55"/>
      <c r="G797" s="55"/>
      <c r="H797" s="55"/>
      <c r="I797" s="55"/>
      <c r="L797" s="55"/>
    </row>
    <row r="798" spans="5:12" x14ac:dyDescent="0.2">
      <c r="E798" s="96"/>
      <c r="F798" s="55"/>
      <c r="G798" s="55"/>
      <c r="H798" s="55"/>
      <c r="I798" s="55"/>
      <c r="L798" s="55"/>
    </row>
    <row r="799" spans="5:12" x14ac:dyDescent="0.2">
      <c r="E799" s="96"/>
      <c r="F799" s="55"/>
      <c r="G799" s="55"/>
      <c r="H799" s="55"/>
      <c r="I799" s="55"/>
      <c r="L799" s="55"/>
    </row>
    <row r="800" spans="5:12" x14ac:dyDescent="0.2">
      <c r="E800" s="96"/>
      <c r="F800" s="55"/>
      <c r="G800" s="55"/>
      <c r="H800" s="55"/>
      <c r="I800" s="55"/>
      <c r="L800" s="55"/>
    </row>
    <row r="801" spans="5:12" x14ac:dyDescent="0.2">
      <c r="E801" s="96"/>
      <c r="F801" s="55"/>
      <c r="G801" s="55"/>
      <c r="H801" s="55"/>
      <c r="I801" s="55"/>
      <c r="L801" s="55"/>
    </row>
    <row r="802" spans="5:12" x14ac:dyDescent="0.2">
      <c r="E802" s="96"/>
      <c r="F802" s="55"/>
      <c r="G802" s="55"/>
      <c r="H802" s="55"/>
      <c r="I802" s="55"/>
      <c r="L802" s="55"/>
    </row>
    <row r="803" spans="5:12" x14ac:dyDescent="0.2">
      <c r="E803" s="96"/>
      <c r="F803" s="55"/>
      <c r="G803" s="55"/>
      <c r="H803" s="55"/>
      <c r="I803" s="55"/>
      <c r="L803" s="55"/>
    </row>
    <row r="804" spans="5:12" x14ac:dyDescent="0.2">
      <c r="E804" s="96"/>
      <c r="F804" s="55"/>
      <c r="G804" s="55"/>
      <c r="H804" s="55"/>
      <c r="I804" s="55"/>
      <c r="L804" s="55"/>
    </row>
    <row r="805" spans="5:12" x14ac:dyDescent="0.2">
      <c r="E805" s="96"/>
      <c r="F805" s="55"/>
      <c r="G805" s="55"/>
      <c r="H805" s="55"/>
      <c r="I805" s="55"/>
      <c r="L805" s="55"/>
    </row>
    <row r="806" spans="5:12" x14ac:dyDescent="0.2">
      <c r="E806" s="96"/>
      <c r="F806" s="55"/>
      <c r="G806" s="55"/>
      <c r="H806" s="55"/>
      <c r="I806" s="55"/>
      <c r="L806" s="55"/>
    </row>
    <row r="807" spans="5:12" x14ac:dyDescent="0.2">
      <c r="E807" s="96"/>
      <c r="F807" s="55"/>
      <c r="G807" s="55"/>
      <c r="H807" s="55"/>
      <c r="I807" s="55"/>
      <c r="L807" s="55"/>
    </row>
    <row r="808" spans="5:12" x14ac:dyDescent="0.2">
      <c r="E808" s="96"/>
      <c r="F808" s="55"/>
      <c r="G808" s="55"/>
      <c r="H808" s="55"/>
      <c r="I808" s="55"/>
      <c r="L808" s="55"/>
    </row>
    <row r="809" spans="5:12" x14ac:dyDescent="0.2">
      <c r="E809" s="96"/>
      <c r="F809" s="55"/>
      <c r="G809" s="55"/>
      <c r="H809" s="55"/>
      <c r="I809" s="55"/>
      <c r="L809" s="55"/>
    </row>
    <row r="810" spans="5:12" x14ac:dyDescent="0.2">
      <c r="E810" s="96"/>
      <c r="F810" s="55"/>
      <c r="G810" s="55"/>
      <c r="H810" s="55"/>
      <c r="I810" s="55"/>
      <c r="L810" s="55"/>
    </row>
    <row r="811" spans="5:12" x14ac:dyDescent="0.2">
      <c r="E811" s="96"/>
      <c r="F811" s="55"/>
      <c r="G811" s="55"/>
      <c r="H811" s="55"/>
      <c r="I811" s="55"/>
      <c r="L811" s="55"/>
    </row>
    <row r="812" spans="5:12" x14ac:dyDescent="0.2">
      <c r="E812" s="96"/>
      <c r="F812" s="55"/>
      <c r="G812" s="55"/>
      <c r="H812" s="55"/>
      <c r="I812" s="55"/>
      <c r="L812" s="55"/>
    </row>
    <row r="813" spans="5:12" x14ac:dyDescent="0.2">
      <c r="E813" s="96"/>
      <c r="F813" s="55"/>
      <c r="G813" s="55"/>
      <c r="H813" s="55"/>
      <c r="I813" s="55"/>
      <c r="L813" s="55"/>
    </row>
    <row r="814" spans="5:12" x14ac:dyDescent="0.2">
      <c r="E814" s="96"/>
      <c r="F814" s="55"/>
      <c r="G814" s="55"/>
      <c r="H814" s="55"/>
      <c r="I814" s="55"/>
      <c r="L814" s="55"/>
    </row>
    <row r="815" spans="5:12" x14ac:dyDescent="0.2">
      <c r="E815" s="96"/>
      <c r="F815" s="55"/>
      <c r="G815" s="55"/>
      <c r="H815" s="55"/>
      <c r="I815" s="55"/>
      <c r="L815" s="55"/>
    </row>
    <row r="816" spans="5:12" x14ac:dyDescent="0.2">
      <c r="E816" s="96"/>
      <c r="F816" s="55"/>
      <c r="G816" s="55"/>
      <c r="H816" s="55"/>
      <c r="I816" s="55"/>
      <c r="L816" s="55"/>
    </row>
    <row r="817" spans="5:12" x14ac:dyDescent="0.2">
      <c r="E817" s="96"/>
      <c r="F817" s="55"/>
      <c r="G817" s="55"/>
      <c r="H817" s="55"/>
      <c r="I817" s="55"/>
      <c r="L817" s="55"/>
    </row>
    <row r="818" spans="5:12" x14ac:dyDescent="0.2">
      <c r="E818" s="96"/>
      <c r="F818" s="55"/>
      <c r="G818" s="55"/>
      <c r="H818" s="55"/>
      <c r="I818" s="55"/>
      <c r="L818" s="55"/>
    </row>
    <row r="819" spans="5:12" x14ac:dyDescent="0.2">
      <c r="E819" s="96"/>
      <c r="F819" s="55"/>
      <c r="G819" s="55"/>
      <c r="H819" s="55"/>
      <c r="I819" s="55"/>
      <c r="L819" s="55"/>
    </row>
    <row r="820" spans="5:12" x14ac:dyDescent="0.2">
      <c r="E820" s="96"/>
      <c r="F820" s="55"/>
      <c r="G820" s="55"/>
      <c r="H820" s="55"/>
      <c r="I820" s="55"/>
      <c r="L820" s="55"/>
    </row>
    <row r="821" spans="5:12" x14ac:dyDescent="0.2">
      <c r="E821" s="96"/>
      <c r="F821" s="55"/>
      <c r="G821" s="55"/>
      <c r="H821" s="55"/>
      <c r="I821" s="55"/>
      <c r="L821" s="55"/>
    </row>
    <row r="822" spans="5:12" x14ac:dyDescent="0.2">
      <c r="E822" s="96"/>
      <c r="F822" s="55"/>
      <c r="G822" s="55"/>
      <c r="H822" s="55"/>
      <c r="I822" s="55"/>
      <c r="L822" s="55"/>
    </row>
    <row r="823" spans="5:12" x14ac:dyDescent="0.2">
      <c r="E823" s="96"/>
      <c r="F823" s="55"/>
      <c r="G823" s="55"/>
      <c r="H823" s="55"/>
      <c r="I823" s="55"/>
      <c r="L823" s="55"/>
    </row>
    <row r="824" spans="5:12" x14ac:dyDescent="0.2">
      <c r="E824" s="96"/>
      <c r="F824" s="55"/>
      <c r="G824" s="55"/>
      <c r="H824" s="55"/>
      <c r="I824" s="55"/>
      <c r="L824" s="55"/>
    </row>
    <row r="825" spans="5:12" x14ac:dyDescent="0.2">
      <c r="E825" s="96"/>
      <c r="F825" s="55"/>
      <c r="G825" s="55"/>
      <c r="H825" s="55"/>
      <c r="I825" s="55"/>
      <c r="L825" s="55"/>
    </row>
    <row r="826" spans="5:12" x14ac:dyDescent="0.2">
      <c r="E826" s="96"/>
      <c r="F826" s="55"/>
      <c r="G826" s="55"/>
      <c r="H826" s="55"/>
      <c r="I826" s="55"/>
      <c r="L826" s="55"/>
    </row>
    <row r="827" spans="5:12" x14ac:dyDescent="0.2">
      <c r="E827" s="96"/>
      <c r="F827" s="55"/>
      <c r="G827" s="55"/>
      <c r="H827" s="55"/>
      <c r="I827" s="55"/>
      <c r="L827" s="55"/>
    </row>
    <row r="828" spans="5:12" x14ac:dyDescent="0.2">
      <c r="E828" s="96"/>
      <c r="F828" s="55"/>
      <c r="G828" s="55"/>
      <c r="H828" s="55"/>
      <c r="I828" s="55"/>
      <c r="L828" s="55"/>
    </row>
    <row r="829" spans="5:12" x14ac:dyDescent="0.2">
      <c r="E829" s="96"/>
      <c r="F829" s="55"/>
      <c r="G829" s="55"/>
      <c r="H829" s="55"/>
      <c r="I829" s="55"/>
      <c r="L829" s="55"/>
    </row>
    <row r="830" spans="5:12" x14ac:dyDescent="0.2">
      <c r="E830" s="96"/>
      <c r="F830" s="55"/>
      <c r="G830" s="55"/>
      <c r="H830" s="55"/>
      <c r="I830" s="55"/>
      <c r="L830" s="55"/>
    </row>
    <row r="831" spans="5:12" x14ac:dyDescent="0.2">
      <c r="E831" s="96"/>
      <c r="F831" s="55"/>
      <c r="G831" s="55"/>
      <c r="H831" s="55"/>
      <c r="I831" s="55"/>
      <c r="L831" s="55"/>
    </row>
    <row r="832" spans="5:12" x14ac:dyDescent="0.2">
      <c r="E832" s="96"/>
      <c r="F832" s="55"/>
      <c r="G832" s="55"/>
      <c r="H832" s="55"/>
      <c r="I832" s="55"/>
      <c r="L832" s="55"/>
    </row>
    <row r="833" spans="5:12" x14ac:dyDescent="0.2">
      <c r="E833" s="96"/>
      <c r="F833" s="55"/>
      <c r="G833" s="55"/>
      <c r="H833" s="55"/>
      <c r="I833" s="55"/>
      <c r="L833" s="55"/>
    </row>
    <row r="834" spans="5:12" x14ac:dyDescent="0.2">
      <c r="E834" s="96"/>
      <c r="F834" s="55"/>
      <c r="G834" s="55"/>
      <c r="H834" s="55"/>
      <c r="I834" s="55"/>
      <c r="L834" s="55"/>
    </row>
    <row r="835" spans="5:12" x14ac:dyDescent="0.2">
      <c r="E835" s="96"/>
      <c r="F835" s="55"/>
      <c r="G835" s="55"/>
      <c r="H835" s="55"/>
      <c r="I835" s="55"/>
      <c r="L835" s="55"/>
    </row>
    <row r="836" spans="5:12" x14ac:dyDescent="0.2">
      <c r="E836" s="96"/>
      <c r="F836" s="55"/>
      <c r="G836" s="55"/>
      <c r="H836" s="55"/>
      <c r="I836" s="55"/>
      <c r="L836" s="55"/>
    </row>
    <row r="837" spans="5:12" x14ac:dyDescent="0.2">
      <c r="E837" s="96"/>
      <c r="F837" s="55"/>
      <c r="G837" s="55"/>
      <c r="H837" s="55"/>
      <c r="I837" s="55"/>
      <c r="L837" s="55"/>
    </row>
    <row r="838" spans="5:12" x14ac:dyDescent="0.2">
      <c r="E838" s="96"/>
      <c r="F838" s="55"/>
      <c r="G838" s="55"/>
      <c r="H838" s="55"/>
      <c r="I838" s="55"/>
      <c r="L838" s="55"/>
    </row>
    <row r="839" spans="5:12" x14ac:dyDescent="0.2">
      <c r="E839" s="96"/>
      <c r="F839" s="55"/>
      <c r="G839" s="55"/>
      <c r="H839" s="55"/>
      <c r="I839" s="55"/>
      <c r="L839" s="55"/>
    </row>
    <row r="840" spans="5:12" x14ac:dyDescent="0.2">
      <c r="E840" s="96"/>
      <c r="F840" s="55"/>
      <c r="G840" s="55"/>
      <c r="H840" s="55"/>
      <c r="I840" s="55"/>
      <c r="L840" s="55"/>
    </row>
    <row r="841" spans="5:12" x14ac:dyDescent="0.2">
      <c r="E841" s="96"/>
      <c r="F841" s="55"/>
      <c r="G841" s="55"/>
      <c r="H841" s="55"/>
      <c r="I841" s="55"/>
      <c r="L841" s="55"/>
    </row>
    <row r="842" spans="5:12" x14ac:dyDescent="0.2">
      <c r="E842" s="96"/>
      <c r="F842" s="55"/>
      <c r="G842" s="55"/>
      <c r="H842" s="55"/>
      <c r="I842" s="55"/>
      <c r="L842" s="55"/>
    </row>
    <row r="843" spans="5:12" x14ac:dyDescent="0.2">
      <c r="E843" s="96"/>
      <c r="F843" s="55"/>
      <c r="G843" s="55"/>
      <c r="H843" s="55"/>
      <c r="I843" s="55"/>
      <c r="L843" s="55"/>
    </row>
    <row r="844" spans="5:12" x14ac:dyDescent="0.2">
      <c r="E844" s="96"/>
      <c r="F844" s="55"/>
      <c r="G844" s="55"/>
      <c r="H844" s="55"/>
      <c r="I844" s="55"/>
      <c r="L844" s="55"/>
    </row>
    <row r="845" spans="5:12" x14ac:dyDescent="0.2">
      <c r="E845" s="96"/>
      <c r="F845" s="55"/>
      <c r="G845" s="55"/>
      <c r="H845" s="55"/>
      <c r="I845" s="55"/>
      <c r="L845" s="55"/>
    </row>
    <row r="846" spans="5:12" x14ac:dyDescent="0.2">
      <c r="E846" s="96"/>
      <c r="F846" s="55"/>
      <c r="G846" s="55"/>
      <c r="H846" s="55"/>
      <c r="I846" s="55"/>
      <c r="L846" s="55"/>
    </row>
    <row r="847" spans="5:12" x14ac:dyDescent="0.2">
      <c r="E847" s="96"/>
      <c r="F847" s="55"/>
      <c r="G847" s="55"/>
      <c r="H847" s="55"/>
      <c r="I847" s="55"/>
      <c r="L847" s="55"/>
    </row>
    <row r="848" spans="5:12" x14ac:dyDescent="0.2">
      <c r="E848" s="96"/>
      <c r="F848" s="55"/>
      <c r="G848" s="55"/>
      <c r="H848" s="55"/>
      <c r="I848" s="55"/>
      <c r="L848" s="55"/>
    </row>
    <row r="849" spans="5:12" x14ac:dyDescent="0.2">
      <c r="E849" s="96"/>
      <c r="F849" s="55"/>
      <c r="G849" s="55"/>
      <c r="H849" s="55"/>
      <c r="I849" s="55"/>
      <c r="L849" s="55"/>
    </row>
    <row r="850" spans="5:12" x14ac:dyDescent="0.2">
      <c r="E850" s="96"/>
      <c r="F850" s="55"/>
      <c r="G850" s="55"/>
      <c r="H850" s="55"/>
      <c r="I850" s="55"/>
      <c r="L850" s="55"/>
    </row>
    <row r="851" spans="5:12" x14ac:dyDescent="0.2">
      <c r="E851" s="96"/>
      <c r="F851" s="55"/>
      <c r="G851" s="55"/>
      <c r="H851" s="55"/>
      <c r="I851" s="55"/>
      <c r="L851" s="55"/>
    </row>
    <row r="852" spans="5:12" x14ac:dyDescent="0.2">
      <c r="E852" s="96"/>
      <c r="F852" s="55"/>
      <c r="G852" s="55"/>
      <c r="H852" s="55"/>
      <c r="I852" s="55"/>
      <c r="L852" s="55"/>
    </row>
    <row r="853" spans="5:12" x14ac:dyDescent="0.2">
      <c r="E853" s="96"/>
      <c r="F853" s="55"/>
      <c r="G853" s="55"/>
      <c r="H853" s="55"/>
      <c r="I853" s="55"/>
      <c r="L853" s="55"/>
    </row>
    <row r="854" spans="5:12" x14ac:dyDescent="0.2">
      <c r="E854" s="96"/>
      <c r="F854" s="55"/>
      <c r="G854" s="55"/>
      <c r="H854" s="55"/>
      <c r="I854" s="55"/>
      <c r="L854" s="55"/>
    </row>
    <row r="855" spans="5:12" x14ac:dyDescent="0.2">
      <c r="E855" s="96"/>
      <c r="F855" s="55"/>
      <c r="G855" s="55"/>
      <c r="H855" s="55"/>
      <c r="I855" s="55"/>
      <c r="L855" s="55"/>
    </row>
    <row r="856" spans="5:12" x14ac:dyDescent="0.2">
      <c r="E856" s="96"/>
      <c r="F856" s="55"/>
      <c r="G856" s="55"/>
      <c r="H856" s="55"/>
      <c r="I856" s="55"/>
      <c r="L856" s="55"/>
    </row>
    <row r="857" spans="5:12" x14ac:dyDescent="0.2">
      <c r="E857" s="96"/>
      <c r="F857" s="55"/>
      <c r="G857" s="55"/>
      <c r="H857" s="55"/>
      <c r="I857" s="55"/>
      <c r="L857" s="55"/>
    </row>
    <row r="858" spans="5:12" x14ac:dyDescent="0.2">
      <c r="E858" s="96"/>
      <c r="F858" s="55"/>
      <c r="G858" s="55"/>
      <c r="H858" s="55"/>
      <c r="I858" s="55"/>
      <c r="L858" s="55"/>
    </row>
    <row r="859" spans="5:12" x14ac:dyDescent="0.2">
      <c r="E859" s="96"/>
      <c r="F859" s="55"/>
      <c r="G859" s="55"/>
      <c r="H859" s="55"/>
      <c r="I859" s="55"/>
      <c r="L859" s="55"/>
    </row>
    <row r="860" spans="5:12" x14ac:dyDescent="0.2">
      <c r="E860" s="96"/>
      <c r="F860" s="55"/>
      <c r="G860" s="55"/>
      <c r="H860" s="55"/>
      <c r="I860" s="55"/>
      <c r="L860" s="55"/>
    </row>
    <row r="861" spans="5:12" x14ac:dyDescent="0.2">
      <c r="E861" s="96"/>
      <c r="F861" s="55"/>
      <c r="G861" s="55"/>
      <c r="H861" s="55"/>
      <c r="I861" s="55"/>
      <c r="L861" s="55"/>
    </row>
    <row r="862" spans="5:12" x14ac:dyDescent="0.2">
      <c r="E862" s="96"/>
      <c r="F862" s="55"/>
      <c r="G862" s="55"/>
      <c r="H862" s="55"/>
      <c r="I862" s="55"/>
      <c r="L862" s="55"/>
    </row>
    <row r="863" spans="5:12" x14ac:dyDescent="0.2">
      <c r="E863" s="96"/>
      <c r="F863" s="55"/>
      <c r="G863" s="55"/>
      <c r="H863" s="55"/>
      <c r="I863" s="55"/>
      <c r="L863" s="55"/>
    </row>
    <row r="864" spans="5:12" x14ac:dyDescent="0.2">
      <c r="E864" s="96"/>
      <c r="F864" s="55"/>
      <c r="G864" s="55"/>
      <c r="H864" s="55"/>
      <c r="I864" s="55"/>
      <c r="L864" s="55"/>
    </row>
    <row r="865" spans="5:12" x14ac:dyDescent="0.2">
      <c r="E865" s="96"/>
      <c r="F865" s="55"/>
      <c r="G865" s="55"/>
      <c r="H865" s="55"/>
      <c r="I865" s="55"/>
      <c r="L865" s="55"/>
    </row>
    <row r="866" spans="5:12" x14ac:dyDescent="0.2">
      <c r="E866" s="96"/>
      <c r="F866" s="55"/>
      <c r="G866" s="55"/>
      <c r="H866" s="55"/>
      <c r="I866" s="55"/>
      <c r="L866" s="55"/>
    </row>
    <row r="867" spans="5:12" x14ac:dyDescent="0.2">
      <c r="E867" s="96"/>
      <c r="F867" s="55"/>
      <c r="G867" s="55"/>
      <c r="H867" s="55"/>
      <c r="I867" s="55"/>
      <c r="L867" s="55"/>
    </row>
    <row r="868" spans="5:12" x14ac:dyDescent="0.2">
      <c r="E868" s="96"/>
      <c r="F868" s="55"/>
      <c r="G868" s="55"/>
      <c r="H868" s="55"/>
      <c r="I868" s="55"/>
      <c r="L868" s="55"/>
    </row>
    <row r="869" spans="5:12" x14ac:dyDescent="0.2">
      <c r="E869" s="96"/>
      <c r="F869" s="55"/>
      <c r="G869" s="55"/>
      <c r="H869" s="55"/>
      <c r="I869" s="55"/>
      <c r="L869" s="55"/>
    </row>
    <row r="870" spans="5:12" x14ac:dyDescent="0.2">
      <c r="E870" s="96"/>
      <c r="F870" s="55"/>
      <c r="G870" s="55"/>
      <c r="H870" s="55"/>
      <c r="I870" s="55"/>
      <c r="L870" s="55"/>
    </row>
    <row r="871" spans="5:12" x14ac:dyDescent="0.2">
      <c r="E871" s="96"/>
      <c r="F871" s="55"/>
      <c r="G871" s="55"/>
      <c r="H871" s="55"/>
      <c r="I871" s="55"/>
      <c r="L871" s="55"/>
    </row>
    <row r="872" spans="5:12" x14ac:dyDescent="0.2">
      <c r="E872" s="96"/>
      <c r="F872" s="55"/>
      <c r="G872" s="55"/>
      <c r="H872" s="55"/>
      <c r="I872" s="55"/>
      <c r="L872" s="55"/>
    </row>
    <row r="873" spans="5:12" x14ac:dyDescent="0.2">
      <c r="E873" s="96"/>
      <c r="F873" s="55"/>
      <c r="G873" s="55"/>
      <c r="H873" s="55"/>
      <c r="I873" s="55"/>
      <c r="L873" s="55"/>
    </row>
    <row r="874" spans="5:12" x14ac:dyDescent="0.2">
      <c r="E874" s="96"/>
      <c r="F874" s="55"/>
      <c r="G874" s="55"/>
      <c r="H874" s="55"/>
      <c r="I874" s="55"/>
      <c r="L874" s="55"/>
    </row>
    <row r="875" spans="5:12" x14ac:dyDescent="0.2">
      <c r="E875" s="96"/>
      <c r="F875" s="55"/>
      <c r="G875" s="55"/>
      <c r="H875" s="55"/>
      <c r="I875" s="55"/>
      <c r="L875" s="55"/>
    </row>
    <row r="876" spans="5:12" x14ac:dyDescent="0.2">
      <c r="E876" s="96"/>
      <c r="F876" s="55"/>
      <c r="G876" s="55"/>
      <c r="H876" s="55"/>
      <c r="I876" s="55"/>
      <c r="L876" s="55"/>
    </row>
    <row r="877" spans="5:12" x14ac:dyDescent="0.2">
      <c r="E877" s="96"/>
      <c r="F877" s="55"/>
      <c r="G877" s="55"/>
      <c r="H877" s="55"/>
      <c r="I877" s="55"/>
      <c r="L877" s="55"/>
    </row>
    <row r="878" spans="5:12" x14ac:dyDescent="0.2">
      <c r="E878" s="96"/>
      <c r="F878" s="55"/>
      <c r="G878" s="55"/>
      <c r="H878" s="55"/>
      <c r="I878" s="55"/>
      <c r="L878" s="55"/>
    </row>
    <row r="879" spans="5:12" x14ac:dyDescent="0.2">
      <c r="E879" s="96"/>
      <c r="F879" s="55"/>
      <c r="G879" s="55"/>
      <c r="H879" s="55"/>
      <c r="I879" s="55"/>
      <c r="L879" s="55"/>
    </row>
    <row r="880" spans="5:12" x14ac:dyDescent="0.2">
      <c r="E880" s="96"/>
      <c r="F880" s="55"/>
      <c r="G880" s="55"/>
      <c r="H880" s="55"/>
      <c r="I880" s="55"/>
      <c r="L880" s="55"/>
    </row>
    <row r="881" spans="5:12" x14ac:dyDescent="0.2">
      <c r="E881" s="96"/>
      <c r="F881" s="55"/>
      <c r="G881" s="55"/>
      <c r="H881" s="55"/>
      <c r="I881" s="55"/>
      <c r="L881" s="55"/>
    </row>
    <row r="882" spans="5:12" x14ac:dyDescent="0.2">
      <c r="E882" s="96"/>
      <c r="F882" s="55"/>
      <c r="G882" s="55"/>
      <c r="H882" s="55"/>
      <c r="I882" s="55"/>
      <c r="L882" s="55"/>
    </row>
    <row r="883" spans="5:12" x14ac:dyDescent="0.2">
      <c r="E883" s="96"/>
      <c r="F883" s="55"/>
      <c r="G883" s="55"/>
      <c r="H883" s="55"/>
      <c r="I883" s="55"/>
      <c r="L883" s="55"/>
    </row>
    <row r="884" spans="5:12" x14ac:dyDescent="0.2">
      <c r="E884" s="96"/>
      <c r="F884" s="55"/>
      <c r="G884" s="55"/>
      <c r="H884" s="55"/>
      <c r="I884" s="55"/>
      <c r="L884" s="55"/>
    </row>
    <row r="885" spans="5:12" x14ac:dyDescent="0.2">
      <c r="E885" s="96"/>
      <c r="F885" s="55"/>
      <c r="G885" s="55"/>
      <c r="H885" s="55"/>
      <c r="I885" s="55"/>
      <c r="L885" s="55"/>
    </row>
    <row r="886" spans="5:12" x14ac:dyDescent="0.2">
      <c r="E886" s="96"/>
      <c r="F886" s="55"/>
      <c r="G886" s="55"/>
      <c r="H886" s="55"/>
      <c r="I886" s="55"/>
      <c r="L886" s="55"/>
    </row>
    <row r="887" spans="5:12" x14ac:dyDescent="0.2">
      <c r="E887" s="96"/>
      <c r="F887" s="55"/>
      <c r="G887" s="55"/>
      <c r="H887" s="55"/>
      <c r="I887" s="55"/>
      <c r="L887" s="55"/>
    </row>
    <row r="888" spans="5:12" x14ac:dyDescent="0.2">
      <c r="E888" s="96"/>
      <c r="F888" s="55"/>
      <c r="G888" s="55"/>
      <c r="H888" s="55"/>
      <c r="I888" s="55"/>
      <c r="L888" s="55"/>
    </row>
    <row r="889" spans="5:12" x14ac:dyDescent="0.2">
      <c r="E889" s="96"/>
      <c r="F889" s="55"/>
      <c r="G889" s="55"/>
      <c r="H889" s="55"/>
      <c r="I889" s="55"/>
      <c r="L889" s="55"/>
    </row>
    <row r="890" spans="5:12" x14ac:dyDescent="0.2">
      <c r="E890" s="96"/>
      <c r="F890" s="55"/>
      <c r="G890" s="55"/>
      <c r="H890" s="55"/>
      <c r="I890" s="55"/>
      <c r="L890" s="55"/>
    </row>
    <row r="891" spans="5:12" x14ac:dyDescent="0.2">
      <c r="E891" s="96"/>
      <c r="F891" s="55"/>
      <c r="G891" s="55"/>
      <c r="H891" s="55"/>
      <c r="I891" s="55"/>
      <c r="L891" s="55"/>
    </row>
    <row r="892" spans="5:12" x14ac:dyDescent="0.2">
      <c r="E892" s="96"/>
      <c r="F892" s="55"/>
      <c r="G892" s="55"/>
      <c r="H892" s="55"/>
      <c r="I892" s="55"/>
      <c r="L892" s="55"/>
    </row>
    <row r="893" spans="5:12" x14ac:dyDescent="0.2">
      <c r="E893" s="96"/>
      <c r="F893" s="55"/>
      <c r="G893" s="55"/>
      <c r="H893" s="55"/>
      <c r="I893" s="55"/>
      <c r="L893" s="55"/>
    </row>
    <row r="894" spans="5:12" x14ac:dyDescent="0.2">
      <c r="E894" s="96"/>
      <c r="F894" s="55"/>
      <c r="G894" s="55"/>
      <c r="H894" s="55"/>
      <c r="I894" s="55"/>
      <c r="L894" s="55"/>
    </row>
    <row r="895" spans="5:12" x14ac:dyDescent="0.2">
      <c r="E895" s="96"/>
      <c r="F895" s="55"/>
      <c r="G895" s="55"/>
      <c r="H895" s="55"/>
      <c r="I895" s="55"/>
      <c r="L895" s="55"/>
    </row>
    <row r="896" spans="5:12" x14ac:dyDescent="0.2">
      <c r="E896" s="96"/>
      <c r="F896" s="55"/>
      <c r="G896" s="55"/>
      <c r="H896" s="55"/>
      <c r="I896" s="55"/>
      <c r="L896" s="55"/>
    </row>
    <row r="897" spans="5:12" x14ac:dyDescent="0.2">
      <c r="E897" s="96"/>
      <c r="F897" s="55"/>
      <c r="G897" s="55"/>
      <c r="H897" s="55"/>
      <c r="I897" s="55"/>
      <c r="L897" s="55"/>
    </row>
    <row r="898" spans="5:12" x14ac:dyDescent="0.2">
      <c r="E898" s="96"/>
      <c r="F898" s="55"/>
      <c r="G898" s="55"/>
      <c r="H898" s="55"/>
      <c r="I898" s="55"/>
      <c r="L898" s="55"/>
    </row>
    <row r="899" spans="5:12" x14ac:dyDescent="0.2">
      <c r="E899" s="96"/>
      <c r="F899" s="55"/>
      <c r="G899" s="55"/>
      <c r="H899" s="55"/>
      <c r="I899" s="55"/>
      <c r="L899" s="55"/>
    </row>
    <row r="900" spans="5:12" x14ac:dyDescent="0.2">
      <c r="E900" s="96"/>
      <c r="F900" s="55"/>
      <c r="G900" s="55"/>
      <c r="H900" s="55"/>
      <c r="I900" s="55"/>
      <c r="L900" s="55"/>
    </row>
    <row r="901" spans="5:12" x14ac:dyDescent="0.2">
      <c r="E901" s="96"/>
      <c r="F901" s="55"/>
      <c r="G901" s="55"/>
      <c r="H901" s="55"/>
      <c r="I901" s="55"/>
      <c r="L901" s="55"/>
    </row>
    <row r="902" spans="5:12" x14ac:dyDescent="0.2">
      <c r="E902" s="96"/>
      <c r="F902" s="55"/>
      <c r="G902" s="55"/>
      <c r="H902" s="55"/>
      <c r="I902" s="55"/>
      <c r="L902" s="55"/>
    </row>
    <row r="903" spans="5:12" x14ac:dyDescent="0.2">
      <c r="E903" s="96"/>
      <c r="F903" s="55"/>
      <c r="G903" s="55"/>
      <c r="H903" s="55"/>
      <c r="I903" s="55"/>
      <c r="L903" s="55"/>
    </row>
    <row r="904" spans="5:12" x14ac:dyDescent="0.2">
      <c r="E904" s="96"/>
      <c r="F904" s="55"/>
      <c r="G904" s="55"/>
      <c r="H904" s="55"/>
      <c r="I904" s="55"/>
      <c r="L904" s="55"/>
    </row>
  </sheetData>
  <sheetProtection password="C948" sheet="1" objects="1" scenarios="1" selectLockedCells="1"/>
  <phoneticPr fontId="1" type="noConversion"/>
  <conditionalFormatting sqref="E18:I18 D18:D317 J18:K317 E19:E317 I19:I317">
    <cfRule type="expression" dxfId="7" priority="1" stopIfTrue="1">
      <formula>IF($N18=-1,1,0)</formula>
    </cfRule>
    <cfRule type="expression" dxfId="6" priority="2" stopIfTrue="1">
      <formula>IF($N18&gt;=0,1,0)</formula>
    </cfRule>
  </conditionalFormatting>
  <conditionalFormatting sqref="F19:H317">
    <cfRule type="expression" dxfId="5" priority="3" stopIfTrue="1">
      <formula>IF($N19=-1,1,0)</formula>
    </cfRule>
    <cfRule type="expression" dxfId="4" priority="4" stopIfTrue="1">
      <formula>IF($N19&gt;=0,1,0)</formula>
    </cfRule>
  </conditionalFormatting>
  <conditionalFormatting sqref="C18:C317">
    <cfRule type="expression" dxfId="3" priority="5" stopIfTrue="1">
      <formula>IF($N18=-1,1,0)</formula>
    </cfRule>
    <cfRule type="expression" dxfId="2" priority="6" stopIfTrue="1">
      <formula>IF($N18&gt;=0,1,0)</formula>
    </cfRule>
  </conditionalFormatting>
  <conditionalFormatting sqref="L18:L317">
    <cfRule type="expression" dxfId="1" priority="7" stopIfTrue="1">
      <formula>IF($N18=-1,1,0)</formula>
    </cfRule>
    <cfRule type="expression" dxfId="0" priority="8" stopIfTrue="1">
      <formula>IF($N18&gt;=0,1,0)</formula>
    </cfRule>
  </conditionalFormatting>
  <conditionalFormatting sqref="F7">
    <cfRule type="cellIs" priority="9" stopIfTrue="1" operator="between">
      <formula>0</formula>
      <formula>20</formula>
    </cfRule>
  </conditionalFormatting>
  <dataValidations xWindow="412" yWindow="276" count="8">
    <dataValidation type="decimal" allowBlank="1" showInputMessage="1" showErrorMessage="1" prompt="introduzca en la columna siguiente _x000a_    1  para reducir  plazo de amortización _x000a_    0  o nada para reducir el importe del pago." sqref="J18">
      <formula1>0</formula1>
      <formula2>F6-G18</formula2>
    </dataValidation>
    <dataValidation type="decimal" allowBlank="1" showInputMessage="1" showErrorMessage="1" prompt="introduzca en la columna siguiente _x000a_    1  para reducir  plazo de amortización _x000a_    0  o nada para reducir el importe del pago." sqref="J19:J317">
      <formula1>0</formula1>
      <formula2>L18-G19</formula2>
    </dataValidation>
    <dataValidation type="decimal" allowBlank="1" showInputMessage="1" showErrorMessage="1" errorTitle="valor incorrecto" error="escriba un número entre cero y 25" promptTitle="introduzca el tipo en % " prompt="valor mínimo 0% maximo 25%" sqref="F7">
      <formula1>0</formula1>
      <formula2>20</formula2>
    </dataValidation>
    <dataValidation type="whole" allowBlank="1" showInputMessage="1" showErrorMessage="1" error="Debe introducir 0 Reducción pago_x000a_                       1 Reducción plazo_x000a_                        _x000a_                      " promptTitle="Destino anticipo" prompt="0 Reducción pago_x000a_1 Reducción plazo_x000a__x000a__x000a_" sqref="K18:K317">
      <formula1>0</formula1>
      <formula2>1</formula2>
    </dataValidation>
    <dataValidation type="date" operator="greaterThanOrEqual" allowBlank="1" showInputMessage="1" showErrorMessage="1" error="INtroduzca una fecha válida" prompt="INtroduzca una fecha con formato_x000a_dd/mm/aa" sqref="F5">
      <formula1>36526</formula1>
    </dataValidation>
    <dataValidation type="whole" operator="greaterThanOrEqual" allowBlank="1" showInputMessage="1" showErrorMessage="1" error="Introduzca un numero entero positivo" prompt="INTRODUZCA UN NUMERO ENTERO POSITIVO" sqref="F6">
      <formula1>0</formula1>
    </dataValidation>
    <dataValidation type="whole" allowBlank="1" showInputMessage="1" showErrorMessage="1" error="el valor introducido nom es un número entero entre 0 y 25" prompt="Introduzca un número de años _x000a_comprendido entre 0 y 25" sqref="F8">
      <formula1>0</formula1>
      <formula2>25</formula2>
    </dataValidation>
    <dataValidation type="whole" allowBlank="1" showInputMessage="1" showErrorMessage="1" prompt="introduzca un valor entero entre 1 y 12" sqref="F9">
      <formula1>0</formula1>
      <formula2>12</formula2>
    </dataValidation>
  </dataValidation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Universitat de Valencia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Mocholí</dc:creator>
  <cp:lastModifiedBy>Manuel Mocholí</cp:lastModifiedBy>
  <dcterms:created xsi:type="dcterms:W3CDTF">2005-06-16T11:11:59Z</dcterms:created>
  <dcterms:modified xsi:type="dcterms:W3CDTF">2012-01-31T17:13:16Z</dcterms:modified>
</cp:coreProperties>
</file>