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8"/>
  <workbookPr/>
  <mc:AlternateContent xmlns:mc="http://schemas.openxmlformats.org/markup-compatibility/2006">
    <mc:Choice Requires="x15">
      <x15ac:absPath xmlns:x15ac="http://schemas.microsoft.com/office/spreadsheetml/2010/11/ac" url="C:\Users\Usuario\OneDrive - Universitat de Valencia\ANDREA\2016\PROYECTOS 2016\"/>
    </mc:Choice>
  </mc:AlternateContent>
  <xr:revisionPtr revIDLastSave="24" documentId="11_A3026731A9747C0E940D277BA44BC16913B05C56" xr6:coauthVersionLast="47" xr6:coauthVersionMax="47" xr10:uidLastSave="{1A9CED0C-DD95-45EA-955B-06543401A6A0}"/>
  <bookViews>
    <workbookView xWindow="0" yWindow="0" windowWidth="28800" windowHeight="12030" xr2:uid="{00000000-000D-0000-FFFF-FFFF00000000}"/>
  </bookViews>
  <sheets>
    <sheet name="FINANCIACIÓ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D30" i="1" l="1"/>
  <c r="C30" i="1"/>
  <c r="F30" i="1" s="1"/>
  <c r="B30" i="1"/>
  <c r="G2" i="1" l="1"/>
  <c r="G9" i="1"/>
  <c r="G20" i="1"/>
  <c r="G3" i="1"/>
  <c r="G5" i="1"/>
  <c r="G19" i="1"/>
  <c r="G24" i="1"/>
  <c r="G6" i="1"/>
  <c r="G25" i="1"/>
  <c r="G11" i="1"/>
  <c r="G8" i="1"/>
  <c r="G17" i="1"/>
  <c r="G16" i="1"/>
  <c r="G28" i="1"/>
  <c r="G7" i="1"/>
  <c r="G10" i="1"/>
  <c r="G14" i="1"/>
  <c r="G23" i="1"/>
  <c r="G13" i="1"/>
  <c r="G26" i="1"/>
  <c r="G21" i="1"/>
  <c r="G15" i="1"/>
  <c r="G12" i="1"/>
  <c r="G18" i="1"/>
  <c r="G29" i="1"/>
  <c r="G22" i="1"/>
  <c r="G4" i="1"/>
  <c r="G27" i="1"/>
  <c r="G30" i="1" l="1"/>
</calcChain>
</file>

<file path=xl/sharedStrings.xml><?xml version="1.0" encoding="utf-8"?>
<sst xmlns="http://schemas.openxmlformats.org/spreadsheetml/2006/main" count="36" uniqueCount="35">
  <si>
    <t>ASOCIACIÓN</t>
  </si>
  <si>
    <t>CAPITAL</t>
  </si>
  <si>
    <t>APORTACIONES DE LA GENERALITAT (%)</t>
  </si>
  <si>
    <t>APORTACIONES PROPIAS (%)</t>
  </si>
  <si>
    <t>OTRAS INSTITUCIONES/ ENTIDADES (%)</t>
  </si>
  <si>
    <t>TOTAL</t>
  </si>
  <si>
    <t>PORCENTAJE DE INVERSIÓN</t>
  </si>
  <si>
    <t xml:space="preserve">ARQUITECTURA SIN FRONTERAS </t>
  </si>
  <si>
    <t>FUNDACIÓN INTERED</t>
  </si>
  <si>
    <t xml:space="preserve">Liga Española </t>
  </si>
  <si>
    <t>FUNDACIÓN PROMOCIÓN SOCIAL</t>
  </si>
  <si>
    <t xml:space="preserve">ASAMBLEA DE COOPERACIÓN </t>
  </si>
  <si>
    <t>AIDA</t>
  </si>
  <si>
    <t>FUNDACIÓN MAINEL</t>
  </si>
  <si>
    <t>CRUZ ROJA</t>
  </si>
  <si>
    <t>ASOCIACIÓ PERIFÈRIES</t>
  </si>
  <si>
    <t>Fundación CESAL</t>
  </si>
  <si>
    <t>UNRWA</t>
  </si>
  <si>
    <t>FUNDACIÓN MUSOL</t>
  </si>
  <si>
    <t>FARMAMUNDI</t>
  </si>
  <si>
    <t>ALIANZA POR LA SOLIDARIDAD</t>
  </si>
  <si>
    <t>MÉDICOS DEL MUNDO</t>
  </si>
  <si>
    <t>FUNDACIÓN ENTREPOBLES</t>
  </si>
  <si>
    <t>FARMAMUNDI/PERIFÈRIES</t>
  </si>
  <si>
    <t>MANOS UNIDAS</t>
  </si>
  <si>
    <t>FONTILLES</t>
  </si>
  <si>
    <t>MOVIMIENTO POR LA PAZ</t>
  </si>
  <si>
    <t>FUNDACIÓN PAU Y SOLIDARITAT</t>
  </si>
  <si>
    <t>FUNDACIÓN CODESPA</t>
  </si>
  <si>
    <t>SOLIDARIDAD INTERNACIONAL</t>
  </si>
  <si>
    <t xml:space="preserve">ECOSOL </t>
  </si>
  <si>
    <t>JARIT</t>
  </si>
  <si>
    <t>PAZ CON DIGNIDAD</t>
  </si>
  <si>
    <t>SOLIDARIDAD INTERNACIONAL / ALIANZA POR LA SOLIDARIDAD</t>
  </si>
  <si>
    <t>FUNDACIÓN ENTRECULTURAS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</si>
</sst>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theme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1" fillId="3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0" fontId="1" fillId="4" borderId="0" xfId="0" applyNumberFormat="1" applyFont="1" applyFill="1" applyAlignment="1">
      <alignment horizontal="center" vertical="center" wrapText="1"/>
    </xf>
    <xf numFmtId="10" fontId="1" fillId="4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theme="1"/>
        </bottom>
      </border>
    </dxf>
    <dxf>
      <border outline="0">
        <top style="medium">
          <color theme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DEL CAPITAL TOTAL</a:t>
            </a:r>
          </a:p>
        </c:rich>
      </c:tx>
      <c:layout>
        <c:manualLayout>
          <c:xMode val="edge"/>
          <c:yMode val="edge"/>
          <c:x val="2.3900292228719186E-2"/>
          <c:y val="2.0074215027961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0882499798663124E-2"/>
          <c:y val="8.0414150510915189E-2"/>
          <c:w val="0.97130918135975797"/>
          <c:h val="0.4728828350231701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EBA-43ED-A362-594993052D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EBA-43ED-A362-594993052D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EBA-43ED-A362-594993052D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EBA-43ED-A362-594993052D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EBA-43ED-A362-594993052D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EBA-43ED-A362-594993052D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EBA-43ED-A362-594993052D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EBA-43ED-A362-594993052D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EBA-43ED-A362-594993052D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EBA-43ED-A362-594993052DC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EBA-43ED-A362-594993052DC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EBA-43ED-A362-594993052DC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EBA-43ED-A362-594993052DC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EBA-43ED-A362-594993052DC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EBA-43ED-A362-594993052DC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DEBA-43ED-A362-594993052DC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DEBA-43ED-A362-594993052DC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DEBA-43ED-A362-594993052DC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DEBA-43ED-A362-594993052DC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DEBA-43ED-A362-594993052DC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DEBA-43ED-A362-594993052DCE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DEBA-43ED-A362-594993052DC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DEBA-43ED-A362-594993052DC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DEBA-43ED-A362-594993052DCE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DEBA-43ED-A362-594993052DCE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DEBA-43ED-A362-594993052DCE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DEBA-43ED-A362-594993052DCE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DEBA-43ED-A362-594993052D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FINANCIACIÓN!$A$2:$A$29</c:f>
              <c:strCache>
                <c:ptCount val="28"/>
                <c:pt idx="0">
                  <c:v>ARQUITECTURA SIN FRONTERAS </c:v>
                </c:pt>
                <c:pt idx="1">
                  <c:v>FUNDACIÓN INTERED</c:v>
                </c:pt>
                <c:pt idx="2">
                  <c:v>Liga Española </c:v>
                </c:pt>
                <c:pt idx="3">
                  <c:v>FUNDACIÓN PROMOCIÓN SOCIAL</c:v>
                </c:pt>
                <c:pt idx="4">
                  <c:v>ASAMBLEA DE COOPERACIÓN </c:v>
                </c:pt>
                <c:pt idx="5">
                  <c:v>AIDA</c:v>
                </c:pt>
                <c:pt idx="6">
                  <c:v>FUNDACIÓN MAINEL</c:v>
                </c:pt>
                <c:pt idx="7">
                  <c:v>CRUZ ROJA</c:v>
                </c:pt>
                <c:pt idx="8">
                  <c:v>ASOCIACIÓ PERIFÈRIES</c:v>
                </c:pt>
                <c:pt idx="9">
                  <c:v>Fundación CESAL</c:v>
                </c:pt>
                <c:pt idx="10">
                  <c:v>UNRWA</c:v>
                </c:pt>
                <c:pt idx="11">
                  <c:v>FUNDACIÓN MUSOL</c:v>
                </c:pt>
                <c:pt idx="12">
                  <c:v>FARMAMUNDI</c:v>
                </c:pt>
                <c:pt idx="13">
                  <c:v>ALIANZA POR LA SOLIDARIDAD</c:v>
                </c:pt>
                <c:pt idx="14">
                  <c:v>MÉDICOS DEL MUNDO</c:v>
                </c:pt>
                <c:pt idx="15">
                  <c:v>FUNDACIÓN ENTREPOBLES</c:v>
                </c:pt>
                <c:pt idx="16">
                  <c:v>FARMAMUNDI/PERIFÈRIES</c:v>
                </c:pt>
                <c:pt idx="17">
                  <c:v>MANOS UNIDAS</c:v>
                </c:pt>
                <c:pt idx="18">
                  <c:v>FONTILLES</c:v>
                </c:pt>
                <c:pt idx="19">
                  <c:v>MOVIMIENTO POR LA PAZ</c:v>
                </c:pt>
                <c:pt idx="20">
                  <c:v>FUNDACIÓN PAU Y SOLIDARITAT</c:v>
                </c:pt>
                <c:pt idx="21">
                  <c:v>FUNDACIÓN CODESPA</c:v>
                </c:pt>
                <c:pt idx="22">
                  <c:v>SOLIDARIDAD INTERNACIONAL</c:v>
                </c:pt>
                <c:pt idx="23">
                  <c:v>ECOSOL </c:v>
                </c:pt>
                <c:pt idx="24">
                  <c:v>JARIT</c:v>
                </c:pt>
                <c:pt idx="25">
                  <c:v>PAZ CON DIGNIDAD</c:v>
                </c:pt>
                <c:pt idx="26">
                  <c:v>SOLIDARIDAD INTERNACIONAL / ALIANZA POR LA SOLIDARIDAD</c:v>
                </c:pt>
                <c:pt idx="27">
                  <c:v>FUNDACIÓN ENTRECULTURAS</c:v>
                </c:pt>
              </c:strCache>
            </c:strRef>
          </c:cat>
          <c:val>
            <c:numRef>
              <c:f>FINANCIACIÓN!$G$2:$G$29</c:f>
              <c:numCache>
                <c:formatCode>0.00%</c:formatCode>
                <c:ptCount val="28"/>
                <c:pt idx="0">
                  <c:v>6.0474146902307526E-4</c:v>
                </c:pt>
                <c:pt idx="1">
                  <c:v>1.1631522573320984E-2</c:v>
                </c:pt>
                <c:pt idx="2">
                  <c:v>1.4405687233148333E-2</c:v>
                </c:pt>
                <c:pt idx="3">
                  <c:v>2.1934446112226953E-2</c:v>
                </c:pt>
                <c:pt idx="4">
                  <c:v>2.2811276809894181E-2</c:v>
                </c:pt>
                <c:pt idx="5">
                  <c:v>2.3014903827193574E-2</c:v>
                </c:pt>
                <c:pt idx="6">
                  <c:v>2.7262120796056721E-2</c:v>
                </c:pt>
                <c:pt idx="7">
                  <c:v>2.7288271250366963E-2</c:v>
                </c:pt>
                <c:pt idx="8">
                  <c:v>2.8793160432468649E-2</c:v>
                </c:pt>
                <c:pt idx="9">
                  <c:v>2.8799046913412559E-2</c:v>
                </c:pt>
                <c:pt idx="10">
                  <c:v>3.0425922851654203E-2</c:v>
                </c:pt>
                <c:pt idx="11">
                  <c:v>3.1587539748006627E-2</c:v>
                </c:pt>
                <c:pt idx="12">
                  <c:v>3.441824105171476E-2</c:v>
                </c:pt>
                <c:pt idx="13">
                  <c:v>3.4894567719962952E-2</c:v>
                </c:pt>
                <c:pt idx="14">
                  <c:v>3.6463655462494922E-2</c:v>
                </c:pt>
                <c:pt idx="15">
                  <c:v>3.9668423740595642E-2</c:v>
                </c:pt>
                <c:pt idx="16">
                  <c:v>4.0266444050614948E-2</c:v>
                </c:pt>
                <c:pt idx="17">
                  <c:v>4.1874097269391029E-2</c:v>
                </c:pt>
                <c:pt idx="18">
                  <c:v>4.3300418773336249E-2</c:v>
                </c:pt>
                <c:pt idx="19">
                  <c:v>4.4812348283421115E-2</c:v>
                </c:pt>
                <c:pt idx="20">
                  <c:v>4.5743786653265568E-2</c:v>
                </c:pt>
                <c:pt idx="21">
                  <c:v>4.6527434897293413E-2</c:v>
                </c:pt>
                <c:pt idx="22">
                  <c:v>4.6548490744716536E-2</c:v>
                </c:pt>
                <c:pt idx="23">
                  <c:v>4.9134923560732291E-2</c:v>
                </c:pt>
                <c:pt idx="24">
                  <c:v>5.008187186803692E-2</c:v>
                </c:pt>
                <c:pt idx="25">
                  <c:v>5.0963975832777987E-2</c:v>
                </c:pt>
                <c:pt idx="26">
                  <c:v>5.4777054131027285E-2</c:v>
                </c:pt>
                <c:pt idx="27">
                  <c:v>7.1965625943845729E-2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5-41FC-B348-98047183C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58168208973878266"/>
          <c:w val="1"/>
          <c:h val="0.41721364829396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918834254318404"/>
          <c:y val="9.6279593307973171E-2"/>
          <c:w val="0.79045501915635885"/>
          <c:h val="0.44636418284585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FINANCIACIÓN!$B$1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FINANCIACIÓN!$A$2:$A$29</c:f>
              <c:strCache>
                <c:ptCount val="28"/>
                <c:pt idx="0">
                  <c:v>ARQUITECTURA SIN FRONTERAS </c:v>
                </c:pt>
                <c:pt idx="1">
                  <c:v>FUNDACIÓN INTERED</c:v>
                </c:pt>
                <c:pt idx="2">
                  <c:v>Liga Española </c:v>
                </c:pt>
                <c:pt idx="3">
                  <c:v>FUNDACIÓN PROMOCIÓN SOCIAL</c:v>
                </c:pt>
                <c:pt idx="4">
                  <c:v>ASAMBLEA DE COOPERACIÓN </c:v>
                </c:pt>
                <c:pt idx="5">
                  <c:v>AIDA</c:v>
                </c:pt>
                <c:pt idx="6">
                  <c:v>FUNDACIÓN MAINEL</c:v>
                </c:pt>
                <c:pt idx="7">
                  <c:v>CRUZ ROJA</c:v>
                </c:pt>
                <c:pt idx="8">
                  <c:v>ASOCIACIÓ PERIFÈRIES</c:v>
                </c:pt>
                <c:pt idx="9">
                  <c:v>Fundación CESAL</c:v>
                </c:pt>
                <c:pt idx="10">
                  <c:v>UNRWA</c:v>
                </c:pt>
                <c:pt idx="11">
                  <c:v>FUNDACIÓN MUSOL</c:v>
                </c:pt>
                <c:pt idx="12">
                  <c:v>FARMAMUNDI</c:v>
                </c:pt>
                <c:pt idx="13">
                  <c:v>ALIANZA POR LA SOLIDARIDAD</c:v>
                </c:pt>
                <c:pt idx="14">
                  <c:v>MÉDICOS DEL MUNDO</c:v>
                </c:pt>
                <c:pt idx="15">
                  <c:v>FUNDACIÓN ENTREPOBLES</c:v>
                </c:pt>
                <c:pt idx="16">
                  <c:v>FARMAMUNDI/PERIFÈRIES</c:v>
                </c:pt>
                <c:pt idx="17">
                  <c:v>MANOS UNIDAS</c:v>
                </c:pt>
                <c:pt idx="18">
                  <c:v>FONTILLES</c:v>
                </c:pt>
                <c:pt idx="19">
                  <c:v>MOVIMIENTO POR LA PAZ</c:v>
                </c:pt>
                <c:pt idx="20">
                  <c:v>FUNDACIÓN PAU Y SOLIDARITAT</c:v>
                </c:pt>
                <c:pt idx="21">
                  <c:v>FUNDACIÓN CODESPA</c:v>
                </c:pt>
                <c:pt idx="22">
                  <c:v>SOLIDARIDAD INTERNACIONAL</c:v>
                </c:pt>
                <c:pt idx="23">
                  <c:v>ECOSOL </c:v>
                </c:pt>
                <c:pt idx="24">
                  <c:v>JARIT</c:v>
                </c:pt>
                <c:pt idx="25">
                  <c:v>PAZ CON DIGNIDAD</c:v>
                </c:pt>
                <c:pt idx="26">
                  <c:v>SOLIDARIDAD INTERNACIONAL / ALIANZA POR LA SOLIDARIDAD</c:v>
                </c:pt>
                <c:pt idx="27">
                  <c:v>FUNDACIÓN ENTRECULTURAS</c:v>
                </c:pt>
              </c:strCache>
            </c:strRef>
          </c:cat>
          <c:val>
            <c:numRef>
              <c:f>FINANCIACIÓN!$B$2:$B$29</c:f>
              <c:numCache>
                <c:formatCode>#,##0.00\ "€"</c:formatCode>
                <c:ptCount val="28"/>
                <c:pt idx="0">
                  <c:v>6498.95</c:v>
                </c:pt>
                <c:pt idx="1">
                  <c:v>125000</c:v>
                </c:pt>
                <c:pt idx="2">
                  <c:v>154813</c:v>
                </c:pt>
                <c:pt idx="3">
                  <c:v>235722</c:v>
                </c:pt>
                <c:pt idx="4">
                  <c:v>245145</c:v>
                </c:pt>
                <c:pt idx="5">
                  <c:v>247333.31</c:v>
                </c:pt>
                <c:pt idx="6">
                  <c:v>292976.7</c:v>
                </c:pt>
                <c:pt idx="7">
                  <c:v>293257.73</c:v>
                </c:pt>
                <c:pt idx="8">
                  <c:v>309430.26</c:v>
                </c:pt>
                <c:pt idx="9">
                  <c:v>309493.52</c:v>
                </c:pt>
                <c:pt idx="10">
                  <c:v>326977</c:v>
                </c:pt>
                <c:pt idx="11">
                  <c:v>339460.5</c:v>
                </c:pt>
                <c:pt idx="12">
                  <c:v>369881.08</c:v>
                </c:pt>
                <c:pt idx="13">
                  <c:v>375000</c:v>
                </c:pt>
                <c:pt idx="14">
                  <c:v>391862.45</c:v>
                </c:pt>
                <c:pt idx="15">
                  <c:v>426303</c:v>
                </c:pt>
                <c:pt idx="16">
                  <c:v>432729.72</c:v>
                </c:pt>
                <c:pt idx="17">
                  <c:v>450006.62</c:v>
                </c:pt>
                <c:pt idx="18">
                  <c:v>465334.81</c:v>
                </c:pt>
                <c:pt idx="19">
                  <c:v>481583</c:v>
                </c:pt>
                <c:pt idx="20">
                  <c:v>491592.85</c:v>
                </c:pt>
                <c:pt idx="21">
                  <c:v>500014.45</c:v>
                </c:pt>
                <c:pt idx="22">
                  <c:v>500240.73</c:v>
                </c:pt>
                <c:pt idx="23">
                  <c:v>528036.24</c:v>
                </c:pt>
                <c:pt idx="24">
                  <c:v>538212.77</c:v>
                </c:pt>
                <c:pt idx="25">
                  <c:v>547692.43999999994</c:v>
                </c:pt>
                <c:pt idx="26">
                  <c:v>588670.29</c:v>
                </c:pt>
                <c:pt idx="27">
                  <c:v>773390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5-4A7B-89D6-447B11E43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8451056"/>
        <c:axId val="228456464"/>
      </c:barChart>
      <c:catAx>
        <c:axId val="22845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456464"/>
        <c:crosses val="autoZero"/>
        <c:auto val="1"/>
        <c:lblAlgn val="ctr"/>
        <c:lblOffset val="100"/>
        <c:noMultiLvlLbl val="0"/>
      </c:catAx>
      <c:valAx>
        <c:axId val="22845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45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DEL DE APORTACIONES</a:t>
            </a:r>
          </a:p>
        </c:rich>
      </c:tx>
      <c:layout>
        <c:manualLayout>
          <c:xMode val="edge"/>
          <c:yMode val="edge"/>
          <c:x val="0.39268405189027972"/>
          <c:y val="1.5377573927383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FINANCIACIÓN!$C$1</c:f>
              <c:strCache>
                <c:ptCount val="1"/>
                <c:pt idx="0">
                  <c:v>APORTACIONES DE LA GENERALITAT (%)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FINANCIACIÓN!$A$2:$A$29</c:f>
              <c:strCache>
                <c:ptCount val="28"/>
                <c:pt idx="0">
                  <c:v>ARQUITECTURA SIN FRONTERAS </c:v>
                </c:pt>
                <c:pt idx="1">
                  <c:v>FUNDACIÓN INTERED</c:v>
                </c:pt>
                <c:pt idx="2">
                  <c:v>Liga Española </c:v>
                </c:pt>
                <c:pt idx="3">
                  <c:v>FUNDACIÓN PROMOCIÓN SOCIAL</c:v>
                </c:pt>
                <c:pt idx="4">
                  <c:v>ASAMBLEA DE COOPERACIÓN </c:v>
                </c:pt>
                <c:pt idx="5">
                  <c:v>AIDA</c:v>
                </c:pt>
                <c:pt idx="6">
                  <c:v>FUNDACIÓN MAINEL</c:v>
                </c:pt>
                <c:pt idx="7">
                  <c:v>CRUZ ROJA</c:v>
                </c:pt>
                <c:pt idx="8">
                  <c:v>ASOCIACIÓ PERIFÈRIES</c:v>
                </c:pt>
                <c:pt idx="9">
                  <c:v>Fundación CESAL</c:v>
                </c:pt>
                <c:pt idx="10">
                  <c:v>UNRWA</c:v>
                </c:pt>
                <c:pt idx="11">
                  <c:v>FUNDACIÓN MUSOL</c:v>
                </c:pt>
                <c:pt idx="12">
                  <c:v>FARMAMUNDI</c:v>
                </c:pt>
                <c:pt idx="13">
                  <c:v>ALIANZA POR LA SOLIDARIDAD</c:v>
                </c:pt>
                <c:pt idx="14">
                  <c:v>MÉDICOS DEL MUNDO</c:v>
                </c:pt>
                <c:pt idx="15">
                  <c:v>FUNDACIÓN ENTREPOBLES</c:v>
                </c:pt>
                <c:pt idx="16">
                  <c:v>FARMAMUNDI/PERIFÈRIES</c:v>
                </c:pt>
                <c:pt idx="17">
                  <c:v>MANOS UNIDAS</c:v>
                </c:pt>
                <c:pt idx="18">
                  <c:v>FONTILLES</c:v>
                </c:pt>
                <c:pt idx="19">
                  <c:v>MOVIMIENTO POR LA PAZ</c:v>
                </c:pt>
                <c:pt idx="20">
                  <c:v>FUNDACIÓN PAU Y SOLIDARITAT</c:v>
                </c:pt>
                <c:pt idx="21">
                  <c:v>FUNDACIÓN CODESPA</c:v>
                </c:pt>
                <c:pt idx="22">
                  <c:v>SOLIDARIDAD INTERNACIONAL</c:v>
                </c:pt>
                <c:pt idx="23">
                  <c:v>ECOSOL </c:v>
                </c:pt>
                <c:pt idx="24">
                  <c:v>JARIT</c:v>
                </c:pt>
                <c:pt idx="25">
                  <c:v>PAZ CON DIGNIDAD</c:v>
                </c:pt>
                <c:pt idx="26">
                  <c:v>SOLIDARIDAD INTERNACIONAL / ALIANZA POR LA SOLIDARIDAD</c:v>
                </c:pt>
                <c:pt idx="27">
                  <c:v>FUNDACIÓN ENTRECULTURAS</c:v>
                </c:pt>
              </c:strCache>
            </c:strRef>
          </c:cat>
          <c:val>
            <c:numRef>
              <c:f>FINANCIACIÓN!$C$2:$C$29</c:f>
              <c:numCache>
                <c:formatCode>0.00%</c:formatCode>
                <c:ptCount val="28"/>
                <c:pt idx="0">
                  <c:v>0.79220000000000002</c:v>
                </c:pt>
                <c:pt idx="1">
                  <c:v>0.8</c:v>
                </c:pt>
                <c:pt idx="2">
                  <c:v>0.71020000000000005</c:v>
                </c:pt>
                <c:pt idx="3">
                  <c:v>0.79990000000000006</c:v>
                </c:pt>
                <c:pt idx="4">
                  <c:v>0.63939999999999997</c:v>
                </c:pt>
                <c:pt idx="5">
                  <c:v>0.79549999999999998</c:v>
                </c:pt>
                <c:pt idx="6">
                  <c:v>0.76629999999999998</c:v>
                </c:pt>
                <c:pt idx="7">
                  <c:v>0.71609999999999996</c:v>
                </c:pt>
                <c:pt idx="8">
                  <c:v>0.78349999999999997</c:v>
                </c:pt>
                <c:pt idx="9">
                  <c:v>0.79990000000000006</c:v>
                </c:pt>
                <c:pt idx="10">
                  <c:v>0.77059999999999995</c:v>
                </c:pt>
                <c:pt idx="11">
                  <c:v>0.79479999999999995</c:v>
                </c:pt>
                <c:pt idx="12">
                  <c:v>0.79749999999999999</c:v>
                </c:pt>
                <c:pt idx="13">
                  <c:v>0.8</c:v>
                </c:pt>
                <c:pt idx="14">
                  <c:v>0.78620000000000001</c:v>
                </c:pt>
                <c:pt idx="15">
                  <c:v>0.7208</c:v>
                </c:pt>
                <c:pt idx="16">
                  <c:v>0.79890000000000005</c:v>
                </c:pt>
                <c:pt idx="17">
                  <c:v>0.8</c:v>
                </c:pt>
                <c:pt idx="18">
                  <c:v>0.74280000000000002</c:v>
                </c:pt>
                <c:pt idx="19">
                  <c:v>0.8</c:v>
                </c:pt>
                <c:pt idx="20">
                  <c:v>0.7873</c:v>
                </c:pt>
                <c:pt idx="21">
                  <c:v>0.8</c:v>
                </c:pt>
                <c:pt idx="22">
                  <c:v>0.79959999999999998</c:v>
                </c:pt>
                <c:pt idx="23">
                  <c:v>0.76229999999999998</c:v>
                </c:pt>
                <c:pt idx="24">
                  <c:v>0.73919999999999997</c:v>
                </c:pt>
                <c:pt idx="25">
                  <c:v>0.73040000000000005</c:v>
                </c:pt>
                <c:pt idx="26">
                  <c:v>0.79</c:v>
                </c:pt>
                <c:pt idx="27">
                  <c:v>0.51770000000000005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6-48AF-88A2-1A431E79827B}"/>
            </c:ext>
          </c:extLst>
        </c:ser>
        <c:ser>
          <c:idx val="1"/>
          <c:order val="1"/>
          <c:tx>
            <c:strRef>
              <c:f>FINANCIACIÓN!$D$1</c:f>
              <c:strCache>
                <c:ptCount val="1"/>
                <c:pt idx="0">
                  <c:v>APORTACIONES PROPIAS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FINANCIACIÓN!$A$2:$A$29</c:f>
              <c:strCache>
                <c:ptCount val="28"/>
                <c:pt idx="0">
                  <c:v>ARQUITECTURA SIN FRONTERAS </c:v>
                </c:pt>
                <c:pt idx="1">
                  <c:v>FUNDACIÓN INTERED</c:v>
                </c:pt>
                <c:pt idx="2">
                  <c:v>Liga Española </c:v>
                </c:pt>
                <c:pt idx="3">
                  <c:v>FUNDACIÓN PROMOCIÓN SOCIAL</c:v>
                </c:pt>
                <c:pt idx="4">
                  <c:v>ASAMBLEA DE COOPERACIÓN </c:v>
                </c:pt>
                <c:pt idx="5">
                  <c:v>AIDA</c:v>
                </c:pt>
                <c:pt idx="6">
                  <c:v>FUNDACIÓN MAINEL</c:v>
                </c:pt>
                <c:pt idx="7">
                  <c:v>CRUZ ROJA</c:v>
                </c:pt>
                <c:pt idx="8">
                  <c:v>ASOCIACIÓ PERIFÈRIES</c:v>
                </c:pt>
                <c:pt idx="9">
                  <c:v>Fundación CESAL</c:v>
                </c:pt>
                <c:pt idx="10">
                  <c:v>UNRWA</c:v>
                </c:pt>
                <c:pt idx="11">
                  <c:v>FUNDACIÓN MUSOL</c:v>
                </c:pt>
                <c:pt idx="12">
                  <c:v>FARMAMUNDI</c:v>
                </c:pt>
                <c:pt idx="13">
                  <c:v>ALIANZA POR LA SOLIDARIDAD</c:v>
                </c:pt>
                <c:pt idx="14">
                  <c:v>MÉDICOS DEL MUNDO</c:v>
                </c:pt>
                <c:pt idx="15">
                  <c:v>FUNDACIÓN ENTREPOBLES</c:v>
                </c:pt>
                <c:pt idx="16">
                  <c:v>FARMAMUNDI/PERIFÈRIES</c:v>
                </c:pt>
                <c:pt idx="17">
                  <c:v>MANOS UNIDAS</c:v>
                </c:pt>
                <c:pt idx="18">
                  <c:v>FONTILLES</c:v>
                </c:pt>
                <c:pt idx="19">
                  <c:v>MOVIMIENTO POR LA PAZ</c:v>
                </c:pt>
                <c:pt idx="20">
                  <c:v>FUNDACIÓN PAU Y SOLIDARITAT</c:v>
                </c:pt>
                <c:pt idx="21">
                  <c:v>FUNDACIÓN CODESPA</c:v>
                </c:pt>
                <c:pt idx="22">
                  <c:v>SOLIDARIDAD INTERNACIONAL</c:v>
                </c:pt>
                <c:pt idx="23">
                  <c:v>ECOSOL </c:v>
                </c:pt>
                <c:pt idx="24">
                  <c:v>JARIT</c:v>
                </c:pt>
                <c:pt idx="25">
                  <c:v>PAZ CON DIGNIDAD</c:v>
                </c:pt>
                <c:pt idx="26">
                  <c:v>SOLIDARIDAD INTERNACIONAL / ALIANZA POR LA SOLIDARIDAD</c:v>
                </c:pt>
                <c:pt idx="27">
                  <c:v>FUNDACIÓN ENTRECULTURAS</c:v>
                </c:pt>
              </c:strCache>
            </c:strRef>
          </c:cat>
          <c:val>
            <c:numRef>
              <c:f>FINANCIACIÓN!$D$2:$D$29</c:f>
              <c:numCache>
                <c:formatCode>0.00%</c:formatCode>
                <c:ptCount val="28"/>
                <c:pt idx="0">
                  <c:v>3.8399999999999997E-2</c:v>
                </c:pt>
                <c:pt idx="1">
                  <c:v>0.10390000000000001</c:v>
                </c:pt>
                <c:pt idx="2">
                  <c:v>2.0999999999999999E-3</c:v>
                </c:pt>
                <c:pt idx="3">
                  <c:v>0</c:v>
                </c:pt>
                <c:pt idx="4">
                  <c:v>0.13189999999999999</c:v>
                </c:pt>
                <c:pt idx="5">
                  <c:v>2.1000000000000001E-2</c:v>
                </c:pt>
                <c:pt idx="6">
                  <c:v>1.12E-2</c:v>
                </c:pt>
                <c:pt idx="7">
                  <c:v>0.1023</c:v>
                </c:pt>
                <c:pt idx="8">
                  <c:v>3.5000000000000001E-3</c:v>
                </c:pt>
                <c:pt idx="9">
                  <c:v>0.10009999999999999</c:v>
                </c:pt>
                <c:pt idx="10">
                  <c:v>0.22939999999999999</c:v>
                </c:pt>
                <c:pt idx="11">
                  <c:v>4.1000000000000003E-3</c:v>
                </c:pt>
                <c:pt idx="12">
                  <c:v>2.5499999999999998E-2</c:v>
                </c:pt>
                <c:pt idx="13">
                  <c:v>0</c:v>
                </c:pt>
                <c:pt idx="14">
                  <c:v>0.21379999999999999</c:v>
                </c:pt>
                <c:pt idx="15">
                  <c:v>0</c:v>
                </c:pt>
                <c:pt idx="16">
                  <c:v>3.3599999999999998E-2</c:v>
                </c:pt>
                <c:pt idx="17">
                  <c:v>0.11990000000000001</c:v>
                </c:pt>
                <c:pt idx="18">
                  <c:v>8.6800000000000002E-2</c:v>
                </c:pt>
                <c:pt idx="19">
                  <c:v>2.3300000000000001E-2</c:v>
                </c:pt>
                <c:pt idx="20">
                  <c:v>5.3100000000000001E-2</c:v>
                </c:pt>
                <c:pt idx="21">
                  <c:v>6.0299999999999999E-2</c:v>
                </c:pt>
                <c:pt idx="22">
                  <c:v>0</c:v>
                </c:pt>
                <c:pt idx="23">
                  <c:v>2.46E-2</c:v>
                </c:pt>
                <c:pt idx="24">
                  <c:v>0</c:v>
                </c:pt>
                <c:pt idx="25">
                  <c:v>8.0000000000000004E-4</c:v>
                </c:pt>
                <c:pt idx="26">
                  <c:v>0.01</c:v>
                </c:pt>
                <c:pt idx="27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6-48AF-88A2-1A431E79827B}"/>
            </c:ext>
          </c:extLst>
        </c:ser>
        <c:ser>
          <c:idx val="2"/>
          <c:order val="2"/>
          <c:tx>
            <c:strRef>
              <c:f>FINANCIACIÓN!$E$1</c:f>
              <c:strCache>
                <c:ptCount val="1"/>
                <c:pt idx="0">
                  <c:v>OTRAS INSTITUCIONES/ ENTIDADES (%)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FINANCIACIÓN!$A$2:$A$29</c:f>
              <c:strCache>
                <c:ptCount val="28"/>
                <c:pt idx="0">
                  <c:v>ARQUITECTURA SIN FRONTERAS </c:v>
                </c:pt>
                <c:pt idx="1">
                  <c:v>FUNDACIÓN INTERED</c:v>
                </c:pt>
                <c:pt idx="2">
                  <c:v>Liga Española </c:v>
                </c:pt>
                <c:pt idx="3">
                  <c:v>FUNDACIÓN PROMOCIÓN SOCIAL</c:v>
                </c:pt>
                <c:pt idx="4">
                  <c:v>ASAMBLEA DE COOPERACIÓN </c:v>
                </c:pt>
                <c:pt idx="5">
                  <c:v>AIDA</c:v>
                </c:pt>
                <c:pt idx="6">
                  <c:v>FUNDACIÓN MAINEL</c:v>
                </c:pt>
                <c:pt idx="7">
                  <c:v>CRUZ ROJA</c:v>
                </c:pt>
                <c:pt idx="8">
                  <c:v>ASOCIACIÓ PERIFÈRIES</c:v>
                </c:pt>
                <c:pt idx="9">
                  <c:v>Fundación CESAL</c:v>
                </c:pt>
                <c:pt idx="10">
                  <c:v>UNRWA</c:v>
                </c:pt>
                <c:pt idx="11">
                  <c:v>FUNDACIÓN MUSOL</c:v>
                </c:pt>
                <c:pt idx="12">
                  <c:v>FARMAMUNDI</c:v>
                </c:pt>
                <c:pt idx="13">
                  <c:v>ALIANZA POR LA SOLIDARIDAD</c:v>
                </c:pt>
                <c:pt idx="14">
                  <c:v>MÉDICOS DEL MUNDO</c:v>
                </c:pt>
                <c:pt idx="15">
                  <c:v>FUNDACIÓN ENTREPOBLES</c:v>
                </c:pt>
                <c:pt idx="16">
                  <c:v>FARMAMUNDI/PERIFÈRIES</c:v>
                </c:pt>
                <c:pt idx="17">
                  <c:v>MANOS UNIDAS</c:v>
                </c:pt>
                <c:pt idx="18">
                  <c:v>FONTILLES</c:v>
                </c:pt>
                <c:pt idx="19">
                  <c:v>MOVIMIENTO POR LA PAZ</c:v>
                </c:pt>
                <c:pt idx="20">
                  <c:v>FUNDACIÓN PAU Y SOLIDARITAT</c:v>
                </c:pt>
                <c:pt idx="21">
                  <c:v>FUNDACIÓN CODESPA</c:v>
                </c:pt>
                <c:pt idx="22">
                  <c:v>SOLIDARIDAD INTERNACIONAL</c:v>
                </c:pt>
                <c:pt idx="23">
                  <c:v>ECOSOL </c:v>
                </c:pt>
                <c:pt idx="24">
                  <c:v>JARIT</c:v>
                </c:pt>
                <c:pt idx="25">
                  <c:v>PAZ CON DIGNIDAD</c:v>
                </c:pt>
                <c:pt idx="26">
                  <c:v>SOLIDARIDAD INTERNACIONAL / ALIANZA POR LA SOLIDARIDAD</c:v>
                </c:pt>
                <c:pt idx="27">
                  <c:v>FUNDACIÓN ENTRECULTURAS</c:v>
                </c:pt>
              </c:strCache>
            </c:strRef>
          </c:cat>
          <c:val>
            <c:numRef>
              <c:f>FINANCIACIÓN!$E$2:$E$29</c:f>
              <c:numCache>
                <c:formatCode>0.00%</c:formatCode>
                <c:ptCount val="28"/>
                <c:pt idx="0">
                  <c:v>0.1694</c:v>
                </c:pt>
                <c:pt idx="1">
                  <c:v>9.6100000000000005E-2</c:v>
                </c:pt>
                <c:pt idx="2">
                  <c:v>0.28770000000000001</c:v>
                </c:pt>
                <c:pt idx="3">
                  <c:v>0.2001</c:v>
                </c:pt>
                <c:pt idx="4">
                  <c:v>0.22869999999999999</c:v>
                </c:pt>
                <c:pt idx="5">
                  <c:v>0.1835</c:v>
                </c:pt>
                <c:pt idx="6">
                  <c:v>0.2225</c:v>
                </c:pt>
                <c:pt idx="7">
                  <c:v>0.18160000000000001</c:v>
                </c:pt>
                <c:pt idx="8">
                  <c:v>0.21299999999999999</c:v>
                </c:pt>
                <c:pt idx="9">
                  <c:v>0.1</c:v>
                </c:pt>
                <c:pt idx="10">
                  <c:v>0</c:v>
                </c:pt>
                <c:pt idx="11">
                  <c:v>0.2011</c:v>
                </c:pt>
                <c:pt idx="12">
                  <c:v>0.17699999999999999</c:v>
                </c:pt>
                <c:pt idx="13">
                  <c:v>0.2</c:v>
                </c:pt>
                <c:pt idx="14">
                  <c:v>0</c:v>
                </c:pt>
                <c:pt idx="15">
                  <c:v>0.2792</c:v>
                </c:pt>
                <c:pt idx="16">
                  <c:v>0.16750000000000001</c:v>
                </c:pt>
                <c:pt idx="17">
                  <c:v>8.0100000000000005E-2</c:v>
                </c:pt>
                <c:pt idx="18">
                  <c:v>0.1704</c:v>
                </c:pt>
                <c:pt idx="19">
                  <c:v>0.1767</c:v>
                </c:pt>
                <c:pt idx="20">
                  <c:v>0.15959999999999999</c:v>
                </c:pt>
                <c:pt idx="21">
                  <c:v>0.13969999999999999</c:v>
                </c:pt>
                <c:pt idx="22">
                  <c:v>0.20039999999999999</c:v>
                </c:pt>
                <c:pt idx="23">
                  <c:v>0.21310000000000001</c:v>
                </c:pt>
                <c:pt idx="24">
                  <c:v>0.26079999999999998</c:v>
                </c:pt>
                <c:pt idx="25">
                  <c:v>0.26879999999999998</c:v>
                </c:pt>
                <c:pt idx="26">
                  <c:v>0.2</c:v>
                </c:pt>
                <c:pt idx="27">
                  <c:v>0.45679999999999998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56-48AF-88A2-1A431E79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731824"/>
        <c:axId val="178096944"/>
      </c:barChart>
      <c:catAx>
        <c:axId val="19173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96944"/>
        <c:crosses val="autoZero"/>
        <c:auto val="1"/>
        <c:lblAlgn val="ctr"/>
        <c:lblOffset val="100"/>
        <c:noMultiLvlLbl val="0"/>
      </c:catAx>
      <c:valAx>
        <c:axId val="17809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3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APORTACIÓNES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CC-41D8-A75D-C3E4917FED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CC-41D8-A75D-C3E4917FED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CCC-41D8-A75D-C3E4917FEDC4}"/>
              </c:ext>
            </c:extLst>
          </c:dPt>
          <c:dLbls>
            <c:dLbl>
              <c:idx val="0"/>
              <c:layout>
                <c:manualLayout>
                  <c:x val="5.9733179760722198E-2"/>
                  <c:y val="-0.1142731797158732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C-41D8-A75D-C3E4917FEDC4}"/>
                </c:ext>
              </c:extLst>
            </c:dLbl>
            <c:dLbl>
              <c:idx val="1"/>
              <c:layout>
                <c:manualLayout>
                  <c:x val="-3.9154464202860199E-3"/>
                  <c:y val="-7.01724833673057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CC-41D8-A75D-C3E4917FEDC4}"/>
                </c:ext>
              </c:extLst>
            </c:dLbl>
            <c:dLbl>
              <c:idx val="2"/>
              <c:layout>
                <c:manualLayout>
                  <c:x val="1.6692106963524071E-2"/>
                  <c:y val="-3.96140594120872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CC-41D8-A75D-C3E4917FE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FINANCIACIÓN!$C$1:$E$1</c:f>
              <c:strCache>
                <c:ptCount val="3"/>
                <c:pt idx="0">
                  <c:v>APORTACIONES DE LA GENERALITAT (%)</c:v>
                </c:pt>
                <c:pt idx="1">
                  <c:v>APORTACIONES PROPIAS (%)</c:v>
                </c:pt>
                <c:pt idx="2">
                  <c:v>OTRAS INSTITUCIONES/ ENTIDADES (%)</c:v>
                </c:pt>
              </c:strCache>
            </c:strRef>
          </c:cat>
          <c:val>
            <c:numRef>
              <c:f>FINANCIACIÓN!$C$30:$E$30</c:f>
              <c:numCache>
                <c:formatCode>0.00%</c:formatCode>
                <c:ptCount val="3"/>
                <c:pt idx="0">
                  <c:v>0.76218214285714303</c:v>
                </c:pt>
                <c:pt idx="1">
                  <c:v>5.0914285714285704E-2</c:v>
                </c:pt>
                <c:pt idx="2">
                  <c:v>0.18692142857142854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C-41D8-A75D-C3E4917FE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4.2703860440572389E-3"/>
          <c:w val="0.27322449211057226"/>
          <c:h val="0.982589009488137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552450</xdr:colOff>
      <xdr:row>0</xdr:row>
      <xdr:rowOff>342900</xdr:rowOff>
    </xdr:from>
    <xdr:to>
      <xdr:col>45</xdr:col>
      <xdr:colOff>257175</xdr:colOff>
      <xdr:row>19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21543</xdr:colOff>
      <xdr:row>0</xdr:row>
      <xdr:rowOff>0</xdr:rowOff>
    </xdr:from>
    <xdr:to>
      <xdr:col>16</xdr:col>
      <xdr:colOff>328839</xdr:colOff>
      <xdr:row>12</xdr:row>
      <xdr:rowOff>61913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18144</xdr:colOff>
      <xdr:row>12</xdr:row>
      <xdr:rowOff>58964</xdr:rowOff>
    </xdr:from>
    <xdr:to>
      <xdr:col>16</xdr:col>
      <xdr:colOff>353786</xdr:colOff>
      <xdr:row>26</xdr:row>
      <xdr:rowOff>195036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344487</xdr:colOff>
      <xdr:row>16</xdr:row>
      <xdr:rowOff>254000</xdr:rowOff>
    </xdr:from>
    <xdr:to>
      <xdr:col>28</xdr:col>
      <xdr:colOff>511175</xdr:colOff>
      <xdr:row>28</xdr:row>
      <xdr:rowOff>244475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G30" totalsRowShown="0" headerRowDxfId="10" dataDxfId="9" headerRowBorderDxfId="7" tableBorderDxfId="8">
  <autoFilter ref="A1:G30" xr:uid="{00000000-0009-0000-0100-000002000000}"/>
  <sortState xmlns:xlrd2="http://schemas.microsoft.com/office/spreadsheetml/2017/richdata2" ref="A2:G30">
    <sortCondition ref="G1:G30"/>
  </sortState>
  <tableColumns count="7">
    <tableColumn id="1" xr3:uid="{00000000-0010-0000-0000-000001000000}" name="ASOCIACIÓN" dataDxfId="6"/>
    <tableColumn id="2" xr3:uid="{00000000-0010-0000-0000-000002000000}" name="CAPITAL" dataDxfId="5"/>
    <tableColumn id="4" xr3:uid="{00000000-0010-0000-0000-000004000000}" name="APORTACIONES DE LA GENERALITAT (%)" dataDxfId="4"/>
    <tableColumn id="3" xr3:uid="{00000000-0010-0000-0000-000003000000}" name="APORTACIONES PROPIAS (%)" dataDxfId="3"/>
    <tableColumn id="5" xr3:uid="{00000000-0010-0000-0000-000005000000}" name="OTRAS INSTITUCIONES/ ENTIDADES (%)" dataDxfId="2"/>
    <tableColumn id="7" xr3:uid="{00000000-0010-0000-0000-000007000000}" name="TOTAL" dataDxfId="1">
      <calculatedColumnFormula>SUM(C2,D2,E2)</calculatedColumnFormula>
    </tableColumn>
    <tableColumn id="6" xr3:uid="{00000000-0010-0000-0000-000006000000}" name="PORCENTAJE DE INVERSIÓN" dataDxfId="0">
      <calculatedColumnFormula>Tabla2[[#This Row],[CAPITAL]]/$B$30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5" zoomScale="60" zoomScaleNormal="60" workbookViewId="0">
      <selection activeCell="A33" sqref="A33"/>
    </sheetView>
  </sheetViews>
  <sheetFormatPr defaultColWidth="11.42578125" defaultRowHeight="15"/>
  <cols>
    <col min="1" max="1" width="23.7109375" style="1" customWidth="1"/>
    <col min="2" max="2" width="26" style="1" customWidth="1"/>
    <col min="3" max="3" width="26" style="2" customWidth="1"/>
    <col min="4" max="4" width="24.85546875" style="2" customWidth="1"/>
    <col min="5" max="6" width="22.7109375" style="1" customWidth="1"/>
    <col min="7" max="7" width="24.28515625" style="1" customWidth="1"/>
    <col min="8" max="16384" width="11.42578125" style="1"/>
  </cols>
  <sheetData>
    <row r="1" spans="1:7" ht="48.75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ht="31.5">
      <c r="A2" s="7" t="s">
        <v>7</v>
      </c>
      <c r="B2" s="8">
        <v>6498.95</v>
      </c>
      <c r="C2" s="9">
        <v>0.79220000000000002</v>
      </c>
      <c r="D2" s="10">
        <v>3.8399999999999997E-2</v>
      </c>
      <c r="E2" s="10">
        <v>0.1694</v>
      </c>
      <c r="F2" s="10">
        <f t="shared" ref="F2:F30" si="0">SUM(C2,D2,E2)</f>
        <v>1</v>
      </c>
      <c r="G2" s="10">
        <f>Tabla2[[#This Row],[CAPITAL]]/$B$30</f>
        <v>6.0474146902307526E-4</v>
      </c>
    </row>
    <row r="3" spans="1:7" ht="15.75">
      <c r="A3" s="7" t="s">
        <v>8</v>
      </c>
      <c r="B3" s="11">
        <v>125000</v>
      </c>
      <c r="C3" s="9">
        <v>0.8</v>
      </c>
      <c r="D3" s="9">
        <v>0.10390000000000001</v>
      </c>
      <c r="E3" s="9">
        <v>9.6100000000000005E-2</v>
      </c>
      <c r="F3" s="9">
        <f t="shared" si="0"/>
        <v>1</v>
      </c>
      <c r="G3" s="9">
        <f>Tabla2[[#This Row],[CAPITAL]]/$B$30</f>
        <v>1.1631522573320984E-2</v>
      </c>
    </row>
    <row r="4" spans="1:7" ht="15.75">
      <c r="A4" s="7" t="s">
        <v>9</v>
      </c>
      <c r="B4" s="11">
        <v>154813</v>
      </c>
      <c r="C4" s="9">
        <v>0.71020000000000005</v>
      </c>
      <c r="D4" s="9">
        <v>2.0999999999999999E-3</v>
      </c>
      <c r="E4" s="9">
        <v>0.28770000000000001</v>
      </c>
      <c r="F4" s="9">
        <f t="shared" si="0"/>
        <v>1</v>
      </c>
      <c r="G4" s="9">
        <f>Tabla2[[#This Row],[CAPITAL]]/$B$30</f>
        <v>1.4405687233148333E-2</v>
      </c>
    </row>
    <row r="5" spans="1:7" ht="31.5">
      <c r="A5" s="7" t="s">
        <v>10</v>
      </c>
      <c r="B5" s="11">
        <v>235722</v>
      </c>
      <c r="C5" s="9">
        <v>0.79990000000000006</v>
      </c>
      <c r="D5" s="9">
        <v>0</v>
      </c>
      <c r="E5" s="9">
        <v>0.2001</v>
      </c>
      <c r="F5" s="9">
        <f t="shared" si="0"/>
        <v>1</v>
      </c>
      <c r="G5" s="9">
        <f>Tabla2[[#This Row],[CAPITAL]]/$B$30</f>
        <v>2.1934446112226953E-2</v>
      </c>
    </row>
    <row r="6" spans="1:7" ht="31.5">
      <c r="A6" s="7" t="s">
        <v>11</v>
      </c>
      <c r="B6" s="11">
        <v>245145</v>
      </c>
      <c r="C6" s="9">
        <v>0.63939999999999997</v>
      </c>
      <c r="D6" s="9">
        <v>0.13189999999999999</v>
      </c>
      <c r="E6" s="9">
        <v>0.22869999999999999</v>
      </c>
      <c r="F6" s="9">
        <f t="shared" si="0"/>
        <v>1</v>
      </c>
      <c r="G6" s="9">
        <f>Tabla2[[#This Row],[CAPITAL]]/$B$30</f>
        <v>2.2811276809894181E-2</v>
      </c>
    </row>
    <row r="7" spans="1:7" ht="15.75">
      <c r="A7" s="7" t="s">
        <v>12</v>
      </c>
      <c r="B7" s="11">
        <v>247333.31</v>
      </c>
      <c r="C7" s="9">
        <v>0.79549999999999998</v>
      </c>
      <c r="D7" s="9">
        <v>2.1000000000000001E-2</v>
      </c>
      <c r="E7" s="9">
        <v>0.1835</v>
      </c>
      <c r="F7" s="9">
        <f t="shared" si="0"/>
        <v>1</v>
      </c>
      <c r="G7" s="9">
        <f>Tabla2[[#This Row],[CAPITAL]]/$B$30</f>
        <v>2.3014903827193574E-2</v>
      </c>
    </row>
    <row r="8" spans="1:7" ht="15.75">
      <c r="A8" s="7" t="s">
        <v>13</v>
      </c>
      <c r="B8" s="11">
        <v>292976.7</v>
      </c>
      <c r="C8" s="9">
        <v>0.76629999999999998</v>
      </c>
      <c r="D8" s="9">
        <v>1.12E-2</v>
      </c>
      <c r="E8" s="9">
        <v>0.2225</v>
      </c>
      <c r="F8" s="9">
        <f t="shared" si="0"/>
        <v>1</v>
      </c>
      <c r="G8" s="9">
        <f>Tabla2[[#This Row],[CAPITAL]]/$B$30</f>
        <v>2.7262120796056721E-2</v>
      </c>
    </row>
    <row r="9" spans="1:7" ht="15.75">
      <c r="A9" s="7" t="s">
        <v>14</v>
      </c>
      <c r="B9" s="11">
        <v>293257.73</v>
      </c>
      <c r="C9" s="9">
        <v>0.71609999999999996</v>
      </c>
      <c r="D9" s="9">
        <v>0.1023</v>
      </c>
      <c r="E9" s="9">
        <v>0.18160000000000001</v>
      </c>
      <c r="F9" s="9">
        <f t="shared" si="0"/>
        <v>1</v>
      </c>
      <c r="G9" s="9">
        <f>Tabla2[[#This Row],[CAPITAL]]/$B$30</f>
        <v>2.7288271250366963E-2</v>
      </c>
    </row>
    <row r="10" spans="1:7" ht="15.75">
      <c r="A10" s="7" t="s">
        <v>15</v>
      </c>
      <c r="B10" s="11">
        <v>309430.26</v>
      </c>
      <c r="C10" s="9">
        <v>0.78349999999999997</v>
      </c>
      <c r="D10" s="9">
        <v>3.5000000000000001E-3</v>
      </c>
      <c r="E10" s="9">
        <v>0.21299999999999999</v>
      </c>
      <c r="F10" s="9">
        <f t="shared" si="0"/>
        <v>0.99999999999999989</v>
      </c>
      <c r="G10" s="9">
        <f>Tabla2[[#This Row],[CAPITAL]]/$B$30</f>
        <v>2.8793160432468649E-2</v>
      </c>
    </row>
    <row r="11" spans="1:7" ht="15.75">
      <c r="A11" s="7" t="s">
        <v>16</v>
      </c>
      <c r="B11" s="11">
        <v>309493.52</v>
      </c>
      <c r="C11" s="9">
        <v>0.79990000000000006</v>
      </c>
      <c r="D11" s="9">
        <v>0.10009999999999999</v>
      </c>
      <c r="E11" s="9">
        <v>0.1</v>
      </c>
      <c r="F11" s="9">
        <f t="shared" si="0"/>
        <v>1</v>
      </c>
      <c r="G11" s="9">
        <f>Tabla2[[#This Row],[CAPITAL]]/$B$30</f>
        <v>2.8799046913412559E-2</v>
      </c>
    </row>
    <row r="12" spans="1:7" ht="15.75">
      <c r="A12" s="7" t="s">
        <v>17</v>
      </c>
      <c r="B12" s="11">
        <v>326977</v>
      </c>
      <c r="C12" s="9">
        <v>0.77059999999999995</v>
      </c>
      <c r="D12" s="9">
        <v>0.22939999999999999</v>
      </c>
      <c r="E12" s="9">
        <v>0</v>
      </c>
      <c r="F12" s="9">
        <f t="shared" si="0"/>
        <v>1</v>
      </c>
      <c r="G12" s="9">
        <f>Tabla2[[#This Row],[CAPITAL]]/$B$30</f>
        <v>3.0425922851654203E-2</v>
      </c>
    </row>
    <row r="13" spans="1:7" ht="15.75">
      <c r="A13" s="7" t="s">
        <v>18</v>
      </c>
      <c r="B13" s="11">
        <v>339460.5</v>
      </c>
      <c r="C13" s="9">
        <v>0.79479999999999995</v>
      </c>
      <c r="D13" s="9">
        <v>4.1000000000000003E-3</v>
      </c>
      <c r="E13" s="9">
        <v>0.2011</v>
      </c>
      <c r="F13" s="9">
        <f t="shared" si="0"/>
        <v>1</v>
      </c>
      <c r="G13" s="9">
        <f>Tabla2[[#This Row],[CAPITAL]]/$B$30</f>
        <v>3.1587539748006627E-2</v>
      </c>
    </row>
    <row r="14" spans="1:7" ht="15.75">
      <c r="A14" s="7" t="s">
        <v>19</v>
      </c>
      <c r="B14" s="11">
        <v>369881.08</v>
      </c>
      <c r="C14" s="9">
        <v>0.79749999999999999</v>
      </c>
      <c r="D14" s="9">
        <v>2.5499999999999998E-2</v>
      </c>
      <c r="E14" s="9">
        <v>0.17699999999999999</v>
      </c>
      <c r="F14" s="9">
        <f t="shared" si="0"/>
        <v>1</v>
      </c>
      <c r="G14" s="9">
        <f>Tabla2[[#This Row],[CAPITAL]]/$B$30</f>
        <v>3.441824105171476E-2</v>
      </c>
    </row>
    <row r="15" spans="1:7" ht="31.5">
      <c r="A15" s="7" t="s">
        <v>20</v>
      </c>
      <c r="B15" s="11">
        <v>375000</v>
      </c>
      <c r="C15" s="9">
        <v>0.8</v>
      </c>
      <c r="D15" s="9">
        <v>0</v>
      </c>
      <c r="E15" s="9">
        <v>0.2</v>
      </c>
      <c r="F15" s="9">
        <f t="shared" si="0"/>
        <v>1</v>
      </c>
      <c r="G15" s="9">
        <f>Tabla2[[#This Row],[CAPITAL]]/$B$30</f>
        <v>3.4894567719962952E-2</v>
      </c>
    </row>
    <row r="16" spans="1:7" ht="16.5">
      <c r="A16" s="7" t="s">
        <v>21</v>
      </c>
      <c r="B16" s="11">
        <v>391862.45</v>
      </c>
      <c r="C16" s="9">
        <v>0.78620000000000001</v>
      </c>
      <c r="D16" s="9">
        <v>0.21379999999999999</v>
      </c>
      <c r="E16" s="9">
        <v>0</v>
      </c>
      <c r="F16" s="9">
        <f t="shared" si="0"/>
        <v>1</v>
      </c>
      <c r="G16" s="9">
        <f>Tabla2[[#This Row],[CAPITAL]]/$B$30</f>
        <v>3.6463655462494922E-2</v>
      </c>
    </row>
    <row r="17" spans="1:7" ht="32.25">
      <c r="A17" s="7" t="s">
        <v>22</v>
      </c>
      <c r="B17" s="11">
        <v>426303</v>
      </c>
      <c r="C17" s="9">
        <v>0.7208</v>
      </c>
      <c r="D17" s="9">
        <v>0</v>
      </c>
      <c r="E17" s="9">
        <v>0.2792</v>
      </c>
      <c r="F17" s="9">
        <f t="shared" si="0"/>
        <v>1</v>
      </c>
      <c r="G17" s="9">
        <f>Tabla2[[#This Row],[CAPITAL]]/$B$30</f>
        <v>3.9668423740595642E-2</v>
      </c>
    </row>
    <row r="18" spans="1:7" ht="31.5">
      <c r="A18" s="7" t="s">
        <v>23</v>
      </c>
      <c r="B18" s="11">
        <v>432729.72</v>
      </c>
      <c r="C18" s="9">
        <v>0.79890000000000005</v>
      </c>
      <c r="D18" s="9">
        <v>3.3599999999999998E-2</v>
      </c>
      <c r="E18" s="9">
        <v>0.16750000000000001</v>
      </c>
      <c r="F18" s="9">
        <f t="shared" si="0"/>
        <v>1</v>
      </c>
      <c r="G18" s="9">
        <f>Tabla2[[#This Row],[CAPITAL]]/$B$30</f>
        <v>4.0266444050614948E-2</v>
      </c>
    </row>
    <row r="19" spans="1:7" ht="15.75">
      <c r="A19" s="7" t="s">
        <v>24</v>
      </c>
      <c r="B19" s="11">
        <v>450006.62</v>
      </c>
      <c r="C19" s="9">
        <v>0.8</v>
      </c>
      <c r="D19" s="9">
        <v>0.11990000000000001</v>
      </c>
      <c r="E19" s="9">
        <v>8.0100000000000005E-2</v>
      </c>
      <c r="F19" s="9">
        <f t="shared" si="0"/>
        <v>1</v>
      </c>
      <c r="G19" s="9">
        <f>Tabla2[[#This Row],[CAPITAL]]/$B$30</f>
        <v>4.1874097269391029E-2</v>
      </c>
    </row>
    <row r="20" spans="1:7" ht="15.75">
      <c r="A20" s="7" t="s">
        <v>25</v>
      </c>
      <c r="B20" s="11">
        <v>465334.81</v>
      </c>
      <c r="C20" s="9">
        <v>0.74280000000000002</v>
      </c>
      <c r="D20" s="9">
        <v>8.6800000000000002E-2</v>
      </c>
      <c r="E20" s="9">
        <v>0.1704</v>
      </c>
      <c r="F20" s="9">
        <f t="shared" si="0"/>
        <v>1</v>
      </c>
      <c r="G20" s="9">
        <f>Tabla2[[#This Row],[CAPITAL]]/$B$30</f>
        <v>4.3300418773336249E-2</v>
      </c>
    </row>
    <row r="21" spans="1:7" ht="31.5">
      <c r="A21" s="7" t="s">
        <v>26</v>
      </c>
      <c r="B21" s="11">
        <v>481583</v>
      </c>
      <c r="C21" s="9">
        <v>0.8</v>
      </c>
      <c r="D21" s="9">
        <v>2.3300000000000001E-2</v>
      </c>
      <c r="E21" s="9">
        <v>0.1767</v>
      </c>
      <c r="F21" s="9">
        <f t="shared" si="0"/>
        <v>1</v>
      </c>
      <c r="G21" s="9">
        <f>Tabla2[[#This Row],[CAPITAL]]/$B$30</f>
        <v>4.4812348283421115E-2</v>
      </c>
    </row>
    <row r="22" spans="1:7" ht="31.5">
      <c r="A22" s="7" t="s">
        <v>27</v>
      </c>
      <c r="B22" s="11">
        <v>491592.85</v>
      </c>
      <c r="C22" s="9">
        <v>0.7873</v>
      </c>
      <c r="D22" s="9">
        <v>5.3100000000000001E-2</v>
      </c>
      <c r="E22" s="9">
        <v>0.15959999999999999</v>
      </c>
      <c r="F22" s="9">
        <f t="shared" si="0"/>
        <v>1</v>
      </c>
      <c r="G22" s="9">
        <f>Tabla2[[#This Row],[CAPITAL]]/$B$30</f>
        <v>4.5743786653265568E-2</v>
      </c>
    </row>
    <row r="23" spans="1:7" ht="15.75">
      <c r="A23" s="7" t="s">
        <v>28</v>
      </c>
      <c r="B23" s="11">
        <v>500014.45</v>
      </c>
      <c r="C23" s="9">
        <v>0.8</v>
      </c>
      <c r="D23" s="9">
        <v>6.0299999999999999E-2</v>
      </c>
      <c r="E23" s="9">
        <v>0.13969999999999999</v>
      </c>
      <c r="F23" s="9">
        <f t="shared" si="0"/>
        <v>1</v>
      </c>
      <c r="G23" s="9">
        <f>Tabla2[[#This Row],[CAPITAL]]/$B$30</f>
        <v>4.6527434897293413E-2</v>
      </c>
    </row>
    <row r="24" spans="1:7" ht="31.5">
      <c r="A24" s="7" t="s">
        <v>29</v>
      </c>
      <c r="B24" s="11">
        <v>500240.73</v>
      </c>
      <c r="C24" s="9">
        <v>0.79959999999999998</v>
      </c>
      <c r="D24" s="9">
        <v>0</v>
      </c>
      <c r="E24" s="9">
        <v>0.20039999999999999</v>
      </c>
      <c r="F24" s="9">
        <f t="shared" si="0"/>
        <v>1</v>
      </c>
      <c r="G24" s="9">
        <f>Tabla2[[#This Row],[CAPITAL]]/$B$30</f>
        <v>4.6548490744716536E-2</v>
      </c>
    </row>
    <row r="25" spans="1:7" ht="15.75">
      <c r="A25" s="7" t="s">
        <v>30</v>
      </c>
      <c r="B25" s="11">
        <v>528036.24</v>
      </c>
      <c r="C25" s="9">
        <v>0.76229999999999998</v>
      </c>
      <c r="D25" s="9">
        <v>2.46E-2</v>
      </c>
      <c r="E25" s="9">
        <v>0.21310000000000001</v>
      </c>
      <c r="F25" s="9">
        <f t="shared" si="0"/>
        <v>1</v>
      </c>
      <c r="G25" s="9">
        <f>Tabla2[[#This Row],[CAPITAL]]/$B$30</f>
        <v>4.9134923560732291E-2</v>
      </c>
    </row>
    <row r="26" spans="1:7" ht="15.75">
      <c r="A26" s="7" t="s">
        <v>31</v>
      </c>
      <c r="B26" s="11">
        <v>538212.77</v>
      </c>
      <c r="C26" s="9">
        <v>0.73919999999999997</v>
      </c>
      <c r="D26" s="9">
        <v>0</v>
      </c>
      <c r="E26" s="9">
        <v>0.26079999999999998</v>
      </c>
      <c r="F26" s="9">
        <f t="shared" si="0"/>
        <v>1</v>
      </c>
      <c r="G26" s="9">
        <f>Tabla2[[#This Row],[CAPITAL]]/$B$30</f>
        <v>5.008187186803692E-2</v>
      </c>
    </row>
    <row r="27" spans="1:7" ht="15.75">
      <c r="A27" s="7" t="s">
        <v>32</v>
      </c>
      <c r="B27" s="11">
        <v>547692.43999999994</v>
      </c>
      <c r="C27" s="9">
        <v>0.73040000000000005</v>
      </c>
      <c r="D27" s="9">
        <v>8.0000000000000004E-4</v>
      </c>
      <c r="E27" s="9">
        <v>0.26879999999999998</v>
      </c>
      <c r="F27" s="9">
        <f t="shared" si="0"/>
        <v>1</v>
      </c>
      <c r="G27" s="9">
        <f>Tabla2[[#This Row],[CAPITAL]]/$B$30</f>
        <v>5.0963975832777987E-2</v>
      </c>
    </row>
    <row r="28" spans="1:7" ht="64.5">
      <c r="A28" s="7" t="s">
        <v>33</v>
      </c>
      <c r="B28" s="11">
        <v>588670.29</v>
      </c>
      <c r="C28" s="9">
        <v>0.79</v>
      </c>
      <c r="D28" s="9">
        <v>0.01</v>
      </c>
      <c r="E28" s="9">
        <v>0.2</v>
      </c>
      <c r="F28" s="9">
        <f t="shared" si="0"/>
        <v>1</v>
      </c>
      <c r="G28" s="9">
        <f>Tabla2[[#This Row],[CAPITAL]]/$B$30</f>
        <v>5.4777054131027285E-2</v>
      </c>
    </row>
    <row r="29" spans="1:7" ht="31.5">
      <c r="A29" s="12" t="s">
        <v>34</v>
      </c>
      <c r="B29" s="13">
        <v>773390</v>
      </c>
      <c r="C29" s="14">
        <v>0.51770000000000005</v>
      </c>
      <c r="D29" s="14">
        <v>2.5999999999999999E-2</v>
      </c>
      <c r="E29" s="9">
        <v>0.45679999999999998</v>
      </c>
      <c r="F29" s="9">
        <f t="shared" si="0"/>
        <v>1.0005000000000002</v>
      </c>
      <c r="G29" s="9">
        <f>Tabla2[[#This Row],[CAPITAL]]/$B$30</f>
        <v>7.1965625943845729E-2</v>
      </c>
    </row>
    <row r="30" spans="1:7" ht="15.75">
      <c r="A30" s="12" t="s">
        <v>5</v>
      </c>
      <c r="B30" s="13">
        <f>SUBTOTAL(109,B2:B29)</f>
        <v>10746658.419999998</v>
      </c>
      <c r="C30" s="14">
        <f>SUBTOTAL(101,C2:C29)</f>
        <v>0.76218214285714303</v>
      </c>
      <c r="D30" s="14">
        <f>SUBTOTAL(101,D2:D29)</f>
        <v>5.0914285714285704E-2</v>
      </c>
      <c r="E30" s="14">
        <v>0.18692142857142854</v>
      </c>
      <c r="F30" s="14">
        <f t="shared" si="0"/>
        <v>1.0000178571428573</v>
      </c>
      <c r="G30" s="14">
        <f>SUBTOTAL(109,G2:G29)</f>
        <v>1.0000000000000002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2023-03-07T12:52:30Z</dcterms:created>
  <dcterms:modified xsi:type="dcterms:W3CDTF">2024-05-30T11:55:23Z</dcterms:modified>
  <cp:category/>
  <cp:contentStatus/>
</cp:coreProperties>
</file>