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8"/>
  <workbookPr/>
  <mc:AlternateContent xmlns:mc="http://schemas.openxmlformats.org/markup-compatibility/2006">
    <mc:Choice Requires="x15">
      <x15ac:absPath xmlns:x15ac="http://schemas.microsoft.com/office/spreadsheetml/2010/11/ac" url="D:\Observatorio Cooperación\2016\"/>
    </mc:Choice>
  </mc:AlternateContent>
  <xr:revisionPtr revIDLastSave="8" documentId="11_0167655D00BDFCF23BD40EFE5EC4E5C62A2DB216" xr6:coauthVersionLast="47" xr6:coauthVersionMax="47" xr10:uidLastSave="{F2A542DE-D281-4D49-B9C4-C32CFA8732C4}"/>
  <bookViews>
    <workbookView xWindow="0" yWindow="0" windowWidth="28800" windowHeight="12036" xr2:uid="{00000000-000D-0000-FFFF-FFFF00000000}"/>
  </bookViews>
  <sheets>
    <sheet name="INFORMACIÓ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H30" i="1"/>
  <c r="C30" i="1" l="1"/>
  <c r="J30" i="1"/>
  <c r="K30" i="1"/>
  <c r="L30" i="1"/>
  <c r="M30" i="1"/>
  <c r="N31" i="1"/>
  <c r="N30" i="1" l="1"/>
  <c r="N17" i="1"/>
  <c r="N21" i="1"/>
  <c r="N18" i="1"/>
  <c r="N24" i="1"/>
  <c r="N13" i="1"/>
  <c r="N9" i="1"/>
  <c r="N23" i="1"/>
  <c r="N25" i="1"/>
  <c r="N19" i="1"/>
  <c r="N10" i="1"/>
  <c r="N20" i="1"/>
  <c r="N22" i="1"/>
  <c r="N3" i="1"/>
  <c r="N16" i="1"/>
  <c r="N27" i="1"/>
  <c r="N26" i="1"/>
  <c r="N15" i="1"/>
  <c r="N6" i="1"/>
  <c r="N2" i="1"/>
  <c r="N7" i="1"/>
  <c r="N14" i="1"/>
  <c r="N5" i="1"/>
  <c r="N4" i="1"/>
  <c r="N28" i="1"/>
  <c r="N8" i="1"/>
  <c r="N11" i="1"/>
  <c r="N12" i="1"/>
  <c r="N29" i="1"/>
</calcChain>
</file>

<file path=xl/sharedStrings.xml><?xml version="1.0" encoding="utf-8"?>
<sst xmlns="http://schemas.openxmlformats.org/spreadsheetml/2006/main" count="187" uniqueCount="129">
  <si>
    <t>ASOCIACIÓN</t>
  </si>
  <si>
    <t>ÁAMBITO</t>
  </si>
  <si>
    <t>Nº DE BENEFICIARIOS</t>
  </si>
  <si>
    <t>PAÍS DE INTERVENCIÓN</t>
  </si>
  <si>
    <t>BENEFICIARIOS POR EDADES</t>
  </si>
  <si>
    <t>BENFICIARIOS POR CATEGORÍAS</t>
  </si>
  <si>
    <t>BENEFICIARIOS POR ZONA GEOGRÁFICA</t>
  </si>
  <si>
    <t>DURACIÓN       (meses)</t>
  </si>
  <si>
    <t>Nº OBJETIVOS</t>
  </si>
  <si>
    <t>COSTE TOTAL (€)</t>
  </si>
  <si>
    <t>APORTACIONES DE LA GENERALITAT (%)</t>
  </si>
  <si>
    <t>APORTACIONES PROPIAS (%)</t>
  </si>
  <si>
    <t>OTRAS INSTITUCIONES/ ENTIDADES (%)</t>
  </si>
  <si>
    <t>Columna1</t>
  </si>
  <si>
    <t>Columna2</t>
  </si>
  <si>
    <t>AIDA</t>
  </si>
  <si>
    <t>Formación               GVA CAD:998</t>
  </si>
  <si>
    <t>Casamance (Senegal)</t>
  </si>
  <si>
    <t xml:space="preserve">Juventud                      Adultos </t>
  </si>
  <si>
    <t>Población femenina</t>
  </si>
  <si>
    <t>Rural                         Urbano</t>
  </si>
  <si>
    <t>ALIANZA POR LA SOLIDARIDAD</t>
  </si>
  <si>
    <t>Gobierno y sociedad Civil</t>
  </si>
  <si>
    <t>Departamento de Cochabamba (Bolivia)</t>
  </si>
  <si>
    <t>Adultos</t>
  </si>
  <si>
    <t>Población indígena</t>
  </si>
  <si>
    <t>Rural                       Urbano</t>
  </si>
  <si>
    <t>ARQUITECTURA SIN FRONTERAS ESPAÑA</t>
  </si>
  <si>
    <t>Abastecimiento de Agua y saneamiento</t>
  </si>
  <si>
    <t>Siete Comunidades de San Ildefonso Ixtahuacan (Guatemala)</t>
  </si>
  <si>
    <t>Rural</t>
  </si>
  <si>
    <t>ASAMBLEA DE COOPERACIÓN POR LA PAZ</t>
  </si>
  <si>
    <t>CAD:420</t>
  </si>
  <si>
    <t>Territorio Ocupado Palestino</t>
  </si>
  <si>
    <t>ASOCIACIÓ SOLIDARITAT PERIFÈRIES DEL MÓN</t>
  </si>
  <si>
    <t>Guatemala y El Salvador</t>
  </si>
  <si>
    <t>Infancia                  Juventud                  Adultos                   Personas mayores</t>
  </si>
  <si>
    <t>Población indígena           Población femenina</t>
  </si>
  <si>
    <t xml:space="preserve">Rural                       Urbano </t>
  </si>
  <si>
    <t>ASOCIACIÓN COMITÉ ESPAÑOL DE UNRWA</t>
  </si>
  <si>
    <t>Franja de Gaza (Territorios Palestinos)</t>
  </si>
  <si>
    <t>Juventud                               Adultos</t>
  </si>
  <si>
    <t>Población refugiada/desplazada</t>
  </si>
  <si>
    <t>CRUZ ROJA</t>
  </si>
  <si>
    <t>Otros multisectoriales</t>
  </si>
  <si>
    <t>Provincia de Ziro    (Burkina Faso)</t>
  </si>
  <si>
    <t>Juventud                     Adultos</t>
  </si>
  <si>
    <t>ECOSOL ONGD</t>
  </si>
  <si>
    <t>Comunidad El Chaparral y Santiago Torres del Municipio de El Paísnal (El Salvador)</t>
  </si>
  <si>
    <t>Infancia                   Juventud                   Adultos                  Personas mayores</t>
  </si>
  <si>
    <t>Población en general</t>
  </si>
  <si>
    <t>FARMACÉUTICOS MUNDI</t>
  </si>
  <si>
    <t>Salud</t>
  </si>
  <si>
    <t>Territorios Kukra River y Nueva Guinea (Nicaragua)</t>
  </si>
  <si>
    <t>Infancia                  Juventud                  Personas mayores</t>
  </si>
  <si>
    <t xml:space="preserve">  Población general       Población femenina           Personal técnico y profesional    </t>
  </si>
  <si>
    <t>FARMACÉUTICOS MUNDI/ASSOCIACIÓ PERIFÈRIES DEL MÓN</t>
  </si>
  <si>
    <t>Programas/políticas sobre Población y Salud Reproductiva</t>
  </si>
  <si>
    <t>Municipios de la Región Norte de Huehuetenango (Guatemala)</t>
  </si>
  <si>
    <t>Infancia                       Juventud</t>
  </si>
  <si>
    <t>Población indígena                  Personal técnico y profesionales               Población en extrema pobreza</t>
  </si>
  <si>
    <t>UNICAS ASOCIACIÓNES CON MAS DE 1 PROYECTO</t>
  </si>
  <si>
    <t>FONTILLES</t>
  </si>
  <si>
    <t>Municipio rural de Tacobamba (Bolivia)</t>
  </si>
  <si>
    <t>Infancia                  Juventud                   Adultos                  Personas mayores</t>
  </si>
  <si>
    <t xml:space="preserve">Población general                       Personal técnico y profesional                    </t>
  </si>
  <si>
    <t>Rural                           Urbano</t>
  </si>
  <si>
    <t>FUNDACIÓN CESAL</t>
  </si>
  <si>
    <t>Educación</t>
  </si>
  <si>
    <t>Municipios de Sacacoyo, Tepecoyo, Jayaque y Talnique (El Salvador)</t>
  </si>
  <si>
    <t xml:space="preserve">Infancia                   Juventud                   Adultos </t>
  </si>
  <si>
    <t xml:space="preserve">Personal técnico y profesionales / Alumnos jóvenes </t>
  </si>
  <si>
    <t xml:space="preserve">Rural y Urbano </t>
  </si>
  <si>
    <t>FUNDACIÓN CODESPA</t>
  </si>
  <si>
    <t>Ayuda alimentaria para el desarrollo / Ayuda a la seguridad alimentaria</t>
  </si>
  <si>
    <t>Santa María de pantasma (Nicaragua)</t>
  </si>
  <si>
    <t>FUNDACIÓN ENTRE CULTURAS</t>
  </si>
  <si>
    <t>Municipios de Jocotán, Camotán y San Juan Ermita (Guatemala)</t>
  </si>
  <si>
    <t>Infancia                   Juventud                     Adultos</t>
  </si>
  <si>
    <t>FUNDACIÓN INTERED</t>
  </si>
  <si>
    <t>Población indígena                Personal técnico y profesionales</t>
  </si>
  <si>
    <t>FUNDACIÓN MAINEL</t>
  </si>
  <si>
    <t>Carazo (Nicaragua)</t>
  </si>
  <si>
    <t>Infancia y Juventud</t>
  </si>
  <si>
    <t>FUNDACIÓN MUSOL</t>
  </si>
  <si>
    <t>Agricultura</t>
  </si>
  <si>
    <t>Municipio de Tiquipaya (Bolivia)</t>
  </si>
  <si>
    <t>FUNDACIÓN PAU I SOLIDARITAT PAÍS VALENCIÀ</t>
  </si>
  <si>
    <t>Departamento de Rivas y Masaya (Nicaragua)</t>
  </si>
  <si>
    <t xml:space="preserve">Población general                 Población femenina           </t>
  </si>
  <si>
    <t>FUNDACIÓN PROMOCIÓN SOCIAL DE LA CULTURA</t>
  </si>
  <si>
    <t>Juventud                                    Adultos                   Personas mayores</t>
  </si>
  <si>
    <t>Población general</t>
  </si>
  <si>
    <t>Rural                        Urbano</t>
  </si>
  <si>
    <t>FUNDACIÓN ENTREPOBLES</t>
  </si>
  <si>
    <t>Salud                   GVA CAD: 998</t>
  </si>
  <si>
    <t>Matagalpa (Nicaragua)</t>
  </si>
  <si>
    <t xml:space="preserve">Población femenina Personal técnico y profesionales </t>
  </si>
  <si>
    <t>JARIT</t>
  </si>
  <si>
    <t>1215 familias</t>
  </si>
  <si>
    <t xml:space="preserve"> Comunidades Pobres del Municipio de Pocoata (Guatemala)</t>
  </si>
  <si>
    <t>Liga Española de la Educación y la Cultura Popular</t>
  </si>
  <si>
    <t>Municipio de santa Ana (El Salvador)</t>
  </si>
  <si>
    <t>Infancia                   Juventud                Personas mayores</t>
  </si>
  <si>
    <t>Alumnos de Segundo y Tercero de Educación Básica</t>
  </si>
  <si>
    <t>MANOS UNIDAS</t>
  </si>
  <si>
    <t>Municipio de Chaqui, Departamento de Potosí (Bolivia)</t>
  </si>
  <si>
    <t>MÉDICOS DEL MUNDO</t>
  </si>
  <si>
    <t>Programas/Políticas sobre Población y Salud Reproductiva</t>
  </si>
  <si>
    <t>Municipios de Matagalpa, San Ramón, Río Blanco, Rancho Grande, San Isidro y Muy Muy ,  del Departamento de Matagalpa, y Waslala de la Región Autónoma de Costa Caribe Norte de Nicaragua (Nicaragua)</t>
  </si>
  <si>
    <t>Infancia                  Juventud</t>
  </si>
  <si>
    <t>Población general                 Población femenina           Personal técnico y profesionales</t>
  </si>
  <si>
    <t xml:space="preserve">Rural                                Urbano </t>
  </si>
  <si>
    <t>MOVIMIENTO POR LA PAZ</t>
  </si>
  <si>
    <t>Suroccidente de Guatemala (Guatemala)</t>
  </si>
  <si>
    <t>Población general           Población femenina              Población indígena</t>
  </si>
  <si>
    <t>PAZ CON DIGNIDAD</t>
  </si>
  <si>
    <t>Abastecimiento Agua y saneamiento</t>
  </si>
  <si>
    <t>Cinco comunidad rurales del municipio de Comasagua , Departamento de la Libertad (El Salvador)</t>
  </si>
  <si>
    <t>Población general           Población femenina              Población extrema pobreza</t>
  </si>
  <si>
    <t>SOLIDARIDAD INTERNACIONAL PAÍS VALENCIANO</t>
  </si>
  <si>
    <t>Municipios de Torola, San Fernando, Perquín y Meanguera (El Salvador)</t>
  </si>
  <si>
    <t xml:space="preserve">Juventud                             Adultos </t>
  </si>
  <si>
    <t>Población femenina                  Población en extrema pobreza</t>
  </si>
  <si>
    <t>SOLIDARIDAD INTERNACIONAL PAÍS VALENCIANO / ALIANZA POR LA SOLIDARIDAD</t>
  </si>
  <si>
    <t>Región de Kolda    (Senegal)</t>
  </si>
  <si>
    <t>WEB</t>
  </si>
  <si>
    <t>https://cooperaciovalenciana.gva.es/va/projectes-convocatoria-2016</t>
  </si>
  <si>
    <t>1.215 FAMILIAS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</si>
</sst>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Times New Roman"/>
      <family val="1"/>
    </font>
    <font>
      <sz val="14"/>
      <color theme="1"/>
      <name val="Times New Roman"/>
      <family val="1"/>
    </font>
    <font>
      <b/>
      <sz val="14"/>
      <color theme="9" tint="0.59999389629810485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4" fillId="2" borderId="0" xfId="0" applyFont="1" applyFill="1"/>
    <xf numFmtId="164" fontId="4" fillId="2" borderId="0" xfId="0" applyNumberFormat="1" applyFont="1" applyFill="1"/>
    <xf numFmtId="10" fontId="4" fillId="2" borderId="0" xfId="0" applyNumberFormat="1" applyFont="1" applyFill="1"/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/>
    <xf numFmtId="0" fontId="5" fillId="3" borderId="0" xfId="0" applyFont="1" applyFill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10" fontId="9" fillId="0" borderId="3" xfId="0" applyNumberFormat="1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10" fontId="4" fillId="3" borderId="0" xfId="0" applyNumberFormat="1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7"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4" formatCode="0.00%"/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#,##0.00\ &quot;€&quot;"/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99FF"/>
      <color rgb="FFFF3333"/>
      <color rgb="FFFF9900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O31" totalsRowShown="0" headerRowDxfId="16" dataDxfId="15">
  <autoFilter ref="A1:O31" xr:uid="{00000000-0009-0000-0100-000001000000}"/>
  <sortState xmlns:xlrd2="http://schemas.microsoft.com/office/spreadsheetml/2017/richdata2" ref="A2:O31">
    <sortCondition ref="A1:A31"/>
  </sortState>
  <tableColumns count="15">
    <tableColumn id="1" xr3:uid="{00000000-0010-0000-0000-000001000000}" name="ASOCIACIÓN" dataDxfId="14"/>
    <tableColumn id="3" xr3:uid="{00000000-0010-0000-0000-000003000000}" name="ÁAMBITO" dataDxfId="13"/>
    <tableColumn id="4" xr3:uid="{00000000-0010-0000-0000-000004000000}" name="Nº DE BENEFICIARIOS" dataDxfId="12"/>
    <tableColumn id="5" xr3:uid="{00000000-0010-0000-0000-000005000000}" name="PAÍS DE INTERVENCIÓN" dataDxfId="11"/>
    <tableColumn id="14" xr3:uid="{00000000-0010-0000-0000-00000E000000}" name="BENEFICIARIOS POR EDADES" dataDxfId="10"/>
    <tableColumn id="13" xr3:uid="{00000000-0010-0000-0000-00000D000000}" name="BENFICIARIOS POR CATEGORÍAS" dataDxfId="9"/>
    <tableColumn id="6" xr3:uid="{00000000-0010-0000-0000-000006000000}" name="BENEFICIARIOS POR ZONA GEOGRÁFICA" dataDxfId="8"/>
    <tableColumn id="7" xr3:uid="{00000000-0010-0000-0000-000007000000}" name="DURACIÓN       (meses)" dataDxfId="7"/>
    <tableColumn id="8" xr3:uid="{00000000-0010-0000-0000-000008000000}" name="Nº OBJETIVOS" dataDxfId="6"/>
    <tableColumn id="9" xr3:uid="{00000000-0010-0000-0000-000009000000}" name="COSTE TOTAL (€)" dataDxfId="5"/>
    <tableColumn id="10" xr3:uid="{00000000-0010-0000-0000-00000A000000}" name="APORTACIONES DE LA GENERALITAT (%)" dataDxfId="4"/>
    <tableColumn id="11" xr3:uid="{00000000-0010-0000-0000-00000B000000}" name="APORTACIONES PROPIAS (%)" dataDxfId="3"/>
    <tableColumn id="12" xr3:uid="{00000000-0010-0000-0000-00000C000000}" name="OTRAS INSTITUCIONES/ ENTIDADES (%)" dataDxfId="2"/>
    <tableColumn id="15" xr3:uid="{00000000-0010-0000-0000-00000F000000}" name="Columna1" dataDxfId="1">
      <calculatedColumnFormula>SUM(Tabla1[[#This Row],[APORTACIONES DE LA GENERALITAT (%)]:[OTRAS INSTITUCIONES/ ENTIDADES (%)]])</calculatedColumnFormula>
    </tableColumn>
    <tableColumn id="2" xr3:uid="{00000000-0010-0000-0000-000002000000}" name="Columna2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operaciovalenciana.gva.es/va/projectes-convocatori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E10" zoomScale="80" zoomScaleNormal="80" workbookViewId="0">
      <selection activeCell="D25" sqref="D25"/>
    </sheetView>
  </sheetViews>
  <sheetFormatPr defaultColWidth="11.42578125" defaultRowHeight="18"/>
  <cols>
    <col min="1" max="1" width="23.85546875" style="15" customWidth="1"/>
    <col min="2" max="2" width="24.42578125" style="2" customWidth="1"/>
    <col min="3" max="3" width="23.85546875" style="2" customWidth="1"/>
    <col min="4" max="6" width="24.42578125" style="2" customWidth="1"/>
    <col min="7" max="7" width="24.140625" style="2" customWidth="1"/>
    <col min="8" max="8" width="20.140625" style="3" customWidth="1"/>
    <col min="9" max="9" width="18.140625" style="4" customWidth="1"/>
    <col min="10" max="10" width="21.5703125" style="4" customWidth="1"/>
    <col min="11" max="11" width="23.140625" style="4" customWidth="1"/>
    <col min="12" max="12" width="21.5703125" style="2" customWidth="1"/>
    <col min="13" max="13" width="22.85546875" style="2" customWidth="1"/>
    <col min="14" max="14" width="21.85546875" style="2" customWidth="1"/>
    <col min="15" max="15" width="28.7109375" style="1" customWidth="1"/>
    <col min="16" max="16384" width="11.42578125" style="1"/>
  </cols>
  <sheetData>
    <row r="1" spans="1:15" s="16" customFormat="1" ht="48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7" t="s">
        <v>14</v>
      </c>
    </row>
    <row r="2" spans="1:15" ht="31.15">
      <c r="A2" s="8" t="s">
        <v>15</v>
      </c>
      <c r="B2" s="9" t="s">
        <v>16</v>
      </c>
      <c r="C2" s="18">
        <v>30133</v>
      </c>
      <c r="D2" s="9" t="s">
        <v>17</v>
      </c>
      <c r="E2" s="9" t="s">
        <v>18</v>
      </c>
      <c r="F2" s="9" t="s">
        <v>19</v>
      </c>
      <c r="G2" s="9" t="s">
        <v>20</v>
      </c>
      <c r="H2" s="9">
        <v>18</v>
      </c>
      <c r="I2" s="9">
        <v>5</v>
      </c>
      <c r="J2" s="19">
        <v>247333.31</v>
      </c>
      <c r="K2" s="20">
        <v>0.79549999999999998</v>
      </c>
      <c r="L2" s="20">
        <v>2.1000000000000001E-2</v>
      </c>
      <c r="M2" s="21">
        <v>0.1835</v>
      </c>
      <c r="N2" s="20">
        <f>SUM(Tabla1[[#This Row],[APORTACIONES DE LA GENERALITAT (%)]:[OTRAS INSTITUCIONES/ ENTIDADES (%)]])</f>
        <v>1</v>
      </c>
      <c r="O2" s="35"/>
    </row>
    <row r="3" spans="1:15" ht="31.15">
      <c r="A3" s="5" t="s">
        <v>21</v>
      </c>
      <c r="B3" s="10" t="s">
        <v>22</v>
      </c>
      <c r="C3" s="22">
        <v>20876</v>
      </c>
      <c r="D3" s="10" t="s">
        <v>23</v>
      </c>
      <c r="E3" s="10" t="s">
        <v>24</v>
      </c>
      <c r="F3" s="10" t="s">
        <v>25</v>
      </c>
      <c r="G3" s="10" t="s">
        <v>26</v>
      </c>
      <c r="H3" s="10">
        <v>24</v>
      </c>
      <c r="I3" s="10">
        <v>5</v>
      </c>
      <c r="J3" s="23">
        <v>375000</v>
      </c>
      <c r="K3" s="11">
        <v>0.8</v>
      </c>
      <c r="L3" s="11">
        <v>0</v>
      </c>
      <c r="M3" s="12">
        <v>0.2</v>
      </c>
      <c r="N3" s="11">
        <f>SUM(Tabla1[[#This Row],[APORTACIONES DE LA GENERALITAT (%)]:[OTRAS INSTITUCIONES/ ENTIDADES (%)]])</f>
        <v>1</v>
      </c>
      <c r="O3" s="35"/>
    </row>
    <row r="4" spans="1:15" ht="46.9">
      <c r="A4" s="5" t="s">
        <v>27</v>
      </c>
      <c r="B4" s="10" t="s">
        <v>28</v>
      </c>
      <c r="C4" s="22">
        <v>5816</v>
      </c>
      <c r="D4" s="10" t="s">
        <v>29</v>
      </c>
      <c r="E4" s="10" t="s">
        <v>24</v>
      </c>
      <c r="F4" s="10" t="s">
        <v>25</v>
      </c>
      <c r="G4" s="10" t="s">
        <v>30</v>
      </c>
      <c r="H4" s="10">
        <v>24</v>
      </c>
      <c r="I4" s="10">
        <v>6</v>
      </c>
      <c r="J4" s="23">
        <v>6498.95</v>
      </c>
      <c r="K4" s="11">
        <v>0.79220000000000002</v>
      </c>
      <c r="L4" s="11">
        <v>3.8399999999999997E-2</v>
      </c>
      <c r="M4" s="12">
        <v>0.1694</v>
      </c>
      <c r="N4" s="11">
        <f>SUM(Tabla1[[#This Row],[APORTACIONES DE LA GENERALITAT (%)]:[OTRAS INSTITUCIONES/ ENTIDADES (%)]])</f>
        <v>1</v>
      </c>
      <c r="O4" s="35"/>
    </row>
    <row r="5" spans="1:15" ht="46.9">
      <c r="A5" s="5" t="s">
        <v>31</v>
      </c>
      <c r="B5" s="10" t="s">
        <v>32</v>
      </c>
      <c r="C5" s="22">
        <v>39282</v>
      </c>
      <c r="D5" s="10" t="s">
        <v>33</v>
      </c>
      <c r="E5" s="10" t="s">
        <v>24</v>
      </c>
      <c r="F5" s="10" t="s">
        <v>19</v>
      </c>
      <c r="G5" s="10" t="s">
        <v>30</v>
      </c>
      <c r="H5" s="10">
        <v>15</v>
      </c>
      <c r="I5" s="10">
        <v>5</v>
      </c>
      <c r="J5" s="23">
        <v>245145</v>
      </c>
      <c r="K5" s="11">
        <v>0.63939999999999997</v>
      </c>
      <c r="L5" s="11">
        <v>0.13189999999999999</v>
      </c>
      <c r="M5" s="12">
        <v>0.22869999999999999</v>
      </c>
      <c r="N5" s="11">
        <f>SUM(Tabla1[[#This Row],[APORTACIONES DE LA GENERALITAT (%)]:[OTRAS INSTITUCIONES/ ENTIDADES (%)]])</f>
        <v>1</v>
      </c>
      <c r="O5" s="35"/>
    </row>
    <row r="6" spans="1:15" ht="62.45">
      <c r="A6" s="5" t="s">
        <v>34</v>
      </c>
      <c r="B6" s="10" t="s">
        <v>22</v>
      </c>
      <c r="C6" s="22">
        <v>260829</v>
      </c>
      <c r="D6" s="10" t="s">
        <v>35</v>
      </c>
      <c r="E6" s="10" t="s">
        <v>36</v>
      </c>
      <c r="F6" s="10" t="s">
        <v>37</v>
      </c>
      <c r="G6" s="10" t="s">
        <v>38</v>
      </c>
      <c r="H6" s="10">
        <v>24</v>
      </c>
      <c r="I6" s="10">
        <v>15</v>
      </c>
      <c r="J6" s="23">
        <v>309430.26</v>
      </c>
      <c r="K6" s="11">
        <v>0.78349999999999997</v>
      </c>
      <c r="L6" s="11">
        <v>3.5000000000000001E-3</v>
      </c>
      <c r="M6" s="12">
        <v>0.21299999999999999</v>
      </c>
      <c r="N6" s="11">
        <f>SUM(Tabla1[[#This Row],[APORTACIONES DE LA GENERALITAT (%)]:[OTRAS INSTITUCIONES/ ENTIDADES (%)]])</f>
        <v>0.99999999999999989</v>
      </c>
      <c r="O6" s="35"/>
    </row>
    <row r="7" spans="1:15" ht="31.15">
      <c r="A7" s="5" t="s">
        <v>39</v>
      </c>
      <c r="B7" s="10" t="s">
        <v>22</v>
      </c>
      <c r="C7" s="24">
        <v>2064</v>
      </c>
      <c r="D7" s="10" t="s">
        <v>40</v>
      </c>
      <c r="E7" s="10" t="s">
        <v>41</v>
      </c>
      <c r="F7" s="10" t="s">
        <v>42</v>
      </c>
      <c r="G7" s="10" t="s">
        <v>30</v>
      </c>
      <c r="H7" s="10">
        <v>14</v>
      </c>
      <c r="I7" s="10">
        <v>5</v>
      </c>
      <c r="J7" s="23">
        <v>326977</v>
      </c>
      <c r="K7" s="11">
        <v>0.77059999999999995</v>
      </c>
      <c r="L7" s="11">
        <v>0.22939999999999999</v>
      </c>
      <c r="M7" s="12">
        <v>0</v>
      </c>
      <c r="N7" s="11">
        <f>SUM(Tabla1[[#This Row],[APORTACIONES DE LA GENERALITAT (%)]:[OTRAS INSTITUCIONES/ ENTIDADES (%)]])</f>
        <v>1</v>
      </c>
      <c r="O7" s="35"/>
    </row>
    <row r="8" spans="1:15" ht="31.15">
      <c r="A8" s="5" t="s">
        <v>43</v>
      </c>
      <c r="B8" s="10" t="s">
        <v>44</v>
      </c>
      <c r="C8" s="22">
        <v>117774</v>
      </c>
      <c r="D8" s="10" t="s">
        <v>45</v>
      </c>
      <c r="E8" s="10" t="s">
        <v>46</v>
      </c>
      <c r="F8" s="10" t="s">
        <v>19</v>
      </c>
      <c r="G8" s="10" t="s">
        <v>30</v>
      </c>
      <c r="H8" s="10">
        <v>24</v>
      </c>
      <c r="I8" s="10">
        <v>5</v>
      </c>
      <c r="J8" s="23">
        <v>293257.73</v>
      </c>
      <c r="K8" s="11">
        <v>0.71609999999999996</v>
      </c>
      <c r="L8" s="11">
        <v>0.1023</v>
      </c>
      <c r="M8" s="12">
        <v>0.18160000000000001</v>
      </c>
      <c r="N8" s="11">
        <f>SUM(Tabla1[[#This Row],[APORTACIONES DE LA GENERALITAT (%)]:[OTRAS INSTITUCIONES/ ENTIDADES (%)]])</f>
        <v>1</v>
      </c>
      <c r="O8" s="35"/>
    </row>
    <row r="9" spans="1:15" ht="62.45">
      <c r="A9" s="5" t="s">
        <v>47</v>
      </c>
      <c r="B9" s="10" t="s">
        <v>28</v>
      </c>
      <c r="C9" s="25">
        <v>1064</v>
      </c>
      <c r="D9" s="10" t="s">
        <v>48</v>
      </c>
      <c r="E9" s="10" t="s">
        <v>49</v>
      </c>
      <c r="F9" s="10" t="s">
        <v>50</v>
      </c>
      <c r="G9" s="10" t="s">
        <v>30</v>
      </c>
      <c r="H9" s="10">
        <v>18</v>
      </c>
      <c r="I9" s="10">
        <v>6</v>
      </c>
      <c r="J9" s="23">
        <v>528036.24</v>
      </c>
      <c r="K9" s="11">
        <v>0.76229999999999998</v>
      </c>
      <c r="L9" s="11">
        <v>2.46E-2</v>
      </c>
      <c r="M9" s="12">
        <v>0.21310000000000001</v>
      </c>
      <c r="N9" s="11">
        <f>SUM(Tabla1[[#This Row],[APORTACIONES DE LA GENERALITAT (%)]:[OTRAS INSTITUCIONES/ ENTIDADES (%)]])</f>
        <v>1</v>
      </c>
      <c r="O9" s="35"/>
    </row>
    <row r="10" spans="1:15" ht="64.5">
      <c r="A10" s="5" t="s">
        <v>51</v>
      </c>
      <c r="B10" s="10" t="s">
        <v>52</v>
      </c>
      <c r="C10" s="22">
        <v>53056</v>
      </c>
      <c r="D10" s="10" t="s">
        <v>53</v>
      </c>
      <c r="E10" s="10" t="s">
        <v>54</v>
      </c>
      <c r="F10" s="10" t="s">
        <v>55</v>
      </c>
      <c r="G10" s="10" t="s">
        <v>30</v>
      </c>
      <c r="H10" s="10">
        <v>18</v>
      </c>
      <c r="I10" s="10">
        <v>3</v>
      </c>
      <c r="J10" s="23">
        <v>369881.08</v>
      </c>
      <c r="K10" s="11">
        <v>0.79749999999999999</v>
      </c>
      <c r="L10" s="11">
        <v>2.5499999999999998E-2</v>
      </c>
      <c r="M10" s="12">
        <v>0.17699999999999999</v>
      </c>
      <c r="N10" s="11">
        <f>SUM(Tabla1[[#This Row],[APORTACIONES DE LA GENERALITAT (%)]:[OTRAS INSTITUCIONES/ ENTIDADES (%)]])</f>
        <v>1</v>
      </c>
      <c r="O10" s="35"/>
    </row>
    <row r="11" spans="1:15" ht="78">
      <c r="A11" s="5" t="s">
        <v>56</v>
      </c>
      <c r="B11" s="10" t="s">
        <v>57</v>
      </c>
      <c r="C11" s="22">
        <v>34850</v>
      </c>
      <c r="D11" s="10" t="s">
        <v>58</v>
      </c>
      <c r="E11" s="10" t="s">
        <v>59</v>
      </c>
      <c r="F11" s="10" t="s">
        <v>60</v>
      </c>
      <c r="G11" s="10" t="s">
        <v>30</v>
      </c>
      <c r="H11" s="10">
        <v>18</v>
      </c>
      <c r="I11" s="10">
        <v>3</v>
      </c>
      <c r="J11" s="23">
        <v>432729.72</v>
      </c>
      <c r="K11" s="11">
        <v>0.79890000000000005</v>
      </c>
      <c r="L11" s="11">
        <v>3.3599999999999998E-2</v>
      </c>
      <c r="M11" s="12">
        <v>0.16750000000000001</v>
      </c>
      <c r="N11" s="11">
        <f>SUM(Tabla1[[#This Row],[APORTACIONES DE LA GENERALITAT (%)]:[OTRAS INSTITUCIONES/ ENTIDADES (%)]])</f>
        <v>1</v>
      </c>
      <c r="O11" s="32" t="s">
        <v>61</v>
      </c>
    </row>
    <row r="12" spans="1:15" ht="62.45">
      <c r="A12" s="5" t="s">
        <v>62</v>
      </c>
      <c r="B12" s="10" t="s">
        <v>52</v>
      </c>
      <c r="C12" s="22">
        <v>10080</v>
      </c>
      <c r="D12" s="10" t="s">
        <v>63</v>
      </c>
      <c r="E12" s="10" t="s">
        <v>64</v>
      </c>
      <c r="F12" s="10" t="s">
        <v>65</v>
      </c>
      <c r="G12" s="10" t="s">
        <v>66</v>
      </c>
      <c r="H12" s="10">
        <v>24</v>
      </c>
      <c r="I12" s="10">
        <v>3</v>
      </c>
      <c r="J12" s="23">
        <v>465334.81</v>
      </c>
      <c r="K12" s="11">
        <v>0.74280000000000002</v>
      </c>
      <c r="L12" s="11">
        <v>8.6800000000000002E-2</v>
      </c>
      <c r="M12" s="12">
        <v>0.1704</v>
      </c>
      <c r="N12" s="11">
        <f>SUM(Tabla1[[#This Row],[APORTACIONES DE LA GENERALITAT (%)]:[OTRAS INSTITUCIONES/ ENTIDADES (%)]])</f>
        <v>1</v>
      </c>
      <c r="O12" s="35"/>
    </row>
    <row r="13" spans="1:15" ht="48.75">
      <c r="A13" s="5" t="s">
        <v>67</v>
      </c>
      <c r="B13" s="10" t="s">
        <v>68</v>
      </c>
      <c r="C13" s="10"/>
      <c r="D13" s="10" t="s">
        <v>69</v>
      </c>
      <c r="E13" s="10" t="s">
        <v>70</v>
      </c>
      <c r="F13" s="10" t="s">
        <v>71</v>
      </c>
      <c r="G13" s="10" t="s">
        <v>72</v>
      </c>
      <c r="H13" s="10">
        <v>24</v>
      </c>
      <c r="I13" s="10"/>
      <c r="J13" s="23">
        <v>309493.52</v>
      </c>
      <c r="K13" s="11">
        <v>0.79990000000000006</v>
      </c>
      <c r="L13" s="11">
        <v>0.10009999999999999</v>
      </c>
      <c r="M13" s="12">
        <v>0.1</v>
      </c>
      <c r="N13" s="11">
        <f>SUM(Tabla1[[#This Row],[APORTACIONES DE LA GENERALITAT (%)]:[OTRAS INSTITUCIONES/ ENTIDADES (%)]])</f>
        <v>1</v>
      </c>
      <c r="O13" s="35"/>
    </row>
    <row r="14" spans="1:15" ht="46.9">
      <c r="A14" s="5" t="s">
        <v>73</v>
      </c>
      <c r="B14" s="10" t="s">
        <v>74</v>
      </c>
      <c r="C14" s="10">
        <v>585</v>
      </c>
      <c r="D14" s="10" t="s">
        <v>75</v>
      </c>
      <c r="E14" s="10" t="s">
        <v>24</v>
      </c>
      <c r="F14" s="10" t="s">
        <v>19</v>
      </c>
      <c r="G14" s="11" t="s">
        <v>30</v>
      </c>
      <c r="H14" s="10">
        <v>24</v>
      </c>
      <c r="I14" s="10">
        <v>2</v>
      </c>
      <c r="J14" s="23">
        <v>500014.45</v>
      </c>
      <c r="K14" s="11">
        <v>0.8</v>
      </c>
      <c r="L14" s="11">
        <v>6.0299999999999999E-2</v>
      </c>
      <c r="M14" s="12">
        <v>0.13969999999999999</v>
      </c>
      <c r="N14" s="11">
        <f>SUM(Tabla1[[#This Row],[APORTACIONES DE LA GENERALITAT (%)]:[OTRAS INSTITUCIONES/ ENTIDADES (%)]])</f>
        <v>1</v>
      </c>
      <c r="O14" s="35"/>
    </row>
    <row r="15" spans="1:15" ht="46.9">
      <c r="A15" s="5" t="s">
        <v>76</v>
      </c>
      <c r="B15" s="10" t="s">
        <v>68</v>
      </c>
      <c r="C15" s="10">
        <v>5591</v>
      </c>
      <c r="D15" s="10" t="s">
        <v>77</v>
      </c>
      <c r="E15" s="10" t="s">
        <v>78</v>
      </c>
      <c r="F15" s="10" t="s">
        <v>25</v>
      </c>
      <c r="G15" s="10" t="s">
        <v>30</v>
      </c>
      <c r="H15" s="10">
        <v>24</v>
      </c>
      <c r="I15" s="10">
        <v>4</v>
      </c>
      <c r="J15" s="23">
        <v>773390</v>
      </c>
      <c r="K15" s="11">
        <v>0.51770000000000005</v>
      </c>
      <c r="L15" s="11">
        <v>2.5999999999999999E-2</v>
      </c>
      <c r="M15" s="12">
        <v>0.45679999999999998</v>
      </c>
      <c r="N15" s="11">
        <f>SUM(Tabla1[[#This Row],[APORTACIONES DE LA GENERALITAT (%)]:[OTRAS INSTITUCIONES/ ENTIDADES (%)]])</f>
        <v>1.0005000000000002</v>
      </c>
      <c r="O15" s="35"/>
    </row>
    <row r="16" spans="1:15" ht="46.9">
      <c r="A16" s="5" t="s">
        <v>79</v>
      </c>
      <c r="B16" s="10" t="s">
        <v>68</v>
      </c>
      <c r="C16" s="22">
        <v>2698</v>
      </c>
      <c r="D16" s="10" t="s">
        <v>23</v>
      </c>
      <c r="E16" s="10" t="s">
        <v>24</v>
      </c>
      <c r="F16" s="10" t="s">
        <v>80</v>
      </c>
      <c r="G16" s="10" t="s">
        <v>26</v>
      </c>
      <c r="H16" s="10">
        <v>24</v>
      </c>
      <c r="I16" s="10">
        <v>4</v>
      </c>
      <c r="J16" s="23">
        <v>125000</v>
      </c>
      <c r="K16" s="11">
        <v>0.8</v>
      </c>
      <c r="L16" s="11">
        <v>0.10390000000000001</v>
      </c>
      <c r="M16" s="12">
        <v>9.6100000000000005E-2</v>
      </c>
      <c r="N16" s="11">
        <f>SUM(Tabla1[[#This Row],[APORTACIONES DE LA GENERALITAT (%)]:[OTRAS INSTITUCIONES/ ENTIDADES (%)]])</f>
        <v>1</v>
      </c>
      <c r="O16" s="35"/>
    </row>
    <row r="17" spans="1:15">
      <c r="A17" s="5" t="s">
        <v>81</v>
      </c>
      <c r="B17" s="10" t="s">
        <v>68</v>
      </c>
      <c r="C17" s="10">
        <v>720</v>
      </c>
      <c r="D17" s="10" t="s">
        <v>82</v>
      </c>
      <c r="E17" s="10" t="s">
        <v>83</v>
      </c>
      <c r="F17" s="10" t="s">
        <v>19</v>
      </c>
      <c r="G17" s="10" t="s">
        <v>30</v>
      </c>
      <c r="H17" s="10">
        <v>18</v>
      </c>
      <c r="I17" s="10">
        <v>4</v>
      </c>
      <c r="J17" s="26">
        <v>292976.7</v>
      </c>
      <c r="K17" s="11">
        <v>0.76629999999999998</v>
      </c>
      <c r="L17" s="11">
        <v>1.12E-2</v>
      </c>
      <c r="M17" s="12">
        <v>0.2225</v>
      </c>
      <c r="N17" s="11">
        <f>SUM(Tabla1[[#This Row],[APORTACIONES DE LA GENERALITAT (%)]:[OTRAS INSTITUCIONES/ ENTIDADES (%)]])</f>
        <v>1</v>
      </c>
      <c r="O17" s="35"/>
    </row>
    <row r="18" spans="1:15" ht="31.15">
      <c r="A18" s="5" t="s">
        <v>84</v>
      </c>
      <c r="B18" s="10" t="s">
        <v>85</v>
      </c>
      <c r="C18" s="22">
        <v>53904</v>
      </c>
      <c r="D18" s="10" t="s">
        <v>86</v>
      </c>
      <c r="E18" s="10"/>
      <c r="F18" s="10"/>
      <c r="G18" s="10" t="s">
        <v>30</v>
      </c>
      <c r="H18" s="10">
        <v>24</v>
      </c>
      <c r="I18" s="10">
        <v>3</v>
      </c>
      <c r="J18" s="23">
        <v>339460.5</v>
      </c>
      <c r="K18" s="11">
        <v>0.79479999999999995</v>
      </c>
      <c r="L18" s="11">
        <v>4.1000000000000003E-3</v>
      </c>
      <c r="M18" s="12">
        <v>0.2011</v>
      </c>
      <c r="N18" s="11">
        <f>SUM(Tabla1[[#This Row],[APORTACIONES DE LA GENERALITAT (%)]:[OTRAS INSTITUCIONES/ ENTIDADES (%)]])</f>
        <v>1</v>
      </c>
      <c r="O18" s="35"/>
    </row>
    <row r="19" spans="1:15" ht="48.75">
      <c r="A19" s="5" t="s">
        <v>87</v>
      </c>
      <c r="B19" s="10" t="s">
        <v>85</v>
      </c>
      <c r="C19" s="22">
        <v>183321</v>
      </c>
      <c r="D19" s="10" t="s">
        <v>88</v>
      </c>
      <c r="E19" s="10" t="s">
        <v>24</v>
      </c>
      <c r="F19" s="10" t="s">
        <v>89</v>
      </c>
      <c r="G19" s="10" t="s">
        <v>30</v>
      </c>
      <c r="H19" s="10">
        <v>24</v>
      </c>
      <c r="I19" s="10">
        <v>8</v>
      </c>
      <c r="J19" s="23">
        <v>491592.85</v>
      </c>
      <c r="K19" s="11">
        <v>0.7873</v>
      </c>
      <c r="L19" s="11">
        <v>5.3100000000000001E-2</v>
      </c>
      <c r="M19" s="12">
        <v>0.15959999999999999</v>
      </c>
      <c r="N19" s="11">
        <f>SUM(Tabla1[[#This Row],[APORTACIONES DE LA GENERALITAT (%)]:[OTRAS INSTITUCIONES/ ENTIDADES (%)]])</f>
        <v>1</v>
      </c>
      <c r="O19" s="35"/>
    </row>
    <row r="20" spans="1:15" ht="46.9">
      <c r="A20" s="5" t="s">
        <v>90</v>
      </c>
      <c r="B20" s="10" t="s">
        <v>85</v>
      </c>
      <c r="C20" s="22">
        <v>150000</v>
      </c>
      <c r="D20" s="10" t="s">
        <v>40</v>
      </c>
      <c r="E20" s="10" t="s">
        <v>91</v>
      </c>
      <c r="F20" s="10" t="s">
        <v>92</v>
      </c>
      <c r="G20" s="10" t="s">
        <v>93</v>
      </c>
      <c r="H20" s="10">
        <v>12</v>
      </c>
      <c r="I20" s="10">
        <v>2</v>
      </c>
      <c r="J20" s="23">
        <v>235722</v>
      </c>
      <c r="K20" s="11">
        <v>0.79990000000000006</v>
      </c>
      <c r="L20" s="11">
        <v>0</v>
      </c>
      <c r="M20" s="12">
        <v>0.2001</v>
      </c>
      <c r="N20" s="11">
        <f>SUM(Tabla1[[#This Row],[APORTACIONES DE LA GENERALITAT (%)]:[OTRAS INSTITUCIONES/ ENTIDADES (%)]])</f>
        <v>1</v>
      </c>
      <c r="O20" s="35"/>
    </row>
    <row r="21" spans="1:15" ht="48.75">
      <c r="A21" s="5" t="s">
        <v>94</v>
      </c>
      <c r="B21" s="10" t="s">
        <v>95</v>
      </c>
      <c r="C21" s="22">
        <v>88101</v>
      </c>
      <c r="D21" s="10" t="s">
        <v>96</v>
      </c>
      <c r="E21" s="10" t="s">
        <v>83</v>
      </c>
      <c r="F21" s="10" t="s">
        <v>97</v>
      </c>
      <c r="G21" s="10" t="s">
        <v>72</v>
      </c>
      <c r="H21" s="10">
        <v>24</v>
      </c>
      <c r="I21" s="10">
        <v>3</v>
      </c>
      <c r="J21" s="23">
        <v>426303</v>
      </c>
      <c r="K21" s="11">
        <v>0.7208</v>
      </c>
      <c r="L21" s="11">
        <v>0</v>
      </c>
      <c r="M21" s="12">
        <v>0.2792</v>
      </c>
      <c r="N21" s="11">
        <f>SUM(Tabla1[[#This Row],[APORTACIONES DE LA GENERALITAT (%)]:[OTRAS INSTITUCIONES/ ENTIDADES (%)]])</f>
        <v>1</v>
      </c>
      <c r="O21" s="35"/>
    </row>
    <row r="22" spans="1:15" ht="46.9">
      <c r="A22" s="5" t="s">
        <v>98</v>
      </c>
      <c r="B22" s="10" t="s">
        <v>85</v>
      </c>
      <c r="C22" s="10" t="s">
        <v>99</v>
      </c>
      <c r="D22" s="10" t="s">
        <v>100</v>
      </c>
      <c r="E22" s="10" t="s">
        <v>24</v>
      </c>
      <c r="F22" s="10" t="s">
        <v>25</v>
      </c>
      <c r="G22" s="10" t="s">
        <v>30</v>
      </c>
      <c r="H22" s="10">
        <v>24</v>
      </c>
      <c r="I22" s="10">
        <v>2</v>
      </c>
      <c r="J22" s="23">
        <v>538212.77</v>
      </c>
      <c r="K22" s="11">
        <v>0.73919999999999997</v>
      </c>
      <c r="L22" s="11">
        <v>0</v>
      </c>
      <c r="M22" s="12">
        <v>0.26079999999999998</v>
      </c>
      <c r="N22" s="11">
        <f>SUM(Tabla1[[#This Row],[APORTACIONES DE LA GENERALITAT (%)]:[OTRAS INSTITUCIONES/ ENTIDADES (%)]])</f>
        <v>1</v>
      </c>
      <c r="O22" s="35"/>
    </row>
    <row r="23" spans="1:15" ht="46.9">
      <c r="A23" s="5" t="s">
        <v>101</v>
      </c>
      <c r="B23" s="10" t="s">
        <v>68</v>
      </c>
      <c r="C23" s="22">
        <v>11687</v>
      </c>
      <c r="D23" s="10" t="s">
        <v>102</v>
      </c>
      <c r="E23" s="10" t="s">
        <v>103</v>
      </c>
      <c r="F23" s="10" t="s">
        <v>104</v>
      </c>
      <c r="G23" s="10" t="s">
        <v>30</v>
      </c>
      <c r="H23" s="10">
        <v>12</v>
      </c>
      <c r="I23" s="10"/>
      <c r="J23" s="23">
        <v>154813</v>
      </c>
      <c r="K23" s="11">
        <v>0.71020000000000005</v>
      </c>
      <c r="L23" s="11">
        <v>2.0999999999999999E-3</v>
      </c>
      <c r="M23" s="12">
        <v>0.28770000000000001</v>
      </c>
      <c r="N23" s="11">
        <f>SUM(Tabla1[[#This Row],[APORTACIONES DE LA GENERALITAT (%)]:[OTRAS INSTITUCIONES/ ENTIDADES (%)]])</f>
        <v>1</v>
      </c>
      <c r="O23" s="35"/>
    </row>
    <row r="24" spans="1:15" ht="46.9">
      <c r="A24" s="5" t="s">
        <v>105</v>
      </c>
      <c r="B24" s="10" t="s">
        <v>22</v>
      </c>
      <c r="C24" s="22">
        <v>3000</v>
      </c>
      <c r="D24" s="10" t="s">
        <v>106</v>
      </c>
      <c r="E24" s="10" t="s">
        <v>24</v>
      </c>
      <c r="F24" s="10" t="s">
        <v>25</v>
      </c>
      <c r="G24" s="10" t="s">
        <v>30</v>
      </c>
      <c r="H24" s="10">
        <v>24</v>
      </c>
      <c r="I24" s="10">
        <v>2</v>
      </c>
      <c r="J24" s="23">
        <v>450006.62</v>
      </c>
      <c r="K24" s="11">
        <v>0.8</v>
      </c>
      <c r="L24" s="11">
        <v>0.11990000000000001</v>
      </c>
      <c r="M24" s="12">
        <v>8.0100000000000005E-2</v>
      </c>
      <c r="N24" s="11">
        <f>SUM(Tabla1[[#This Row],[APORTACIONES DE LA GENERALITAT (%)]:[OTRAS INSTITUCIONES/ ENTIDADES (%)]])</f>
        <v>1</v>
      </c>
      <c r="O24" s="35"/>
    </row>
    <row r="25" spans="1:15" ht="156">
      <c r="A25" s="5" t="s">
        <v>107</v>
      </c>
      <c r="B25" s="10" t="s">
        <v>108</v>
      </c>
      <c r="C25" s="22">
        <v>636165</v>
      </c>
      <c r="D25" s="10" t="s">
        <v>109</v>
      </c>
      <c r="E25" s="10" t="s">
        <v>110</v>
      </c>
      <c r="F25" s="10" t="s">
        <v>111</v>
      </c>
      <c r="G25" s="10" t="s">
        <v>112</v>
      </c>
      <c r="H25" s="10">
        <v>24</v>
      </c>
      <c r="I25" s="10">
        <v>3</v>
      </c>
      <c r="J25" s="23">
        <v>391862.45</v>
      </c>
      <c r="K25" s="11">
        <v>0.78620000000000001</v>
      </c>
      <c r="L25" s="11">
        <v>0.21379999999999999</v>
      </c>
      <c r="M25" s="12">
        <v>0</v>
      </c>
      <c r="N25" s="11">
        <f>SUM(Tabla1[[#This Row],[APORTACIONES DE LA GENERALITAT (%)]:[OTRAS INSTITUCIONES/ ENTIDADES (%)]])</f>
        <v>1</v>
      </c>
      <c r="O25" s="35"/>
    </row>
    <row r="26" spans="1:15" ht="62.45">
      <c r="A26" s="5" t="s">
        <v>113</v>
      </c>
      <c r="B26" s="10" t="s">
        <v>22</v>
      </c>
      <c r="C26" s="22">
        <v>297311</v>
      </c>
      <c r="D26" s="10" t="s">
        <v>114</v>
      </c>
      <c r="E26" s="10" t="s">
        <v>36</v>
      </c>
      <c r="F26" s="10" t="s">
        <v>115</v>
      </c>
      <c r="G26" s="10" t="s">
        <v>26</v>
      </c>
      <c r="H26" s="10">
        <v>24</v>
      </c>
      <c r="I26" s="10">
        <v>5</v>
      </c>
      <c r="J26" s="23">
        <v>481583</v>
      </c>
      <c r="K26" s="11">
        <v>0.8</v>
      </c>
      <c r="L26" s="11">
        <v>2.3300000000000001E-2</v>
      </c>
      <c r="M26" s="12">
        <v>0.1767</v>
      </c>
      <c r="N26" s="11">
        <f>SUM(Tabla1[[#This Row],[APORTACIONES DE LA GENERALITAT (%)]:[OTRAS INSTITUCIONES/ ENTIDADES (%)]])</f>
        <v>1</v>
      </c>
      <c r="O26" s="35"/>
    </row>
    <row r="27" spans="1:15" ht="78">
      <c r="A27" s="5" t="s">
        <v>116</v>
      </c>
      <c r="B27" s="10" t="s">
        <v>117</v>
      </c>
      <c r="C27" s="22">
        <v>1004</v>
      </c>
      <c r="D27" s="10" t="s">
        <v>118</v>
      </c>
      <c r="E27" s="10" t="s">
        <v>36</v>
      </c>
      <c r="F27" s="10" t="s">
        <v>119</v>
      </c>
      <c r="G27" s="10" t="s">
        <v>30</v>
      </c>
      <c r="H27" s="10">
        <v>24</v>
      </c>
      <c r="I27" s="10">
        <v>6</v>
      </c>
      <c r="J27" s="23">
        <v>547692.43999999994</v>
      </c>
      <c r="K27" s="11">
        <v>0.73040000000000005</v>
      </c>
      <c r="L27" s="11">
        <v>8.0000000000000004E-4</v>
      </c>
      <c r="M27" s="12">
        <v>0.26879999999999998</v>
      </c>
      <c r="N27" s="11">
        <f>SUM(Tabla1[[#This Row],[APORTACIONES DE LA GENERALITAT (%)]:[OTRAS INSTITUCIONES/ ENTIDADES (%)]])</f>
        <v>1</v>
      </c>
      <c r="O27" s="35"/>
    </row>
    <row r="28" spans="1:15" ht="46.9">
      <c r="A28" s="5" t="s">
        <v>120</v>
      </c>
      <c r="B28" s="10" t="s">
        <v>117</v>
      </c>
      <c r="C28" s="22">
        <v>15708</v>
      </c>
      <c r="D28" s="10" t="s">
        <v>121</v>
      </c>
      <c r="E28" s="10" t="s">
        <v>122</v>
      </c>
      <c r="F28" s="10" t="s">
        <v>123</v>
      </c>
      <c r="G28" s="10" t="s">
        <v>30</v>
      </c>
      <c r="H28" s="10">
        <v>20</v>
      </c>
      <c r="I28" s="10">
        <v>6</v>
      </c>
      <c r="J28" s="23">
        <v>500240.73</v>
      </c>
      <c r="K28" s="11">
        <v>0.79959999999999998</v>
      </c>
      <c r="L28" s="11">
        <v>0</v>
      </c>
      <c r="M28" s="12">
        <v>0.20039999999999999</v>
      </c>
      <c r="N28" s="11">
        <f>SUM(Tabla1[[#This Row],[APORTACIONES DE LA GENERALITAT (%)]:[OTRAS INSTITUCIONES/ ENTIDADES (%)]])</f>
        <v>1</v>
      </c>
      <c r="O28" s="35"/>
    </row>
    <row r="29" spans="1:15" ht="62.45">
      <c r="A29" s="5" t="s">
        <v>124</v>
      </c>
      <c r="B29" s="10" t="s">
        <v>85</v>
      </c>
      <c r="C29" s="22">
        <v>14196</v>
      </c>
      <c r="D29" s="10" t="s">
        <v>125</v>
      </c>
      <c r="E29" s="10" t="s">
        <v>64</v>
      </c>
      <c r="F29" s="10" t="s">
        <v>19</v>
      </c>
      <c r="G29" s="10" t="s">
        <v>30</v>
      </c>
      <c r="H29" s="10">
        <v>18</v>
      </c>
      <c r="I29" s="10"/>
      <c r="J29" s="23">
        <v>588670.29</v>
      </c>
      <c r="K29" s="11">
        <v>0.79</v>
      </c>
      <c r="L29" s="11">
        <v>0.01</v>
      </c>
      <c r="M29" s="12">
        <v>0.2</v>
      </c>
      <c r="N29" s="11">
        <f>SUM(Tabla1[[#This Row],[APORTACIONES DE LA GENERALITAT (%)]:[OTRAS INSTITUCIONES/ ENTIDADES (%)]])</f>
        <v>1</v>
      </c>
      <c r="O29" s="33" t="s">
        <v>61</v>
      </c>
    </row>
    <row r="30" spans="1:15" ht="46.9">
      <c r="A30" s="5" t="s">
        <v>126</v>
      </c>
      <c r="B30" s="13" t="s">
        <v>127</v>
      </c>
      <c r="C30" s="27">
        <f>SUM(C23:C29,C14:C21,C2:C12)</f>
        <v>2039815</v>
      </c>
      <c r="D30" s="27"/>
      <c r="E30" s="28"/>
      <c r="F30" s="28"/>
      <c r="G30" s="28"/>
      <c r="H30" s="28">
        <f>SUM(H2:H29)</f>
        <v>589</v>
      </c>
      <c r="I30" s="28">
        <f>SUM(I2:I12,I14:I22,I24:I28)</f>
        <v>115</v>
      </c>
      <c r="J30" s="29">
        <f>SUM(J2:J29)</f>
        <v>10746658.420000002</v>
      </c>
      <c r="K30" s="30">
        <f>SUBTOTAL(101,K2:K29)</f>
        <v>0.76218214285714303</v>
      </c>
      <c r="L30" s="30">
        <f>SUBTOTAL(101,L2:L29)</f>
        <v>5.0914285714285704E-2</v>
      </c>
      <c r="M30" s="31">
        <f>SUBTOTAL(101,M2:M29)</f>
        <v>0.18692142857142854</v>
      </c>
      <c r="N30" s="30">
        <f>SUM(Tabla1[[#This Row],[APORTACIONES DE LA GENERALITAT (%)]:[OTRAS INSTITUCIONES/ ENTIDADES (%)]])</f>
        <v>1.0000178571428573</v>
      </c>
      <c r="O30" s="34"/>
    </row>
    <row r="31" spans="1:15">
      <c r="A31" s="5"/>
      <c r="B31" s="5"/>
      <c r="C31" s="5" t="s">
        <v>128</v>
      </c>
      <c r="D31" s="5"/>
      <c r="E31" s="5"/>
      <c r="F31" s="5"/>
      <c r="G31" s="5"/>
      <c r="H31" s="5"/>
      <c r="I31" s="5"/>
      <c r="J31" s="6"/>
      <c r="K31" s="6">
        <v>8191103.0499999998</v>
      </c>
      <c r="L31" s="6">
        <v>547004.91399999999</v>
      </c>
      <c r="M31" s="14">
        <v>2008550.46</v>
      </c>
      <c r="N31" s="6">
        <f>SUM(Tabla1[[#This Row],[APORTACIONES DE LA GENERALITAT (%)]:[OTRAS INSTITUCIONES/ ENTIDADES (%)]])</f>
        <v>10746658.423999999</v>
      </c>
      <c r="O31" s="36"/>
    </row>
  </sheetData>
  <hyperlinks>
    <hyperlink ref="B30" r:id="rId1" xr:uid="{00000000-0004-0000-0000-000000000000}"/>
  </hyperlink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Marta Corencia Arias</cp:lastModifiedBy>
  <cp:revision/>
  <dcterms:created xsi:type="dcterms:W3CDTF">2023-03-01T08:46:32Z</dcterms:created>
  <dcterms:modified xsi:type="dcterms:W3CDTF">2024-05-30T12:03:44Z</dcterms:modified>
  <cp:category/>
  <cp:contentStatus/>
</cp:coreProperties>
</file>