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06"/>
  <workbookPr/>
  <mc:AlternateContent xmlns:mc="http://schemas.openxmlformats.org/markup-compatibility/2006">
    <mc:Choice Requires="x15">
      <x15ac:absPath xmlns:x15ac="http://schemas.microsoft.com/office/spreadsheetml/2010/11/ac" url="D:\Observatorio Cooperación\2018\"/>
    </mc:Choice>
  </mc:AlternateContent>
  <xr:revisionPtr revIDLastSave="2" documentId="11_82957D385043A30B25BE900C3DF489BE5273D60B" xr6:coauthVersionLast="47" xr6:coauthVersionMax="47" xr10:uidLastSave="{A38A9B47-51FF-42F0-890D-E9C9176D4E89}"/>
  <bookViews>
    <workbookView xWindow="0" yWindow="0" windowWidth="9825" windowHeight="8085" firstSheet="1" xr2:uid="{00000000-000D-0000-FFFF-FFFF00000000}"/>
  </bookViews>
  <sheets>
    <sheet name="PAÍSES" sheetId="1" r:id="rId1"/>
    <sheet name="CONTINENTES" sheetId="2" r:id="rId2"/>
  </sheets>
  <externalReferences>
    <externalReference r:id="rId3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72" i="1" l="1"/>
  <c r="B75" i="1"/>
  <c r="B65" i="1"/>
  <c r="B68" i="1"/>
  <c r="B69" i="1"/>
  <c r="B70" i="1"/>
  <c r="B71" i="1"/>
  <c r="B76" i="1"/>
  <c r="B66" i="1"/>
  <c r="B42" i="1" l="1"/>
  <c r="B38" i="1"/>
  <c r="B35" i="1"/>
  <c r="B39" i="1"/>
  <c r="B41" i="1"/>
  <c r="B36" i="1"/>
  <c r="B37" i="1"/>
  <c r="B40" i="1"/>
  <c r="B34" i="1"/>
  <c r="G4" i="2" l="1"/>
  <c r="G2" i="2"/>
  <c r="H23" i="1"/>
  <c r="G23" i="1"/>
  <c r="H20" i="1"/>
  <c r="G20" i="1"/>
  <c r="H18" i="1"/>
  <c r="G18" i="1"/>
  <c r="H17" i="1"/>
  <c r="G17" i="1"/>
  <c r="H15" i="1"/>
  <c r="G15" i="1"/>
  <c r="H3" i="2" s="1"/>
  <c r="H9" i="1"/>
  <c r="G9" i="1"/>
  <c r="H7" i="1"/>
  <c r="G7" i="1"/>
  <c r="H6" i="1"/>
  <c r="G6" i="1"/>
  <c r="I4" i="1"/>
  <c r="I8" i="1"/>
  <c r="I10" i="1"/>
  <c r="I12" i="1"/>
  <c r="I13" i="1"/>
  <c r="H2" i="1"/>
  <c r="G2" i="1"/>
  <c r="I23" i="1" l="1"/>
  <c r="H4" i="2"/>
  <c r="I3" i="2"/>
  <c r="J3" i="2" s="1"/>
  <c r="I9" i="1"/>
  <c r="H24" i="1"/>
  <c r="I4" i="2" s="1"/>
  <c r="I7" i="1"/>
  <c r="I6" i="1"/>
  <c r="I20" i="1"/>
  <c r="H2" i="2"/>
  <c r="I2" i="1"/>
  <c r="G24" i="1"/>
  <c r="I2" i="2"/>
  <c r="I18" i="1"/>
  <c r="I17" i="1"/>
  <c r="I15" i="1"/>
  <c r="E3" i="2"/>
  <c r="B7" i="2"/>
  <c r="E23" i="1"/>
  <c r="E20" i="1"/>
  <c r="E18" i="1"/>
  <c r="E17" i="1"/>
  <c r="E15" i="1"/>
  <c r="E9" i="1"/>
  <c r="E7" i="1"/>
  <c r="E6" i="1"/>
  <c r="E2" i="1"/>
  <c r="B24" i="1"/>
  <c r="C3" i="1" s="1"/>
  <c r="J4" i="2" l="1"/>
  <c r="E4" i="2"/>
  <c r="E2" i="2"/>
  <c r="C3" i="2"/>
  <c r="I7" i="2"/>
  <c r="J2" i="2"/>
  <c r="J4" i="1"/>
  <c r="J8" i="1"/>
  <c r="J12" i="1"/>
  <c r="J16" i="1"/>
  <c r="J20" i="1"/>
  <c r="J6" i="1"/>
  <c r="J18" i="1"/>
  <c r="J11" i="1"/>
  <c r="J5" i="1"/>
  <c r="J9" i="1"/>
  <c r="J13" i="1"/>
  <c r="J17" i="1"/>
  <c r="J21" i="1"/>
  <c r="J2" i="1"/>
  <c r="J10" i="1"/>
  <c r="J14" i="1"/>
  <c r="J22" i="1"/>
  <c r="J3" i="1"/>
  <c r="J7" i="1"/>
  <c r="J15" i="1"/>
  <c r="J23" i="1"/>
  <c r="J19" i="1"/>
  <c r="I24" i="1"/>
  <c r="I25" i="1" s="1"/>
  <c r="H7" i="2"/>
  <c r="H25" i="1"/>
  <c r="E24" i="1"/>
  <c r="F16" i="1" s="1"/>
  <c r="C2" i="1"/>
  <c r="C21" i="1"/>
  <c r="C17" i="1"/>
  <c r="C13" i="1"/>
  <c r="C9" i="1"/>
  <c r="C5" i="1"/>
  <c r="C22" i="1"/>
  <c r="C18" i="1"/>
  <c r="C14" i="1"/>
  <c r="C10" i="1"/>
  <c r="C6" i="1"/>
  <c r="C20" i="1"/>
  <c r="C16" i="1"/>
  <c r="C12" i="1"/>
  <c r="C8" i="1"/>
  <c r="C4" i="1"/>
  <c r="C23" i="1"/>
  <c r="C19" i="1"/>
  <c r="C15" i="1"/>
  <c r="C11" i="1"/>
  <c r="C7" i="1"/>
  <c r="G7" i="2"/>
  <c r="C2" i="2"/>
  <c r="E7" i="2" l="1"/>
  <c r="F3" i="2" s="1"/>
  <c r="C4" i="2"/>
  <c r="C7" i="2" s="1"/>
  <c r="C24" i="1"/>
  <c r="J24" i="1"/>
  <c r="J7" i="2"/>
  <c r="K3" i="2"/>
  <c r="K2" i="2"/>
  <c r="K4" i="2"/>
  <c r="J25" i="1"/>
  <c r="F15" i="1"/>
  <c r="F20" i="1"/>
  <c r="F14" i="1"/>
  <c r="F17" i="1"/>
  <c r="F23" i="1"/>
  <c r="F3" i="1"/>
  <c r="F6" i="1"/>
  <c r="F5" i="1"/>
  <c r="F8" i="1"/>
  <c r="F7" i="1"/>
  <c r="F10" i="1"/>
  <c r="F13" i="1"/>
  <c r="F12" i="1"/>
  <c r="F19" i="1"/>
  <c r="F22" i="1"/>
  <c r="F21" i="1"/>
  <c r="F4" i="1"/>
  <c r="F11" i="1"/>
  <c r="F18" i="1"/>
  <c r="F2" i="1"/>
  <c r="F9" i="1"/>
  <c r="F4" i="2"/>
  <c r="F7" i="2" l="1"/>
  <c r="F2" i="2"/>
  <c r="D4" i="2"/>
  <c r="D3" i="2"/>
  <c r="D7" i="2"/>
  <c r="D2" i="2"/>
  <c r="F24" i="1"/>
  <c r="K7" i="2"/>
</calcChain>
</file>

<file path=xl/sharedStrings.xml><?xml version="1.0" encoding="utf-8"?>
<sst xmlns="http://schemas.openxmlformats.org/spreadsheetml/2006/main" count="86" uniqueCount="42">
  <si>
    <t>PAÍS RECEPTOR</t>
  </si>
  <si>
    <t>Nº DE PROYECTOS</t>
  </si>
  <si>
    <t>% DEL TOTAL DE PROYECTOS</t>
  </si>
  <si>
    <t>Nº DE ONGD</t>
  </si>
  <si>
    <t>CAPITAL</t>
  </si>
  <si>
    <t>% DEL CAPITAL TOTAL</t>
  </si>
  <si>
    <t>Nº DE BENEFICIARIOS</t>
  </si>
  <si>
    <t>Nº HOMBRES</t>
  </si>
  <si>
    <t>Nº MUJERES</t>
  </si>
  <si>
    <t>% DEL TOTAL DE LOS BENEFICIARIOS</t>
  </si>
  <si>
    <t>Bolivia</t>
  </si>
  <si>
    <t>Burkina Faso</t>
  </si>
  <si>
    <t>Colombia</t>
  </si>
  <si>
    <t>Cuba</t>
  </si>
  <si>
    <t>Ecuador</t>
  </si>
  <si>
    <t>El Salvador</t>
  </si>
  <si>
    <t>Etiopía</t>
  </si>
  <si>
    <t>Guatemala</t>
  </si>
  <si>
    <t>Honduras</t>
  </si>
  <si>
    <t>India</t>
  </si>
  <si>
    <t>Kenia</t>
  </si>
  <si>
    <t>Mali</t>
  </si>
  <si>
    <t>Marruecos</t>
  </si>
  <si>
    <t>Mauritania</t>
  </si>
  <si>
    <t>Mozambique</t>
  </si>
  <si>
    <t>Nicaragua</t>
  </si>
  <si>
    <t>Territorios Palestinos</t>
  </si>
  <si>
    <t>Paraguay</t>
  </si>
  <si>
    <t xml:space="preserve">Perú </t>
  </si>
  <si>
    <t>República Dominicana</t>
  </si>
  <si>
    <t>Túnez</t>
  </si>
  <si>
    <t>Senegal</t>
  </si>
  <si>
    <t>TOTAL</t>
  </si>
  <si>
    <t>CONTINENTE RECEPTOR</t>
  </si>
  <si>
    <t>Nº DE PAÍSES</t>
  </si>
  <si>
    <t>Nº DE HOMBRES</t>
  </si>
  <si>
    <t>Nº DE MUJERES</t>
  </si>
  <si>
    <t>América</t>
  </si>
  <si>
    <t>África</t>
  </si>
  <si>
    <t>Asia</t>
  </si>
  <si>
    <t>Europa</t>
  </si>
  <si>
    <t>Oceanía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</si>
</sst>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C0A]_-;\-* #,##0.00\ [$€-C0A]_-;_-* &quot;-&quot;??\ [$€-C0A]_-;_-@_-"/>
    <numFmt numFmtId="165" formatCode="#,##0.00\ &quot;€&quot;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1"/>
      <color rgb="FFFFC9CC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A18DB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theme="5" tint="-0.499984740745262"/>
        <bgColor theme="1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 style="thin">
        <color theme="1"/>
      </right>
      <top/>
      <bottom style="medium">
        <color theme="1"/>
      </bottom>
      <diagonal/>
    </border>
    <border>
      <left style="thin">
        <color theme="1"/>
      </left>
      <right/>
      <top/>
      <bottom style="medium">
        <color theme="1"/>
      </bottom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/>
      </left>
      <right style="thin">
        <color theme="1"/>
      </right>
      <top style="medium">
        <color theme="1"/>
      </top>
      <bottom style="medium">
        <color theme="1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4" fillId="0" borderId="0" applyNumberFormat="0" applyFill="0" applyBorder="0" applyAlignment="0" applyProtection="0"/>
  </cellStyleXfs>
  <cellXfs count="76">
    <xf numFmtId="0" fontId="0" fillId="0" borderId="0" xfId="0"/>
    <xf numFmtId="10" fontId="0" fillId="0" borderId="0" xfId="0" applyNumberFormat="1"/>
    <xf numFmtId="0" fontId="5" fillId="3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10" fontId="5" fillId="3" borderId="2" xfId="0" applyNumberFormat="1" applyFont="1" applyFill="1" applyBorder="1" applyAlignment="1">
      <alignment horizontal="center" vertical="center" wrapText="1"/>
    </xf>
    <xf numFmtId="10" fontId="5" fillId="5" borderId="2" xfId="0" applyNumberFormat="1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10" fontId="5" fillId="6" borderId="2" xfId="0" applyNumberFormat="1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0" fillId="7" borderId="0" xfId="0" applyFill="1"/>
    <xf numFmtId="10" fontId="0" fillId="7" borderId="0" xfId="0" applyNumberFormat="1" applyFill="1"/>
    <xf numFmtId="0" fontId="0" fillId="0" borderId="0" xfId="0" applyAlignment="1">
      <alignment horizontal="center" vertical="center" wrapText="1"/>
    </xf>
    <xf numFmtId="165" fontId="0" fillId="0" borderId="0" xfId="0" applyNumberFormat="1" applyAlignment="1">
      <alignment horizontal="center" wrapText="1"/>
    </xf>
    <xf numFmtId="0" fontId="5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vertical="center" wrapText="1"/>
    </xf>
    <xf numFmtId="10" fontId="7" fillId="0" borderId="0" xfId="3" applyNumberFormat="1" applyFont="1" applyAlignment="1">
      <alignment horizontal="center" vertical="center" wrapText="1"/>
    </xf>
    <xf numFmtId="0" fontId="7" fillId="0" borderId="0" xfId="3" applyNumberFormat="1" applyFont="1" applyAlignment="1">
      <alignment horizontal="center" vertical="center" wrapText="1"/>
    </xf>
    <xf numFmtId="0" fontId="5" fillId="8" borderId="0" xfId="0" applyFont="1" applyFill="1" applyAlignment="1">
      <alignment horizontal="center" vertical="center" wrapText="1"/>
    </xf>
    <xf numFmtId="0" fontId="5" fillId="6" borderId="0" xfId="0" applyFont="1" applyFill="1" applyAlignment="1">
      <alignment horizontal="center" vertical="center" wrapText="1"/>
    </xf>
    <xf numFmtId="0" fontId="5" fillId="9" borderId="0" xfId="0" applyFont="1" applyFill="1" applyAlignment="1">
      <alignment horizontal="center" vertical="center" wrapText="1"/>
    </xf>
    <xf numFmtId="0" fontId="5" fillId="10" borderId="0" xfId="0" applyFont="1" applyFill="1" applyAlignment="1">
      <alignment horizontal="center" vertical="center" wrapText="1"/>
    </xf>
    <xf numFmtId="0" fontId="8" fillId="2" borderId="1" xfId="2" applyFont="1" applyBorder="1" applyAlignment="1">
      <alignment horizontal="center" vertical="center" wrapText="1"/>
    </xf>
    <xf numFmtId="10" fontId="8" fillId="2" borderId="1" xfId="2" applyNumberFormat="1" applyFont="1" applyBorder="1" applyAlignment="1">
      <alignment horizontal="center" vertical="center" wrapText="1"/>
    </xf>
    <xf numFmtId="164" fontId="8" fillId="2" borderId="1" xfId="2" applyNumberFormat="1" applyFont="1" applyBorder="1" applyAlignment="1">
      <alignment horizontal="center" vertical="center" wrapText="1"/>
    </xf>
    <xf numFmtId="10" fontId="8" fillId="2" borderId="3" xfId="2" applyNumberFormat="1" applyFont="1" applyBorder="1" applyAlignment="1">
      <alignment horizontal="center" vertical="center" wrapText="1"/>
    </xf>
    <xf numFmtId="0" fontId="8" fillId="2" borderId="1" xfId="2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 wrapText="1"/>
    </xf>
    <xf numFmtId="164" fontId="0" fillId="0" borderId="1" xfId="1" applyNumberFormat="1" applyFont="1" applyFill="1" applyBorder="1" applyAlignment="1">
      <alignment horizontal="center" vertical="center" wrapText="1"/>
    </xf>
    <xf numFmtId="10" fontId="0" fillId="0" borderId="3" xfId="1" applyNumberFormat="1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10" fontId="0" fillId="0" borderId="8" xfId="0" applyNumberForma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4" fontId="0" fillId="0" borderId="8" xfId="1" applyNumberFormat="1" applyFont="1" applyFill="1" applyBorder="1" applyAlignment="1">
      <alignment horizontal="center" vertical="center" wrapText="1"/>
    </xf>
    <xf numFmtId="10" fontId="0" fillId="0" borderId="9" xfId="1" applyNumberFormat="1" applyFont="1" applyFill="1" applyBorder="1" applyAlignment="1">
      <alignment horizontal="center" vertical="center" wrapText="1"/>
    </xf>
    <xf numFmtId="10" fontId="0" fillId="0" borderId="10" xfId="1" applyNumberFormat="1" applyFont="1" applyFill="1" applyBorder="1" applyAlignment="1">
      <alignment horizontal="center" vertical="center" wrapText="1"/>
    </xf>
    <xf numFmtId="2" fontId="0" fillId="0" borderId="10" xfId="1" applyNumberFormat="1" applyFont="1" applyFill="1" applyBorder="1" applyAlignment="1">
      <alignment horizontal="center" vertical="center" wrapText="1"/>
    </xf>
    <xf numFmtId="2" fontId="0" fillId="0" borderId="3" xfId="1" applyNumberFormat="1" applyFont="1" applyFill="1" applyBorder="1" applyAlignment="1">
      <alignment horizontal="center" vertical="center" wrapText="1"/>
    </xf>
    <xf numFmtId="2" fontId="8" fillId="2" borderId="3" xfId="2" applyNumberFormat="1" applyFont="1" applyBorder="1" applyAlignment="1">
      <alignment horizontal="center" vertical="center" wrapText="1"/>
    </xf>
    <xf numFmtId="2" fontId="0" fillId="0" borderId="9" xfId="1" applyNumberFormat="1" applyFont="1" applyFill="1" applyBorder="1" applyAlignment="1">
      <alignment horizontal="center" vertical="center" wrapText="1"/>
    </xf>
    <xf numFmtId="2" fontId="0" fillId="7" borderId="0" xfId="0" applyNumberFormat="1" applyFill="1"/>
    <xf numFmtId="2" fontId="0" fillId="0" borderId="0" xfId="0" applyNumberFormat="1"/>
    <xf numFmtId="10" fontId="0" fillId="11" borderId="12" xfId="0" applyNumberFormat="1" applyFill="1" applyBorder="1"/>
    <xf numFmtId="2" fontId="7" fillId="0" borderId="0" xfId="3" applyNumberFormat="1" applyFont="1" applyAlignment="1">
      <alignment horizontal="center" vertical="center" wrapText="1"/>
    </xf>
    <xf numFmtId="0" fontId="0" fillId="12" borderId="0" xfId="0" applyFill="1" applyAlignment="1">
      <alignment horizontal="center" vertical="center" wrapText="1"/>
    </xf>
    <xf numFmtId="165" fontId="0" fillId="12" borderId="0" xfId="0" applyNumberFormat="1" applyFill="1" applyAlignment="1">
      <alignment horizontal="center" wrapText="1"/>
    </xf>
    <xf numFmtId="10" fontId="6" fillId="12" borderId="0" xfId="3" applyNumberFormat="1" applyFont="1" applyFill="1" applyAlignment="1">
      <alignment horizontal="center" vertical="center" wrapText="1"/>
    </xf>
    <xf numFmtId="0" fontId="6" fillId="12" borderId="0" xfId="3" applyFont="1" applyFill="1" applyAlignment="1">
      <alignment horizontal="center" vertical="center" wrapText="1"/>
    </xf>
    <xf numFmtId="0" fontId="3" fillId="13" borderId="4" xfId="0" applyFont="1" applyFill="1" applyBorder="1" applyAlignment="1">
      <alignment horizontal="center" vertical="center" wrapText="1"/>
    </xf>
    <xf numFmtId="0" fontId="3" fillId="13" borderId="5" xfId="0" applyFont="1" applyFill="1" applyBorder="1" applyAlignment="1">
      <alignment horizontal="center" vertical="center" wrapText="1"/>
    </xf>
    <xf numFmtId="10" fontId="3" fillId="13" borderId="5" xfId="0" applyNumberFormat="1" applyFont="1" applyFill="1" applyBorder="1" applyAlignment="1">
      <alignment horizontal="center" vertical="center" wrapText="1"/>
    </xf>
    <xf numFmtId="164" fontId="3" fillId="13" borderId="5" xfId="1" applyNumberFormat="1" applyFont="1" applyFill="1" applyBorder="1" applyAlignment="1">
      <alignment horizontal="center" vertical="center" wrapText="1"/>
    </xf>
    <xf numFmtId="10" fontId="3" fillId="13" borderId="6" xfId="1" applyNumberFormat="1" applyFont="1" applyFill="1" applyBorder="1" applyAlignment="1">
      <alignment horizontal="center" vertical="center" wrapText="1"/>
    </xf>
    <xf numFmtId="2" fontId="3" fillId="13" borderId="11" xfId="1" applyNumberFormat="1" applyFont="1" applyFill="1" applyBorder="1" applyAlignment="1">
      <alignment horizontal="center" vertical="center" wrapText="1"/>
    </xf>
    <xf numFmtId="10" fontId="3" fillId="13" borderId="11" xfId="1" applyNumberFormat="1" applyFont="1" applyFill="1" applyBorder="1" applyAlignment="1">
      <alignment horizontal="center" vertical="center" wrapText="1"/>
    </xf>
    <xf numFmtId="0" fontId="2" fillId="2" borderId="0" xfId="2" applyAlignment="1">
      <alignment horizontal="center" vertical="center" wrapText="1"/>
    </xf>
    <xf numFmtId="165" fontId="2" fillId="2" borderId="0" xfId="2" applyNumberFormat="1" applyAlignment="1">
      <alignment horizontal="center" wrapText="1"/>
    </xf>
    <xf numFmtId="10" fontId="2" fillId="2" borderId="0" xfId="2" applyNumberFormat="1" applyAlignment="1">
      <alignment horizontal="center" vertical="center" wrapText="1"/>
    </xf>
    <xf numFmtId="0" fontId="2" fillId="2" borderId="0" xfId="2" applyNumberFormat="1" applyAlignment="1">
      <alignment horizontal="center" vertical="center" wrapText="1"/>
    </xf>
    <xf numFmtId="2" fontId="2" fillId="2" borderId="0" xfId="2" applyNumberFormat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5" fillId="14" borderId="0" xfId="0" applyFont="1" applyFill="1" applyAlignment="1">
      <alignment horizontal="center" vertical="center" wrapText="1"/>
    </xf>
    <xf numFmtId="0" fontId="3" fillId="13" borderId="13" xfId="0" applyFont="1" applyFill="1" applyBorder="1" applyAlignment="1">
      <alignment horizontal="center" vertical="center" wrapText="1"/>
    </xf>
    <xf numFmtId="164" fontId="3" fillId="13" borderId="13" xfId="1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64" fontId="0" fillId="4" borderId="1" xfId="1" applyNumberFormat="1" applyFont="1" applyFill="1" applyBorder="1" applyAlignment="1">
      <alignment horizontal="center" vertical="center" wrapText="1"/>
    </xf>
    <xf numFmtId="164" fontId="0" fillId="0" borderId="1" xfId="1" applyNumberFormat="1" applyFont="1" applyBorder="1" applyAlignment="1">
      <alignment horizontal="center" vertical="center" wrapText="1"/>
    </xf>
    <xf numFmtId="10" fontId="5" fillId="3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0" fillId="0" borderId="1" xfId="1" applyNumberFormat="1" applyFont="1" applyBorder="1" applyAlignment="1">
      <alignment horizontal="center" vertical="center" wrapText="1"/>
    </xf>
    <xf numFmtId="2" fontId="0" fillId="4" borderId="1" xfId="1" applyNumberFormat="1" applyFont="1" applyFill="1" applyBorder="1" applyAlignment="1">
      <alignment horizontal="center" vertical="center" wrapText="1"/>
    </xf>
    <xf numFmtId="2" fontId="3" fillId="13" borderId="13" xfId="1" applyNumberFormat="1" applyFont="1" applyFill="1" applyBorder="1" applyAlignment="1">
      <alignment horizontal="center" vertical="center" wrapText="1"/>
    </xf>
    <xf numFmtId="2" fontId="0" fillId="4" borderId="1" xfId="0" applyNumberFormat="1" applyFill="1" applyBorder="1" applyAlignment="1">
      <alignment horizontal="center" vertical="center" wrapText="1"/>
    </xf>
  </cellXfs>
  <cellStyles count="4">
    <cellStyle name="Incorrecto" xfId="2" builtinId="27"/>
    <cellStyle name="Normal" xfId="0" builtinId="0"/>
    <cellStyle name="Porcentaje" xfId="1" builtinId="5"/>
    <cellStyle name="Texto de advertencia" xfId="3" builtinId="11"/>
  </cellStyles>
  <dxfs count="24"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2" formatCode="0.00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0" formatCode="General"/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numFmt numFmtId="14" formatCode="0.00%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14" formatCode="0.00%"/>
      <alignment horizontal="center" vertical="center" textRotation="0" wrapText="1" indent="0" justifyLastLine="0" shrinkToFit="0" readingOrder="0"/>
    </dxf>
    <dxf>
      <numFmt numFmtId="165" formatCode="#,##0.00\ &quot;€&quot;"/>
      <alignment horizontal="center" vertical="bottom" textRotation="0" wrapText="1" indent="0" justifyLastLine="0" shrinkToFit="0" readingOrder="0"/>
    </dxf>
    <dxf>
      <alignment horizontal="center" textRotation="0" wrapText="1" indent="0" justifyLastLine="0" shrinkToFit="0" readingOrder="0"/>
    </dxf>
    <dxf>
      <font>
        <b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  <dxf>
      <fill>
        <patternFill patternType="solid">
          <fgColor indexed="64"/>
          <bgColor theme="5" tint="-0.499984740745262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1"/>
        </left>
        <right/>
        <top style="thin">
          <color theme="1"/>
        </top>
        <bottom style="thin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/>
        </left>
        <right/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4" formatCode="_-* #,##0.00\ [$€-C0A]_-;\-* #,##0.00\ [$€-C0A]_-;_-* &quot;-&quot;??\ [$€-C0A]_-;_-@_-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4" formatCode="0.00%"/>
      <fill>
        <patternFill patternType="solid">
          <fgColor theme="0" tint="-0.14999847407452621"/>
          <bgColor theme="0" tint="-0.1499984740745262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1"/>
        </left>
        <right style="thin">
          <color theme="1"/>
        </right>
        <top style="thin">
          <color theme="1"/>
        </top>
        <bottom style="thin">
          <color theme="1"/>
        </bottom>
        <vertical/>
        <horizontal/>
      </border>
    </dxf>
    <dxf>
      <border outline="0">
        <top style="thin">
          <color theme="1"/>
        </top>
      </border>
    </dxf>
    <dxf>
      <border outline="0">
        <bottom style="medium">
          <color theme="1"/>
        </bottom>
      </border>
    </dxf>
    <dxf>
      <border outline="0">
        <left style="thin">
          <color theme="1"/>
        </left>
        <right style="thin">
          <color theme="1"/>
        </right>
        <top style="medium">
          <color theme="1"/>
        </top>
        <bottom style="thin">
          <color theme="1"/>
        </bottom>
      </border>
    </dxf>
    <dxf>
      <fill>
        <patternFill patternType="solid">
          <fgColor theme="1"/>
          <bgColor theme="5" tint="-0.499984740745262"/>
        </patternFill>
      </fill>
    </dxf>
  </dxfs>
  <tableStyles count="0" defaultTableStyle="TableStyleMedium2" defaultPivotStyle="PivotStyleLight16"/>
  <colors>
    <mruColors>
      <color rgb="FFFF5050"/>
      <color rgb="FFFFC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PROYECTOS Y ONGD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9963681707778111"/>
          <c:y val="0.15478349047954845"/>
          <c:w val="0.77642943160845623"/>
          <c:h val="0.65294367381059248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PAÍSES!$B$1</c:f>
              <c:strCache>
                <c:ptCount val="1"/>
                <c:pt idx="0">
                  <c:v>Nº DE PROYECTOS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PAÍSES!$A$2:$A$23</c:f>
              <c:strCache>
                <c:ptCount val="22"/>
                <c:pt idx="0">
                  <c:v>Bolivia</c:v>
                </c:pt>
                <c:pt idx="1">
                  <c:v>Burkina Faso</c:v>
                </c:pt>
                <c:pt idx="2">
                  <c:v>Colombia</c:v>
                </c:pt>
                <c:pt idx="3">
                  <c:v>Cuba</c:v>
                </c:pt>
                <c:pt idx="4">
                  <c:v>Ecuador</c:v>
                </c:pt>
                <c:pt idx="5">
                  <c:v>El Salvador</c:v>
                </c:pt>
                <c:pt idx="6">
                  <c:v>Etiopía</c:v>
                </c:pt>
                <c:pt idx="7">
                  <c:v>Guatemala</c:v>
                </c:pt>
                <c:pt idx="8">
                  <c:v>Honduras</c:v>
                </c:pt>
                <c:pt idx="9">
                  <c:v>India</c:v>
                </c:pt>
                <c:pt idx="10">
                  <c:v>Kenia</c:v>
                </c:pt>
                <c:pt idx="11">
                  <c:v>Mali</c:v>
                </c:pt>
                <c:pt idx="12">
                  <c:v>Marruecos</c:v>
                </c:pt>
                <c:pt idx="13">
                  <c:v>Mauritania</c:v>
                </c:pt>
                <c:pt idx="14">
                  <c:v>Mozambique</c:v>
                </c:pt>
                <c:pt idx="15">
                  <c:v>Nicaragua</c:v>
                </c:pt>
                <c:pt idx="16">
                  <c:v>Territorios Palestinos</c:v>
                </c:pt>
                <c:pt idx="17">
                  <c:v>Paraguay</c:v>
                </c:pt>
                <c:pt idx="18">
                  <c:v>Perú </c:v>
                </c:pt>
                <c:pt idx="19">
                  <c:v>República Dominicana</c:v>
                </c:pt>
                <c:pt idx="20">
                  <c:v>Túnez</c:v>
                </c:pt>
                <c:pt idx="21">
                  <c:v>Senegal</c:v>
                </c:pt>
              </c:strCache>
            </c:strRef>
          </c:cat>
          <c:val>
            <c:numRef>
              <c:f>PAÍSES!$B$2:$B$23</c:f>
              <c:numCache>
                <c:formatCode>General</c:formatCode>
                <c:ptCount val="22"/>
                <c:pt idx="0">
                  <c:v>7</c:v>
                </c:pt>
                <c:pt idx="1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7">
                  <c:v>5</c:v>
                </c:pt>
                <c:pt idx="9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20">
                  <c:v>1</c:v>
                </c:pt>
                <c:pt idx="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7F1-44F2-BF05-01DB41C2C619}"/>
            </c:ext>
          </c:extLst>
        </c:ser>
        <c:ser>
          <c:idx val="1"/>
          <c:order val="1"/>
          <c:tx>
            <c:strRef>
              <c:f>PAÍSES!$D$1</c:f>
              <c:strCache>
                <c:ptCount val="1"/>
                <c:pt idx="0">
                  <c:v>Nº DE ONGD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PAÍSES!$A$2:$A$23</c:f>
              <c:strCache>
                <c:ptCount val="22"/>
                <c:pt idx="0">
                  <c:v>Bolivia</c:v>
                </c:pt>
                <c:pt idx="1">
                  <c:v>Burkina Faso</c:v>
                </c:pt>
                <c:pt idx="2">
                  <c:v>Colombia</c:v>
                </c:pt>
                <c:pt idx="3">
                  <c:v>Cuba</c:v>
                </c:pt>
                <c:pt idx="4">
                  <c:v>Ecuador</c:v>
                </c:pt>
                <c:pt idx="5">
                  <c:v>El Salvador</c:v>
                </c:pt>
                <c:pt idx="6">
                  <c:v>Etiopía</c:v>
                </c:pt>
                <c:pt idx="7">
                  <c:v>Guatemala</c:v>
                </c:pt>
                <c:pt idx="8">
                  <c:v>Honduras</c:v>
                </c:pt>
                <c:pt idx="9">
                  <c:v>India</c:v>
                </c:pt>
                <c:pt idx="10">
                  <c:v>Kenia</c:v>
                </c:pt>
                <c:pt idx="11">
                  <c:v>Mali</c:v>
                </c:pt>
                <c:pt idx="12">
                  <c:v>Marruecos</c:v>
                </c:pt>
                <c:pt idx="13">
                  <c:v>Mauritania</c:v>
                </c:pt>
                <c:pt idx="14">
                  <c:v>Mozambique</c:v>
                </c:pt>
                <c:pt idx="15">
                  <c:v>Nicaragua</c:v>
                </c:pt>
                <c:pt idx="16">
                  <c:v>Territorios Palestinos</c:v>
                </c:pt>
                <c:pt idx="17">
                  <c:v>Paraguay</c:v>
                </c:pt>
                <c:pt idx="18">
                  <c:v>Perú </c:v>
                </c:pt>
                <c:pt idx="19">
                  <c:v>República Dominicana</c:v>
                </c:pt>
                <c:pt idx="20">
                  <c:v>Túnez</c:v>
                </c:pt>
                <c:pt idx="21">
                  <c:v>Senegal</c:v>
                </c:pt>
              </c:strCache>
            </c:strRef>
          </c:cat>
          <c:val>
            <c:numRef>
              <c:f>PAÍSES!$D$2:$D$23</c:f>
              <c:numCache>
                <c:formatCode>General</c:formatCode>
                <c:ptCount val="22"/>
                <c:pt idx="0">
                  <c:v>6</c:v>
                </c:pt>
                <c:pt idx="1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5</c:v>
                </c:pt>
                <c:pt idx="7">
                  <c:v>5</c:v>
                </c:pt>
                <c:pt idx="9">
                  <c:v>1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4</c:v>
                </c:pt>
                <c:pt idx="16">
                  <c:v>3</c:v>
                </c:pt>
                <c:pt idx="17">
                  <c:v>1</c:v>
                </c:pt>
                <c:pt idx="18">
                  <c:v>3</c:v>
                </c:pt>
                <c:pt idx="20">
                  <c:v>1</c:v>
                </c:pt>
                <c:pt idx="21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7F1-44F2-BF05-01DB41C2C6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630352959"/>
        <c:axId val="630353791"/>
      </c:barChart>
      <c:catAx>
        <c:axId val="630352959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353791"/>
        <c:crosses val="autoZero"/>
        <c:auto val="1"/>
        <c:lblAlgn val="ctr"/>
        <c:lblOffset val="100"/>
        <c:noMultiLvlLbl val="0"/>
      </c:catAx>
      <c:valAx>
        <c:axId val="63035379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3035295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CONTINENTES!$C$1</c:f>
              <c:strCache>
                <c:ptCount val="1"/>
                <c:pt idx="0">
                  <c:v>CAPITAL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CONTINENTES!$A$2:$A$6</c:f>
              <c:strCache>
                <c:ptCount val="5"/>
                <c:pt idx="0">
                  <c:v>América</c:v>
                </c:pt>
                <c:pt idx="1">
                  <c:v>África</c:v>
                </c:pt>
                <c:pt idx="2">
                  <c:v>Asia</c:v>
                </c:pt>
                <c:pt idx="3">
                  <c:v>Europa</c:v>
                </c:pt>
                <c:pt idx="4">
                  <c:v>Oceanía</c:v>
                </c:pt>
              </c:strCache>
            </c:strRef>
          </c:cat>
          <c:val>
            <c:numRef>
              <c:f>CONTINENTES!$C$2:$C$6</c:f>
              <c:numCache>
                <c:formatCode>#,##0.00\ "€"</c:formatCode>
                <c:ptCount val="5"/>
                <c:pt idx="0">
                  <c:v>12856511.930000002</c:v>
                </c:pt>
                <c:pt idx="1">
                  <c:v>3376264.58</c:v>
                </c:pt>
                <c:pt idx="2">
                  <c:v>3135806.34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55-4583-8488-3CFF4333F559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666471167"/>
        <c:axId val="666471999"/>
      </c:barChart>
      <c:catAx>
        <c:axId val="66647116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471999"/>
        <c:crosses val="autoZero"/>
        <c:auto val="1"/>
        <c:lblAlgn val="ctr"/>
        <c:lblOffset val="100"/>
        <c:noMultiLvlLbl val="0"/>
      </c:catAx>
      <c:valAx>
        <c:axId val="66647199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0\ &quot;€&quot;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6647116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75"/>
      <c:rotY val="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25427510328759606"/>
          <c:y val="7.6953714119068456E-2"/>
          <c:w val="0.51433070866141728"/>
          <c:h val="0.68116938895034818"/>
        </c:manualLayout>
      </c:layout>
      <c:pie3DChart>
        <c:varyColors val="1"/>
        <c:ser>
          <c:idx val="0"/>
          <c:order val="0"/>
          <c:tx>
            <c:strRef>
              <c:f>PAÍSES!$F$1</c:f>
              <c:strCache>
                <c:ptCount val="1"/>
                <c:pt idx="0">
                  <c:v>% DEL CAPITAL 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315F-4953-89FF-0E5E9A6AFB2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315F-4953-89FF-0E5E9A6AFB2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7CB5-41EF-8D5C-18C27A496F5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315F-4953-89FF-0E5E9A6AFB2D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315F-4953-89FF-0E5E9A6AFB2D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315F-4953-89FF-0E5E9A6AFB2D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7CB5-41EF-8D5C-18C27A496F52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315F-4953-89FF-0E5E9A6AFB2D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7CB5-41EF-8D5C-18C27A496F52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315F-4953-89FF-0E5E9A6AFB2D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7CB5-41EF-8D5C-18C27A496F52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7CB5-41EF-8D5C-18C27A496F52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315F-4953-89FF-0E5E9A6AFB2D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315F-4953-89FF-0E5E9A6AFB2D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315F-4953-89FF-0E5E9A6AFB2D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315F-4953-89FF-0E5E9A6AFB2D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315F-4953-89FF-0E5E9A6AFB2D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315F-4953-89FF-0E5E9A6AFB2D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315F-4953-89FF-0E5E9A6AFB2D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7CB5-41EF-8D5C-18C27A496F52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315F-4953-89FF-0E5E9A6AFB2D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315F-4953-89FF-0E5E9A6AFB2D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B5-41EF-8D5C-18C27A496F5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CB5-41EF-8D5C-18C27A496F5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CB5-41EF-8D5C-18C27A496F52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B5-41EF-8D5C-18C27A496F52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CB5-41EF-8D5C-18C27A496F52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CB5-41EF-8D5C-18C27A496F5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PAÍSES!$A$2:$A$23</c:f>
              <c:strCache>
                <c:ptCount val="22"/>
                <c:pt idx="0">
                  <c:v>Bolivia</c:v>
                </c:pt>
                <c:pt idx="1">
                  <c:v>Burkina Faso</c:v>
                </c:pt>
                <c:pt idx="2">
                  <c:v>Colombia</c:v>
                </c:pt>
                <c:pt idx="3">
                  <c:v>Cuba</c:v>
                </c:pt>
                <c:pt idx="4">
                  <c:v>Ecuador</c:v>
                </c:pt>
                <c:pt idx="5">
                  <c:v>El Salvador</c:v>
                </c:pt>
                <c:pt idx="6">
                  <c:v>Etiopía</c:v>
                </c:pt>
                <c:pt idx="7">
                  <c:v>Guatemala</c:v>
                </c:pt>
                <c:pt idx="8">
                  <c:v>Honduras</c:v>
                </c:pt>
                <c:pt idx="9">
                  <c:v>India</c:v>
                </c:pt>
                <c:pt idx="10">
                  <c:v>Kenia</c:v>
                </c:pt>
                <c:pt idx="11">
                  <c:v>Mali</c:v>
                </c:pt>
                <c:pt idx="12">
                  <c:v>Marruecos</c:v>
                </c:pt>
                <c:pt idx="13">
                  <c:v>Mauritania</c:v>
                </c:pt>
                <c:pt idx="14">
                  <c:v>Mozambique</c:v>
                </c:pt>
                <c:pt idx="15">
                  <c:v>Nicaragua</c:v>
                </c:pt>
                <c:pt idx="16">
                  <c:v>Territorios Palestinos</c:v>
                </c:pt>
                <c:pt idx="17">
                  <c:v>Paraguay</c:v>
                </c:pt>
                <c:pt idx="18">
                  <c:v>Perú </c:v>
                </c:pt>
                <c:pt idx="19">
                  <c:v>República Dominicana</c:v>
                </c:pt>
                <c:pt idx="20">
                  <c:v>Túnez</c:v>
                </c:pt>
                <c:pt idx="21">
                  <c:v>Senegal</c:v>
                </c:pt>
              </c:strCache>
            </c:strRef>
          </c:cat>
          <c:val>
            <c:numRef>
              <c:f>PAÍSES!$F$2:$F$23</c:f>
              <c:numCache>
                <c:formatCode>0.00%</c:formatCode>
                <c:ptCount val="22"/>
                <c:pt idx="0">
                  <c:v>0.1680443481697475</c:v>
                </c:pt>
                <c:pt idx="1">
                  <c:v>2.661690346642992E-2</c:v>
                </c:pt>
                <c:pt idx="2">
                  <c:v>0</c:v>
                </c:pt>
                <c:pt idx="3">
                  <c:v>3.8722535138909255E-2</c:v>
                </c:pt>
                <c:pt idx="4">
                  <c:v>5.8564866040263758E-2</c:v>
                </c:pt>
                <c:pt idx="5">
                  <c:v>0.11456131649817632</c:v>
                </c:pt>
                <c:pt idx="6">
                  <c:v>0</c:v>
                </c:pt>
                <c:pt idx="7">
                  <c:v>0.12294696253422588</c:v>
                </c:pt>
                <c:pt idx="8">
                  <c:v>0</c:v>
                </c:pt>
                <c:pt idx="9">
                  <c:v>3.6825943618275618E-2</c:v>
                </c:pt>
                <c:pt idx="10">
                  <c:v>0</c:v>
                </c:pt>
                <c:pt idx="11">
                  <c:v>0</c:v>
                </c:pt>
                <c:pt idx="12">
                  <c:v>1.4964621430731059E-2</c:v>
                </c:pt>
                <c:pt idx="13">
                  <c:v>4.8962121666015435E-2</c:v>
                </c:pt>
                <c:pt idx="14">
                  <c:v>2.5806389340457092E-2</c:v>
                </c:pt>
                <c:pt idx="15">
                  <c:v>6.2608442207221157E-2</c:v>
                </c:pt>
                <c:pt idx="16">
                  <c:v>0.12507574863692211</c:v>
                </c:pt>
                <c:pt idx="17">
                  <c:v>3.069269778816059E-2</c:v>
                </c:pt>
                <c:pt idx="18">
                  <c:v>6.764058734426201E-2</c:v>
                </c:pt>
                <c:pt idx="19">
                  <c:v>0</c:v>
                </c:pt>
                <c:pt idx="20">
                  <c:v>1.6419114008643126E-2</c:v>
                </c:pt>
                <c:pt idx="21">
                  <c:v>4.1547402111559245E-2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B5-41EF-8D5C-18C27A496F5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8.2394224902854439E-3"/>
          <c:y val="0.83815231773714227"/>
          <c:w val="0.75887200527391174"/>
          <c:h val="0.161847685705953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"/>
          <c:y val="0.14626609690317638"/>
          <c:w val="1"/>
          <c:h val="0.50636645625908328"/>
        </c:manualLayout>
      </c:layout>
      <c:pie3DChart>
        <c:varyColors val="1"/>
        <c:ser>
          <c:idx val="0"/>
          <c:order val="0"/>
          <c:tx>
            <c:strRef>
              <c:f>PAÍSES!$J$1</c:f>
              <c:strCache>
                <c:ptCount val="1"/>
                <c:pt idx="0">
                  <c:v>% DEL TOTAL DE LOS BENEFICIARIOS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8278-4DD7-A893-A39648EC688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8278-4DD7-A893-A39648EC688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1EEF-4D67-AD40-7F60DE06BBFA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8278-4DD7-A893-A39648EC688C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8278-4DD7-A893-A39648EC688C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B-8278-4DD7-A893-A39648EC688C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1EEF-4D67-AD40-7F60DE06BBFA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F-8278-4DD7-A893-A39648EC688C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1EEF-4D67-AD40-7F60DE06BBFA}"/>
              </c:ext>
            </c:extLst>
          </c:dPt>
          <c:dPt>
            <c:idx val="9"/>
            <c:bubble3D val="0"/>
            <c:spPr>
              <a:solidFill>
                <a:schemeClr val="accent4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3-8278-4DD7-A893-A39648EC688C}"/>
              </c:ext>
            </c:extLst>
          </c:dPt>
          <c:dPt>
            <c:idx val="10"/>
            <c:bubble3D val="0"/>
            <c:spPr>
              <a:solidFill>
                <a:schemeClr val="accent5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1EEF-4D67-AD40-7F60DE06BBFA}"/>
              </c:ext>
            </c:extLst>
          </c:dPt>
          <c:dPt>
            <c:idx val="11"/>
            <c:bubble3D val="0"/>
            <c:spPr>
              <a:solidFill>
                <a:schemeClr val="accent6">
                  <a:lumMod val="6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1EEF-4D67-AD40-7F60DE06BBFA}"/>
              </c:ext>
            </c:extLst>
          </c:dPt>
          <c:dPt>
            <c:idx val="12"/>
            <c:bubble3D val="0"/>
            <c:spPr>
              <a:solidFill>
                <a:schemeClr val="accent1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9-8278-4DD7-A893-A39648EC688C}"/>
              </c:ext>
            </c:extLst>
          </c:dPt>
          <c:dPt>
            <c:idx val="13"/>
            <c:bubble3D val="0"/>
            <c:spPr>
              <a:solidFill>
                <a:schemeClr val="accent2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B-8278-4DD7-A893-A39648EC688C}"/>
              </c:ext>
            </c:extLst>
          </c:dPt>
          <c:dPt>
            <c:idx val="14"/>
            <c:bubble3D val="0"/>
            <c:spPr>
              <a:solidFill>
                <a:schemeClr val="accent3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D-8278-4DD7-A893-A39648EC688C}"/>
              </c:ext>
            </c:extLst>
          </c:dPt>
          <c:dPt>
            <c:idx val="15"/>
            <c:bubble3D val="0"/>
            <c:spPr>
              <a:solidFill>
                <a:schemeClr val="accent4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1F-8278-4DD7-A893-A39648EC688C}"/>
              </c:ext>
            </c:extLst>
          </c:dPt>
          <c:dPt>
            <c:idx val="16"/>
            <c:bubble3D val="0"/>
            <c:spPr>
              <a:solidFill>
                <a:schemeClr val="accent5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1-8278-4DD7-A893-A39648EC688C}"/>
              </c:ext>
            </c:extLst>
          </c:dPt>
          <c:dPt>
            <c:idx val="17"/>
            <c:bubble3D val="0"/>
            <c:spPr>
              <a:solidFill>
                <a:schemeClr val="accent6">
                  <a:lumMod val="80000"/>
                  <a:lumOff val="2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3-8278-4DD7-A893-A39648EC688C}"/>
              </c:ext>
            </c:extLst>
          </c:dPt>
          <c:dPt>
            <c:idx val="18"/>
            <c:bubble3D val="0"/>
            <c:spPr>
              <a:solidFill>
                <a:schemeClr val="accent1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5-8278-4DD7-A893-A39648EC688C}"/>
              </c:ext>
            </c:extLst>
          </c:dPt>
          <c:dPt>
            <c:idx val="19"/>
            <c:bubble3D val="0"/>
            <c:spPr>
              <a:solidFill>
                <a:schemeClr val="accent2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1EEF-4D67-AD40-7F60DE06BBFA}"/>
              </c:ext>
            </c:extLst>
          </c:dPt>
          <c:dPt>
            <c:idx val="20"/>
            <c:bubble3D val="0"/>
            <c:spPr>
              <a:solidFill>
                <a:schemeClr val="accent3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9-8278-4DD7-A893-A39648EC688C}"/>
              </c:ext>
            </c:extLst>
          </c:dPt>
          <c:dPt>
            <c:idx val="21"/>
            <c:bubble3D val="0"/>
            <c:spPr>
              <a:solidFill>
                <a:schemeClr val="accent4">
                  <a:lumMod val="80000"/>
                </a:schemeClr>
              </a:solidFill>
              <a:ln w="25400">
                <a:solidFill>
                  <a:schemeClr val="lt1"/>
                </a:solidFill>
              </a:ln>
              <a:effectLst/>
              <a:sp3d contourW="25400">
                <a:contourClr>
                  <a:schemeClr val="lt1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2B-8278-4DD7-A893-A39648EC688C}"/>
              </c:ext>
            </c:extLst>
          </c:dPt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EEF-4D67-AD40-7F60DE06BBF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EF-4D67-AD40-7F60DE06BBFA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EF-4D67-AD40-7F60DE06BBFA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EEF-4D67-AD40-7F60DE06BBFA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EEF-4D67-AD40-7F60DE06BBFA}"/>
                </c:ext>
              </c:extLst>
            </c:dLbl>
            <c:dLbl>
              <c:idx val="1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EF-4D67-AD40-7F60DE06BBF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PAÍSES!$A$2:$A$23</c:f>
              <c:strCache>
                <c:ptCount val="22"/>
                <c:pt idx="0">
                  <c:v>Bolivia</c:v>
                </c:pt>
                <c:pt idx="1">
                  <c:v>Burkina Faso</c:v>
                </c:pt>
                <c:pt idx="2">
                  <c:v>Colombia</c:v>
                </c:pt>
                <c:pt idx="3">
                  <c:v>Cuba</c:v>
                </c:pt>
                <c:pt idx="4">
                  <c:v>Ecuador</c:v>
                </c:pt>
                <c:pt idx="5">
                  <c:v>El Salvador</c:v>
                </c:pt>
                <c:pt idx="6">
                  <c:v>Etiopía</c:v>
                </c:pt>
                <c:pt idx="7">
                  <c:v>Guatemala</c:v>
                </c:pt>
                <c:pt idx="8">
                  <c:v>Honduras</c:v>
                </c:pt>
                <c:pt idx="9">
                  <c:v>India</c:v>
                </c:pt>
                <c:pt idx="10">
                  <c:v>Kenia</c:v>
                </c:pt>
                <c:pt idx="11">
                  <c:v>Mali</c:v>
                </c:pt>
                <c:pt idx="12">
                  <c:v>Marruecos</c:v>
                </c:pt>
                <c:pt idx="13">
                  <c:v>Mauritania</c:v>
                </c:pt>
                <c:pt idx="14">
                  <c:v>Mozambique</c:v>
                </c:pt>
                <c:pt idx="15">
                  <c:v>Nicaragua</c:v>
                </c:pt>
                <c:pt idx="16">
                  <c:v>Territorios Palestinos</c:v>
                </c:pt>
                <c:pt idx="17">
                  <c:v>Paraguay</c:v>
                </c:pt>
                <c:pt idx="18">
                  <c:v>Perú </c:v>
                </c:pt>
                <c:pt idx="19">
                  <c:v>República Dominicana</c:v>
                </c:pt>
                <c:pt idx="20">
                  <c:v>Túnez</c:v>
                </c:pt>
                <c:pt idx="21">
                  <c:v>Senegal</c:v>
                </c:pt>
              </c:strCache>
            </c:strRef>
          </c:cat>
          <c:val>
            <c:numRef>
              <c:f>PAÍSES!$J$2:$J$23</c:f>
              <c:numCache>
                <c:formatCode>0.00%</c:formatCode>
                <c:ptCount val="22"/>
                <c:pt idx="0">
                  <c:v>0.14348836667404552</c:v>
                </c:pt>
                <c:pt idx="1">
                  <c:v>1.2399366196362619E-2</c:v>
                </c:pt>
                <c:pt idx="2">
                  <c:v>0</c:v>
                </c:pt>
                <c:pt idx="3">
                  <c:v>1.4446994675583415E-3</c:v>
                </c:pt>
                <c:pt idx="4">
                  <c:v>8.2720695319872771E-3</c:v>
                </c:pt>
                <c:pt idx="5">
                  <c:v>3.3059151122554788E-2</c:v>
                </c:pt>
                <c:pt idx="6">
                  <c:v>0</c:v>
                </c:pt>
                <c:pt idx="7">
                  <c:v>3.5744661019911222E-2</c:v>
                </c:pt>
                <c:pt idx="8">
                  <c:v>0</c:v>
                </c:pt>
                <c:pt idx="9">
                  <c:v>5.5848120143071847E-2</c:v>
                </c:pt>
                <c:pt idx="10">
                  <c:v>0</c:v>
                </c:pt>
                <c:pt idx="11">
                  <c:v>0</c:v>
                </c:pt>
                <c:pt idx="12">
                  <c:v>1.1359532103785346E-3</c:v>
                </c:pt>
                <c:pt idx="13">
                  <c:v>4.6221644860248629E-2</c:v>
                </c:pt>
                <c:pt idx="14">
                  <c:v>0.34915706446388833</c:v>
                </c:pt>
                <c:pt idx="15">
                  <c:v>4.6454660903403201E-2</c:v>
                </c:pt>
                <c:pt idx="16">
                  <c:v>0.22893534969882676</c:v>
                </c:pt>
                <c:pt idx="17">
                  <c:v>1.2652771143293216E-2</c:v>
                </c:pt>
                <c:pt idx="18">
                  <c:v>1.1534294136151275E-2</c:v>
                </c:pt>
                <c:pt idx="19">
                  <c:v>0</c:v>
                </c:pt>
                <c:pt idx="20">
                  <c:v>6.9904812946371359E-4</c:v>
                </c:pt>
                <c:pt idx="21">
                  <c:v>1.2952779298854727E-2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EEF-4D67-AD40-7F60DE06BBFA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17395386552356E-3"/>
          <c:y val="0.68502953659718158"/>
          <c:w val="0.98607635021232098"/>
          <c:h val="0.2929318959097054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BENEFICIARIOS</a:t>
            </a:r>
            <a:r>
              <a:rPr lang="es-ES" baseline="0"/>
              <a:t> HOMBRES/MUJERES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0135457737928397"/>
          <c:y val="0.13152482269503546"/>
          <c:w val="0.88958303280355755"/>
          <c:h val="0.6114432903333891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PAÍSES!$G$1</c:f>
              <c:strCache>
                <c:ptCount val="1"/>
                <c:pt idx="0">
                  <c:v>Nº DE BENEFICIARIOS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PAÍSES!$A$2:$A$23</c:f>
              <c:strCache>
                <c:ptCount val="22"/>
                <c:pt idx="0">
                  <c:v>Bolivia</c:v>
                </c:pt>
                <c:pt idx="1">
                  <c:v>Burkina Faso</c:v>
                </c:pt>
                <c:pt idx="2">
                  <c:v>Colombia</c:v>
                </c:pt>
                <c:pt idx="3">
                  <c:v>Cuba</c:v>
                </c:pt>
                <c:pt idx="4">
                  <c:v>Ecuador</c:v>
                </c:pt>
                <c:pt idx="5">
                  <c:v>El Salvador</c:v>
                </c:pt>
                <c:pt idx="6">
                  <c:v>Etiopía</c:v>
                </c:pt>
                <c:pt idx="7">
                  <c:v>Guatemala</c:v>
                </c:pt>
                <c:pt idx="8">
                  <c:v>Honduras</c:v>
                </c:pt>
                <c:pt idx="9">
                  <c:v>India</c:v>
                </c:pt>
                <c:pt idx="10">
                  <c:v>Kenia</c:v>
                </c:pt>
                <c:pt idx="11">
                  <c:v>Mali</c:v>
                </c:pt>
                <c:pt idx="12">
                  <c:v>Marruecos</c:v>
                </c:pt>
                <c:pt idx="13">
                  <c:v>Mauritania</c:v>
                </c:pt>
                <c:pt idx="14">
                  <c:v>Mozambique</c:v>
                </c:pt>
                <c:pt idx="15">
                  <c:v>Nicaragua</c:v>
                </c:pt>
                <c:pt idx="16">
                  <c:v>Territorios Palestinos</c:v>
                </c:pt>
                <c:pt idx="17">
                  <c:v>Paraguay</c:v>
                </c:pt>
                <c:pt idx="18">
                  <c:v>Perú </c:v>
                </c:pt>
                <c:pt idx="19">
                  <c:v>República Dominicana</c:v>
                </c:pt>
                <c:pt idx="20">
                  <c:v>Túnez</c:v>
                </c:pt>
                <c:pt idx="21">
                  <c:v>Senegal</c:v>
                </c:pt>
              </c:strCache>
            </c:strRef>
          </c:cat>
          <c:val>
            <c:numRef>
              <c:f>PAÍSES!$G$2:$G$23</c:f>
              <c:numCache>
                <c:formatCode>0.00</c:formatCode>
                <c:ptCount val="22"/>
                <c:pt idx="0">
                  <c:v>49263</c:v>
                </c:pt>
                <c:pt idx="1">
                  <c:v>4257</c:v>
                </c:pt>
                <c:pt idx="3">
                  <c:v>496</c:v>
                </c:pt>
                <c:pt idx="4">
                  <c:v>2840</c:v>
                </c:pt>
                <c:pt idx="5">
                  <c:v>11350</c:v>
                </c:pt>
                <c:pt idx="7">
                  <c:v>12272</c:v>
                </c:pt>
                <c:pt idx="9">
                  <c:v>19174</c:v>
                </c:pt>
                <c:pt idx="12">
                  <c:v>390</c:v>
                </c:pt>
                <c:pt idx="13">
                  <c:v>15869</c:v>
                </c:pt>
                <c:pt idx="14">
                  <c:v>119874</c:v>
                </c:pt>
                <c:pt idx="15">
                  <c:v>15949</c:v>
                </c:pt>
                <c:pt idx="16">
                  <c:v>78599</c:v>
                </c:pt>
                <c:pt idx="17">
                  <c:v>4344</c:v>
                </c:pt>
                <c:pt idx="18">
                  <c:v>3960</c:v>
                </c:pt>
                <c:pt idx="20">
                  <c:v>240</c:v>
                </c:pt>
                <c:pt idx="21">
                  <c:v>4447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EB-40C8-8C06-F18832BDE53C}"/>
            </c:ext>
          </c:extLst>
        </c:ser>
        <c:ser>
          <c:idx val="1"/>
          <c:order val="1"/>
          <c:tx>
            <c:strRef>
              <c:f>PAÍSES!$H$1</c:f>
              <c:strCache>
                <c:ptCount val="1"/>
                <c:pt idx="0">
                  <c:v>Nº HOMBRES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PAÍSES!$A$2:$A$23</c:f>
              <c:strCache>
                <c:ptCount val="22"/>
                <c:pt idx="0">
                  <c:v>Bolivia</c:v>
                </c:pt>
                <c:pt idx="1">
                  <c:v>Burkina Faso</c:v>
                </c:pt>
                <c:pt idx="2">
                  <c:v>Colombia</c:v>
                </c:pt>
                <c:pt idx="3">
                  <c:v>Cuba</c:v>
                </c:pt>
                <c:pt idx="4">
                  <c:v>Ecuador</c:v>
                </c:pt>
                <c:pt idx="5">
                  <c:v>El Salvador</c:v>
                </c:pt>
                <c:pt idx="6">
                  <c:v>Etiopía</c:v>
                </c:pt>
                <c:pt idx="7">
                  <c:v>Guatemala</c:v>
                </c:pt>
                <c:pt idx="8">
                  <c:v>Honduras</c:v>
                </c:pt>
                <c:pt idx="9">
                  <c:v>India</c:v>
                </c:pt>
                <c:pt idx="10">
                  <c:v>Kenia</c:v>
                </c:pt>
                <c:pt idx="11">
                  <c:v>Mali</c:v>
                </c:pt>
                <c:pt idx="12">
                  <c:v>Marruecos</c:v>
                </c:pt>
                <c:pt idx="13">
                  <c:v>Mauritania</c:v>
                </c:pt>
                <c:pt idx="14">
                  <c:v>Mozambique</c:v>
                </c:pt>
                <c:pt idx="15">
                  <c:v>Nicaragua</c:v>
                </c:pt>
                <c:pt idx="16">
                  <c:v>Territorios Palestinos</c:v>
                </c:pt>
                <c:pt idx="17">
                  <c:v>Paraguay</c:v>
                </c:pt>
                <c:pt idx="18">
                  <c:v>Perú </c:v>
                </c:pt>
                <c:pt idx="19">
                  <c:v>República Dominicana</c:v>
                </c:pt>
                <c:pt idx="20">
                  <c:v>Túnez</c:v>
                </c:pt>
                <c:pt idx="21">
                  <c:v>Senegal</c:v>
                </c:pt>
              </c:strCache>
            </c:strRef>
          </c:cat>
          <c:val>
            <c:numRef>
              <c:f>PAÍSES!$H$2:$H$23</c:f>
              <c:numCache>
                <c:formatCode>0.00</c:formatCode>
                <c:ptCount val="22"/>
                <c:pt idx="0">
                  <c:v>14790</c:v>
                </c:pt>
                <c:pt idx="1">
                  <c:v>1622</c:v>
                </c:pt>
                <c:pt idx="3">
                  <c:v>292</c:v>
                </c:pt>
                <c:pt idx="4">
                  <c:v>1398</c:v>
                </c:pt>
                <c:pt idx="5">
                  <c:v>5098</c:v>
                </c:pt>
                <c:pt idx="7">
                  <c:v>5171</c:v>
                </c:pt>
                <c:pt idx="9">
                  <c:v>8707</c:v>
                </c:pt>
                <c:pt idx="12">
                  <c:v>182</c:v>
                </c:pt>
                <c:pt idx="13">
                  <c:v>1576</c:v>
                </c:pt>
                <c:pt idx="14">
                  <c:v>63533</c:v>
                </c:pt>
                <c:pt idx="15">
                  <c:v>7932</c:v>
                </c:pt>
                <c:pt idx="16">
                  <c:v>32869</c:v>
                </c:pt>
                <c:pt idx="17">
                  <c:v>2085</c:v>
                </c:pt>
                <c:pt idx="18">
                  <c:v>2031</c:v>
                </c:pt>
                <c:pt idx="20">
                  <c:v>96</c:v>
                </c:pt>
                <c:pt idx="21">
                  <c:v>2385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EB-40C8-8C06-F18832BDE53C}"/>
            </c:ext>
          </c:extLst>
        </c:ser>
        <c:ser>
          <c:idx val="2"/>
          <c:order val="2"/>
          <c:tx>
            <c:strRef>
              <c:f>PAÍSES!$I$1</c:f>
              <c:strCache>
                <c:ptCount val="1"/>
                <c:pt idx="0">
                  <c:v>Nº MUJERES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PAÍSES!$A$2:$A$23</c:f>
              <c:strCache>
                <c:ptCount val="22"/>
                <c:pt idx="0">
                  <c:v>Bolivia</c:v>
                </c:pt>
                <c:pt idx="1">
                  <c:v>Burkina Faso</c:v>
                </c:pt>
                <c:pt idx="2">
                  <c:v>Colombia</c:v>
                </c:pt>
                <c:pt idx="3">
                  <c:v>Cuba</c:v>
                </c:pt>
                <c:pt idx="4">
                  <c:v>Ecuador</c:v>
                </c:pt>
                <c:pt idx="5">
                  <c:v>El Salvador</c:v>
                </c:pt>
                <c:pt idx="6">
                  <c:v>Etiopía</c:v>
                </c:pt>
                <c:pt idx="7">
                  <c:v>Guatemala</c:v>
                </c:pt>
                <c:pt idx="8">
                  <c:v>Honduras</c:v>
                </c:pt>
                <c:pt idx="9">
                  <c:v>India</c:v>
                </c:pt>
                <c:pt idx="10">
                  <c:v>Kenia</c:v>
                </c:pt>
                <c:pt idx="11">
                  <c:v>Mali</c:v>
                </c:pt>
                <c:pt idx="12">
                  <c:v>Marruecos</c:v>
                </c:pt>
                <c:pt idx="13">
                  <c:v>Mauritania</c:v>
                </c:pt>
                <c:pt idx="14">
                  <c:v>Mozambique</c:v>
                </c:pt>
                <c:pt idx="15">
                  <c:v>Nicaragua</c:v>
                </c:pt>
                <c:pt idx="16">
                  <c:v>Territorios Palestinos</c:v>
                </c:pt>
                <c:pt idx="17">
                  <c:v>Paraguay</c:v>
                </c:pt>
                <c:pt idx="18">
                  <c:v>Perú </c:v>
                </c:pt>
                <c:pt idx="19">
                  <c:v>República Dominicana</c:v>
                </c:pt>
                <c:pt idx="20">
                  <c:v>Túnez</c:v>
                </c:pt>
                <c:pt idx="21">
                  <c:v>Senegal</c:v>
                </c:pt>
              </c:strCache>
            </c:strRef>
          </c:cat>
          <c:val>
            <c:numRef>
              <c:f>PAÍSES!$I$2:$I$23</c:f>
              <c:numCache>
                <c:formatCode>0.00</c:formatCode>
                <c:ptCount val="22"/>
                <c:pt idx="0">
                  <c:v>34473</c:v>
                </c:pt>
                <c:pt idx="1">
                  <c:v>2635</c:v>
                </c:pt>
                <c:pt idx="2">
                  <c:v>0</c:v>
                </c:pt>
                <c:pt idx="3">
                  <c:v>204</c:v>
                </c:pt>
                <c:pt idx="4">
                  <c:v>1442</c:v>
                </c:pt>
                <c:pt idx="5">
                  <c:v>6252</c:v>
                </c:pt>
                <c:pt idx="6">
                  <c:v>0</c:v>
                </c:pt>
                <c:pt idx="7">
                  <c:v>7101</c:v>
                </c:pt>
                <c:pt idx="8">
                  <c:v>0</c:v>
                </c:pt>
                <c:pt idx="9">
                  <c:v>10467</c:v>
                </c:pt>
                <c:pt idx="10">
                  <c:v>0</c:v>
                </c:pt>
                <c:pt idx="11">
                  <c:v>0</c:v>
                </c:pt>
                <c:pt idx="12">
                  <c:v>208</c:v>
                </c:pt>
                <c:pt idx="13">
                  <c:v>14293</c:v>
                </c:pt>
                <c:pt idx="14">
                  <c:v>56341</c:v>
                </c:pt>
                <c:pt idx="15">
                  <c:v>8017</c:v>
                </c:pt>
                <c:pt idx="16">
                  <c:v>45730</c:v>
                </c:pt>
                <c:pt idx="17">
                  <c:v>2259</c:v>
                </c:pt>
                <c:pt idx="18">
                  <c:v>1929</c:v>
                </c:pt>
                <c:pt idx="20">
                  <c:v>144</c:v>
                </c:pt>
                <c:pt idx="21">
                  <c:v>2062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EB-40C8-8C06-F18832BDE5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83059024"/>
        <c:axId val="1383060272"/>
      </c:barChart>
      <c:catAx>
        <c:axId val="138305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060272"/>
        <c:crosses val="autoZero"/>
        <c:auto val="1"/>
        <c:lblAlgn val="ctr"/>
        <c:lblOffset val="100"/>
        <c:noMultiLvlLbl val="0"/>
      </c:catAx>
      <c:valAx>
        <c:axId val="13830602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3830590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000"/>
              <a:t>CAPITAL</a:t>
            </a:r>
          </a:p>
        </c:rich>
      </c:tx>
      <c:layout>
        <c:manualLayout>
          <c:xMode val="edge"/>
          <c:yMode val="edge"/>
          <c:x val="0.4357000847335028"/>
          <c:y val="1.897592186686002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930590482472414"/>
          <c:y val="0.14856471667552215"/>
          <c:w val="0.71722419072615928"/>
          <c:h val="0.72088764946048411"/>
        </c:manualLayout>
      </c:layout>
      <c:barChart>
        <c:barDir val="bar"/>
        <c:grouping val="stacked"/>
        <c:varyColors val="0"/>
        <c:ser>
          <c:idx val="0"/>
          <c:order val="0"/>
          <c:tx>
            <c:strRef>
              <c:f>PAÍSES!$B$33</c:f>
              <c:strCache>
                <c:ptCount val="1"/>
                <c:pt idx="0">
                  <c:v> CAPITAL 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5B8F-44D7-8E5E-CAD64C599207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0-5B8F-44D7-8E5E-CAD64C599207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5B8F-44D7-8E5E-CAD64C599207}"/>
              </c:ext>
            </c:extLst>
          </c:dPt>
          <c:dPt>
            <c:idx val="3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E-5B8F-44D7-8E5E-CAD64C599207}"/>
              </c:ext>
            </c:extLst>
          </c:dPt>
          <c:dPt>
            <c:idx val="4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B8F-44D7-8E5E-CAD64C599207}"/>
              </c:ext>
            </c:extLst>
          </c:dPt>
          <c:dPt>
            <c:idx val="5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C-5B8F-44D7-8E5E-CAD64C599207}"/>
              </c:ext>
            </c:extLst>
          </c:dPt>
          <c:dPt>
            <c:idx val="6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B8F-44D7-8E5E-CAD64C599207}"/>
              </c:ext>
            </c:extLst>
          </c:dPt>
          <c:dPt>
            <c:idx val="7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A-5B8F-44D7-8E5E-CAD64C599207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B8F-44D7-8E5E-CAD64C599207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8-5B8F-44D7-8E5E-CAD64C599207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B8F-44D7-8E5E-CAD64C599207}"/>
              </c:ext>
            </c:extLst>
          </c:dPt>
          <c:dPt>
            <c:idx val="11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5B8F-44D7-8E5E-CAD64C599207}"/>
              </c:ext>
            </c:extLst>
          </c:dPt>
          <c:dPt>
            <c:idx val="12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B8F-44D7-8E5E-CAD64C599207}"/>
              </c:ext>
            </c:extLst>
          </c:dPt>
          <c:dPt>
            <c:idx val="13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B8F-44D7-8E5E-CAD64C599207}"/>
              </c:ext>
            </c:extLst>
          </c:dPt>
          <c:dPt>
            <c:idx val="14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B8F-44D7-8E5E-CAD64C599207}"/>
              </c:ext>
            </c:extLst>
          </c:dPt>
          <c:dPt>
            <c:idx val="15"/>
            <c:invertIfNegative val="0"/>
            <c:bubble3D val="0"/>
            <c:spPr>
              <a:solidFill>
                <a:schemeClr val="accent2">
                  <a:lumMod val="50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4-5B8F-44D7-8E5E-CAD64C599207}"/>
              </c:ext>
            </c:extLst>
          </c:dPt>
          <c:cat>
            <c:strRef>
              <c:f>PAÍSES!$A$34:$A$49</c:f>
              <c:strCache>
                <c:ptCount val="16"/>
                <c:pt idx="0">
                  <c:v>Bolivia</c:v>
                </c:pt>
                <c:pt idx="1">
                  <c:v>Territorios Palestinos</c:v>
                </c:pt>
                <c:pt idx="2">
                  <c:v>Guatemala</c:v>
                </c:pt>
                <c:pt idx="3">
                  <c:v>El Salvador</c:v>
                </c:pt>
                <c:pt idx="4">
                  <c:v>Perú </c:v>
                </c:pt>
                <c:pt idx="5">
                  <c:v>Nicaragua</c:v>
                </c:pt>
                <c:pt idx="6">
                  <c:v>Ecuador</c:v>
                </c:pt>
                <c:pt idx="7">
                  <c:v>Mauritania</c:v>
                </c:pt>
                <c:pt idx="8">
                  <c:v>Senegal</c:v>
                </c:pt>
                <c:pt idx="9">
                  <c:v>Cuba</c:v>
                </c:pt>
                <c:pt idx="10">
                  <c:v>India</c:v>
                </c:pt>
                <c:pt idx="11">
                  <c:v>Paraguay</c:v>
                </c:pt>
                <c:pt idx="12">
                  <c:v>Burkina Faso</c:v>
                </c:pt>
                <c:pt idx="13">
                  <c:v>Mozambique</c:v>
                </c:pt>
                <c:pt idx="14">
                  <c:v>Túnez</c:v>
                </c:pt>
                <c:pt idx="15">
                  <c:v>Marruecos</c:v>
                </c:pt>
              </c:strCache>
            </c:strRef>
          </c:cat>
          <c:val>
            <c:numRef>
              <c:f>PAÍSES!$B$34:$B$49</c:f>
              <c:numCache>
                <c:formatCode>_-* #,##0.00\ [$€-C0A]_-;\-* #,##0.00\ [$€-C0A]_-;_-* "-"??\ [$€-C0A]_-;_-@_-</c:formatCode>
                <c:ptCount val="16"/>
                <c:pt idx="0">
                  <c:v>3254780.88</c:v>
                </c:pt>
                <c:pt idx="1">
                  <c:v>2422540</c:v>
                </c:pt>
                <c:pt idx="2">
                  <c:v>2381308.4299999997</c:v>
                </c:pt>
                <c:pt idx="3">
                  <c:v>2218890.3499999996</c:v>
                </c:pt>
                <c:pt idx="4">
                  <c:v>1310102.32</c:v>
                </c:pt>
                <c:pt idx="5">
                  <c:v>1212636.7999999998</c:v>
                </c:pt>
                <c:pt idx="6">
                  <c:v>1134318.46</c:v>
                </c:pt>
                <c:pt idx="7">
                  <c:v>948326.90999999992</c:v>
                </c:pt>
                <c:pt idx="8">
                  <c:v>804714.3</c:v>
                </c:pt>
                <c:pt idx="9">
                  <c:v>750000.63</c:v>
                </c:pt>
                <c:pt idx="10">
                  <c:v>713266.34</c:v>
                </c:pt>
                <c:pt idx="11">
                  <c:v>594474.06000000006</c:v>
                </c:pt>
                <c:pt idx="12">
                  <c:v>515531.7</c:v>
                </c:pt>
                <c:pt idx="13">
                  <c:v>499833.19</c:v>
                </c:pt>
                <c:pt idx="14">
                  <c:v>318014.96999999997</c:v>
                </c:pt>
                <c:pt idx="15">
                  <c:v>289843.51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8F-44D7-8E5E-CAD64C5992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26333855"/>
        <c:axId val="1226319295"/>
      </c:barChart>
      <c:catAx>
        <c:axId val="1226333855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6319295"/>
        <c:crosses val="autoZero"/>
        <c:auto val="1"/>
        <c:lblAlgn val="ctr"/>
        <c:lblOffset val="100"/>
        <c:noMultiLvlLbl val="0"/>
      </c:catAx>
      <c:valAx>
        <c:axId val="1226319295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-* #,##0.00\ [$€-C0A]_-;\-* #,##0.00\ [$€-C0A]_-;_-* &quot;-&quot;??\ [$€-C0A]_-;_-@_-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2633385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PAÍSES!$B$63</c:f>
              <c:strCache>
                <c:ptCount val="1"/>
                <c:pt idx="0">
                  <c:v>Nº DE BENEFICIARIOS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PAÍSES!$A$64:$A$79</c:f>
              <c:strCache>
                <c:ptCount val="16"/>
                <c:pt idx="0">
                  <c:v>Mozambique</c:v>
                </c:pt>
                <c:pt idx="1">
                  <c:v>Territorios Palestinos</c:v>
                </c:pt>
                <c:pt idx="2">
                  <c:v>Bolivia</c:v>
                </c:pt>
                <c:pt idx="3">
                  <c:v>India</c:v>
                </c:pt>
                <c:pt idx="4">
                  <c:v>Nicaragua</c:v>
                </c:pt>
                <c:pt idx="5">
                  <c:v>Mauritania</c:v>
                </c:pt>
                <c:pt idx="6">
                  <c:v>Guatemala</c:v>
                </c:pt>
                <c:pt idx="7">
                  <c:v>El Salvador</c:v>
                </c:pt>
                <c:pt idx="8">
                  <c:v>Senegal</c:v>
                </c:pt>
                <c:pt idx="9">
                  <c:v>Paraguay</c:v>
                </c:pt>
                <c:pt idx="10">
                  <c:v>Burkina Faso</c:v>
                </c:pt>
                <c:pt idx="11">
                  <c:v>Perú </c:v>
                </c:pt>
                <c:pt idx="12">
                  <c:v>Ecuador</c:v>
                </c:pt>
                <c:pt idx="13">
                  <c:v>Cuba</c:v>
                </c:pt>
                <c:pt idx="14">
                  <c:v>Marruecos</c:v>
                </c:pt>
                <c:pt idx="15">
                  <c:v>Túnez</c:v>
                </c:pt>
              </c:strCache>
            </c:strRef>
          </c:cat>
          <c:val>
            <c:numRef>
              <c:f>PAÍSES!$B$64:$B$79</c:f>
              <c:numCache>
                <c:formatCode>0.00</c:formatCode>
                <c:ptCount val="16"/>
                <c:pt idx="0">
                  <c:v>119874</c:v>
                </c:pt>
                <c:pt idx="1">
                  <c:v>78599</c:v>
                </c:pt>
                <c:pt idx="2">
                  <c:v>49263</c:v>
                </c:pt>
                <c:pt idx="3">
                  <c:v>19174</c:v>
                </c:pt>
                <c:pt idx="4">
                  <c:v>15949</c:v>
                </c:pt>
                <c:pt idx="5">
                  <c:v>15869</c:v>
                </c:pt>
                <c:pt idx="6">
                  <c:v>12272</c:v>
                </c:pt>
                <c:pt idx="7">
                  <c:v>11350</c:v>
                </c:pt>
                <c:pt idx="8">
                  <c:v>4447</c:v>
                </c:pt>
                <c:pt idx="9">
                  <c:v>4344</c:v>
                </c:pt>
                <c:pt idx="10">
                  <c:v>4257</c:v>
                </c:pt>
                <c:pt idx="11">
                  <c:v>3960</c:v>
                </c:pt>
                <c:pt idx="12">
                  <c:v>2840</c:v>
                </c:pt>
                <c:pt idx="13">
                  <c:v>496</c:v>
                </c:pt>
                <c:pt idx="14">
                  <c:v>390</c:v>
                </c:pt>
                <c:pt idx="15">
                  <c:v>240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F-46D5-A2A9-9069C3F66C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192740944"/>
        <c:axId val="1192725552"/>
      </c:barChart>
      <c:catAx>
        <c:axId val="1192740944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725552"/>
        <c:crosses val="autoZero"/>
        <c:auto val="1"/>
        <c:lblAlgn val="ctr"/>
        <c:lblOffset val="100"/>
        <c:noMultiLvlLbl val="0"/>
      </c:catAx>
      <c:valAx>
        <c:axId val="119272555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27409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600" b="0"/>
              <a:t>CONTINENTES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3379719497083468"/>
          <c:y val="0.113411306042885"/>
          <c:w val="0.76620280502916538"/>
          <c:h val="0.5559979125416341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CONTINENTES!$B$1</c:f>
              <c:strCache>
                <c:ptCount val="1"/>
                <c:pt idx="0">
                  <c:v>Nº DE PAÍSES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CONTINENTES!$A$2:$A$6</c:f>
              <c:strCache>
                <c:ptCount val="5"/>
                <c:pt idx="0">
                  <c:v>América</c:v>
                </c:pt>
                <c:pt idx="1">
                  <c:v>África</c:v>
                </c:pt>
                <c:pt idx="2">
                  <c:v>Asia</c:v>
                </c:pt>
                <c:pt idx="3">
                  <c:v>Europa</c:v>
                </c:pt>
                <c:pt idx="4">
                  <c:v>Oceanía</c:v>
                </c:pt>
              </c:strCache>
            </c:strRef>
          </c:cat>
          <c:val>
            <c:numRef>
              <c:f>CONTINENTES!$B$2:$B$6</c:f>
              <c:numCache>
                <c:formatCode>General</c:formatCode>
                <c:ptCount val="5"/>
                <c:pt idx="0">
                  <c:v>8</c:v>
                </c:pt>
                <c:pt idx="1">
                  <c:v>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4-49FC-963C-D160FC770756}"/>
            </c:ext>
          </c:extLst>
        </c:ser>
        <c:ser>
          <c:idx val="1"/>
          <c:order val="1"/>
          <c:tx>
            <c:strRef>
              <c:f>CONTINENTES!$E$1</c:f>
              <c:strCache>
                <c:ptCount val="1"/>
                <c:pt idx="0">
                  <c:v>Nº DE PROYECTOS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CONTINENTES!$A$2:$A$6</c:f>
              <c:strCache>
                <c:ptCount val="5"/>
                <c:pt idx="0">
                  <c:v>América</c:v>
                </c:pt>
                <c:pt idx="1">
                  <c:v>África</c:v>
                </c:pt>
                <c:pt idx="2">
                  <c:v>Asia</c:v>
                </c:pt>
                <c:pt idx="3">
                  <c:v>Europa</c:v>
                </c:pt>
                <c:pt idx="4">
                  <c:v>Oceanía</c:v>
                </c:pt>
              </c:strCache>
            </c:strRef>
          </c:cat>
          <c:val>
            <c:numRef>
              <c:f>CONTINENTES!$E$2:$E$6</c:f>
              <c:numCache>
                <c:formatCode>General</c:formatCode>
                <c:ptCount val="5"/>
                <c:pt idx="0">
                  <c:v>28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4-49FC-963C-D160FC770756}"/>
            </c:ext>
          </c:extLst>
        </c:ser>
        <c:ser>
          <c:idx val="2"/>
          <c:order val="2"/>
          <c:tx>
            <c:strRef>
              <c:f>CONTINENTES!$G$1</c:f>
              <c:strCache>
                <c:ptCount val="1"/>
                <c:pt idx="0">
                  <c:v>Nº DE ONGD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CONTINENTES!$A$2:$A$6</c:f>
              <c:strCache>
                <c:ptCount val="5"/>
                <c:pt idx="0">
                  <c:v>América</c:v>
                </c:pt>
                <c:pt idx="1">
                  <c:v>África</c:v>
                </c:pt>
                <c:pt idx="2">
                  <c:v>Asia</c:v>
                </c:pt>
                <c:pt idx="3">
                  <c:v>Europa</c:v>
                </c:pt>
                <c:pt idx="4">
                  <c:v>Oceanía</c:v>
                </c:pt>
              </c:strCache>
            </c:strRef>
          </c:cat>
          <c:val>
            <c:numRef>
              <c:f>CONTINENTES!$G$2:$G$6</c:f>
              <c:numCache>
                <c:formatCode>General</c:formatCode>
                <c:ptCount val="5"/>
                <c:pt idx="0">
                  <c:v>27</c:v>
                </c:pt>
                <c:pt idx="1">
                  <c:v>8</c:v>
                </c:pt>
                <c:pt idx="2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4-49FC-963C-D160FC7707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62528831"/>
        <c:axId val="862527167"/>
      </c:barChart>
      <c:catAx>
        <c:axId val="862528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527167"/>
        <c:crosses val="autoZero"/>
        <c:auto val="1"/>
        <c:lblAlgn val="ctr"/>
        <c:lblOffset val="100"/>
        <c:noMultiLvlLbl val="0"/>
      </c:catAx>
      <c:valAx>
        <c:axId val="86252716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86252883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CONTINENTES!$D$1</c:f>
              <c:strCache>
                <c:ptCount val="1"/>
                <c:pt idx="0">
                  <c:v>% DEL CAPITAL TOTAL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5CE-416E-BB13-F4BD15528AE4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C5CE-416E-BB13-F4BD15528AE4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5CE-416E-BB13-F4BD15528AE4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C5CE-416E-BB13-F4BD15528AE4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5CE-416E-BB13-F4BD15528AE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CONTINENTES!$A$2:$A$6</c:f>
              <c:strCache>
                <c:ptCount val="5"/>
                <c:pt idx="0">
                  <c:v>América</c:v>
                </c:pt>
                <c:pt idx="1">
                  <c:v>África</c:v>
                </c:pt>
                <c:pt idx="2">
                  <c:v>Asia</c:v>
                </c:pt>
                <c:pt idx="3">
                  <c:v>Europa</c:v>
                </c:pt>
                <c:pt idx="4">
                  <c:v>Oceanía</c:v>
                </c:pt>
              </c:strCache>
            </c:strRef>
          </c:cat>
          <c:val>
            <c:numRef>
              <c:f>CONTINENTES!$D$2:$D$6</c:f>
              <c:numCache>
                <c:formatCode>0.00%</c:formatCode>
                <c:ptCount val="5"/>
                <c:pt idx="0">
                  <c:v>0.66378175572096643</c:v>
                </c:pt>
                <c:pt idx="1">
                  <c:v>0.17431655202383584</c:v>
                </c:pt>
                <c:pt idx="2">
                  <c:v>0.16190169225519768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E-416E-BB13-F4BD15528A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CONTINENTES!$F$1</c:f>
              <c:strCache>
                <c:ptCount val="1"/>
                <c:pt idx="0">
                  <c:v>% DEL TOTAL DE PROYECTOS</c:v>
                </c:pt>
              </c:strCache>
            </c:strRef>
          </c:tx>
          <c:dPt>
            <c:idx val="0"/>
            <c:bubble3D val="0"/>
            <c:spPr>
              <a:solidFill>
                <a:schemeClr val="accent4">
                  <a:lumMod val="75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3B2-4317-AD14-630EF65DDB26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23B2-4317-AD14-630EF65DDB26}"/>
              </c:ext>
            </c:extLst>
          </c:dPt>
          <c:dPt>
            <c:idx val="2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3B2-4317-AD14-630EF65DDB26}"/>
              </c:ext>
            </c:extLst>
          </c:dPt>
          <c:dPt>
            <c:idx val="3"/>
            <c:bubble3D val="0"/>
            <c:spPr>
              <a:solidFill>
                <a:srgbClr val="FF5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23B2-4317-AD14-630EF65DDB26}"/>
              </c:ext>
            </c:extLst>
          </c:dPt>
          <c:dPt>
            <c:idx val="4"/>
            <c:bubble3D val="0"/>
            <c:spPr>
              <a:solidFill>
                <a:srgbClr val="7030A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3B2-4317-AD14-630EF65DDB2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CONTINENTES!$A$2:$A$6</c:f>
              <c:strCache>
                <c:ptCount val="5"/>
                <c:pt idx="0">
                  <c:v>América</c:v>
                </c:pt>
                <c:pt idx="1">
                  <c:v>África</c:v>
                </c:pt>
                <c:pt idx="2">
                  <c:v>Asia</c:v>
                </c:pt>
                <c:pt idx="3">
                  <c:v>Europa</c:v>
                </c:pt>
                <c:pt idx="4">
                  <c:v>Oceanía</c:v>
                </c:pt>
              </c:strCache>
            </c:strRef>
          </c:cat>
          <c:val>
            <c:numRef>
              <c:f>CONTINENTES!$F$2:$F$6</c:f>
              <c:numCache>
                <c:formatCode>0.00%</c:formatCode>
                <c:ptCount val="5"/>
                <c:pt idx="0">
                  <c:v>0.7</c:v>
                </c:pt>
                <c:pt idx="1">
                  <c:v>0.2</c:v>
                </c:pt>
                <c:pt idx="2">
                  <c:v>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2-4317-AD14-630EF65DDB26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6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552450</xdr:colOff>
      <xdr:row>6</xdr:row>
      <xdr:rowOff>119062</xdr:rowOff>
    </xdr:from>
    <xdr:to>
      <xdr:col>17</xdr:col>
      <xdr:colOff>190499</xdr:colOff>
      <xdr:row>22</xdr:row>
      <xdr:rowOff>114300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1009650</xdr:colOff>
      <xdr:row>28</xdr:row>
      <xdr:rowOff>19051</xdr:rowOff>
    </xdr:from>
    <xdr:to>
      <xdr:col>14</xdr:col>
      <xdr:colOff>200024</xdr:colOff>
      <xdr:row>50</xdr:row>
      <xdr:rowOff>57151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  <a:ext uri="{147F2762-F138-4A5C-976F-8EAC2B608ADB}">
              <a16:predDERef xmlns:a16="http://schemas.microsoft.com/office/drawing/2014/main" pre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533400</xdr:colOff>
      <xdr:row>63</xdr:row>
      <xdr:rowOff>114299</xdr:rowOff>
    </xdr:from>
    <xdr:to>
      <xdr:col>14</xdr:col>
      <xdr:colOff>409575</xdr:colOff>
      <xdr:row>81</xdr:row>
      <xdr:rowOff>142874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  <a:ext uri="{147F2762-F138-4A5C-976F-8EAC2B608ADB}">
              <a16:predDERef xmlns:a16="http://schemas.microsoft.com/office/drawing/2014/main" pre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15</xdr:col>
      <xdr:colOff>95250</xdr:colOff>
      <xdr:row>60</xdr:row>
      <xdr:rowOff>171450</xdr:rowOff>
    </xdr:from>
    <xdr:to>
      <xdr:col>22</xdr:col>
      <xdr:colOff>180974</xdr:colOff>
      <xdr:row>84</xdr:row>
      <xdr:rowOff>19050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000-000006000000}"/>
            </a:ext>
            <a:ext uri="{147F2762-F138-4A5C-976F-8EAC2B608ADB}">
              <a16:predDERef xmlns:a16="http://schemas.microsoft.com/office/drawing/2014/main" pre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733426</xdr:colOff>
      <xdr:row>31</xdr:row>
      <xdr:rowOff>20639</xdr:rowOff>
    </xdr:from>
    <xdr:to>
      <xdr:col>7</xdr:col>
      <xdr:colOff>752476</xdr:colOff>
      <xdr:row>53</xdr:row>
      <xdr:rowOff>152400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8000000}"/>
            </a:ext>
            <a:ext uri="{147F2762-F138-4A5C-976F-8EAC2B608ADB}">
              <a16:predDERef xmlns:a16="http://schemas.microsoft.com/office/drawing/2014/main" pre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438150</xdr:colOff>
      <xdr:row>59</xdr:row>
      <xdr:rowOff>171450</xdr:rowOff>
    </xdr:from>
    <xdr:to>
      <xdr:col>7</xdr:col>
      <xdr:colOff>552450</xdr:colOff>
      <xdr:row>83</xdr:row>
      <xdr:rowOff>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00000000-0008-0000-0000-000007000000}"/>
            </a:ext>
            <a:ext uri="{147F2762-F138-4A5C-976F-8EAC2B608ADB}">
              <a16:predDERef xmlns:a16="http://schemas.microsoft.com/office/drawing/2014/main" pre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8</xdr:row>
      <xdr:rowOff>0</xdr:rowOff>
    </xdr:from>
    <xdr:to>
      <xdr:col>7</xdr:col>
      <xdr:colOff>361950</xdr:colOff>
      <xdr:row>29</xdr:row>
      <xdr:rowOff>66675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1157286</xdr:colOff>
      <xdr:row>7</xdr:row>
      <xdr:rowOff>180974</xdr:rowOff>
    </xdr:from>
    <xdr:to>
      <xdr:col>14</xdr:col>
      <xdr:colOff>514349</xdr:colOff>
      <xdr:row>24</xdr:row>
      <xdr:rowOff>180975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100-000004000000}"/>
            </a:ext>
            <a:ext uri="{147F2762-F138-4A5C-976F-8EAC2B608ADB}">
              <a16:predDERef xmlns:a16="http://schemas.microsoft.com/office/drawing/2014/main" pre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395286</xdr:colOff>
      <xdr:row>26</xdr:row>
      <xdr:rowOff>190499</xdr:rowOff>
    </xdr:from>
    <xdr:to>
      <xdr:col>15</xdr:col>
      <xdr:colOff>647699</xdr:colOff>
      <xdr:row>43</xdr:row>
      <xdr:rowOff>9524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100-000005000000}"/>
            </a:ext>
            <a:ext uri="{147F2762-F138-4A5C-976F-8EAC2B608ADB}">
              <a16:predDERef xmlns:a16="http://schemas.microsoft.com/office/drawing/2014/main" pred="{00000000-0008-0000-01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</xdr:row>
      <xdr:rowOff>85725</xdr:rowOff>
    </xdr:from>
    <xdr:to>
      <xdr:col>6</xdr:col>
      <xdr:colOff>19049</xdr:colOff>
      <xdr:row>48</xdr:row>
      <xdr:rowOff>123825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0000000-0008-0000-0100-000006000000}"/>
            </a:ext>
            <a:ext uri="{147F2762-F138-4A5C-976F-8EAC2B608ADB}">
              <a16:predDERef xmlns:a16="http://schemas.microsoft.com/office/drawing/2014/main" pre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19/04/relationships/externalLinkLongPath" Target="IFORMACION%20TOTAL%20DE%20LOS%20PROYECTOS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oja1"/>
    </sheetNames>
    <sheetDataSet>
      <sheetData sheetId="0" refreshError="1">
        <row r="2">
          <cell r="D2">
            <v>213</v>
          </cell>
          <cell r="E2">
            <v>50</v>
          </cell>
          <cell r="K2">
            <v>304714.3</v>
          </cell>
        </row>
        <row r="4">
          <cell r="D4">
            <v>2036</v>
          </cell>
          <cell r="E4">
            <v>1002</v>
          </cell>
          <cell r="K4">
            <v>618828.73</v>
          </cell>
        </row>
        <row r="6">
          <cell r="D6">
            <v>77572</v>
          </cell>
          <cell r="E6">
            <v>32636</v>
          </cell>
          <cell r="K6">
            <v>750000</v>
          </cell>
        </row>
        <row r="7">
          <cell r="D7">
            <v>675</v>
          </cell>
          <cell r="E7">
            <v>157</v>
          </cell>
          <cell r="K7">
            <v>475000</v>
          </cell>
        </row>
        <row r="8">
          <cell r="D8">
            <v>749</v>
          </cell>
          <cell r="E8">
            <v>358</v>
          </cell>
          <cell r="K8">
            <v>421546</v>
          </cell>
        </row>
        <row r="9">
          <cell r="D9">
            <v>840</v>
          </cell>
          <cell r="E9">
            <v>378</v>
          </cell>
          <cell r="K9">
            <v>294544.53999999998</v>
          </cell>
        </row>
        <row r="10">
          <cell r="D10">
            <v>507</v>
          </cell>
          <cell r="E10">
            <v>234</v>
          </cell>
          <cell r="K10">
            <v>452995.17</v>
          </cell>
        </row>
        <row r="11">
          <cell r="D11">
            <v>2600</v>
          </cell>
          <cell r="E11">
            <v>1305</v>
          </cell>
          <cell r="K11">
            <v>751286.36</v>
          </cell>
        </row>
        <row r="12">
          <cell r="D12">
            <v>2011</v>
          </cell>
          <cell r="E12">
            <v>1073</v>
          </cell>
          <cell r="K12">
            <v>499999.15</v>
          </cell>
        </row>
        <row r="14">
          <cell r="D14">
            <v>327</v>
          </cell>
          <cell r="E14">
            <v>104</v>
          </cell>
          <cell r="K14">
            <v>484318.46</v>
          </cell>
        </row>
        <row r="15">
          <cell r="D15">
            <v>2513</v>
          </cell>
          <cell r="E15">
            <v>1294</v>
          </cell>
          <cell r="K15">
            <v>650000</v>
          </cell>
        </row>
        <row r="16">
          <cell r="D16">
            <v>6025</v>
          </cell>
          <cell r="E16">
            <v>2892</v>
          </cell>
          <cell r="K16">
            <v>442747.61</v>
          </cell>
        </row>
        <row r="17">
          <cell r="D17">
            <v>2604</v>
          </cell>
          <cell r="E17">
            <v>1413</v>
          </cell>
          <cell r="K17">
            <v>463903.86</v>
          </cell>
        </row>
        <row r="18">
          <cell r="D18">
            <v>500</v>
          </cell>
          <cell r="E18">
            <v>150</v>
          </cell>
          <cell r="K18">
            <v>628710.9</v>
          </cell>
        </row>
        <row r="19">
          <cell r="D19">
            <v>15362</v>
          </cell>
          <cell r="E19">
            <v>1342</v>
          </cell>
          <cell r="K19">
            <v>495331.74</v>
          </cell>
        </row>
        <row r="20">
          <cell r="D20">
            <v>27321</v>
          </cell>
          <cell r="E20">
            <v>3969</v>
          </cell>
          <cell r="K20">
            <v>751309.23</v>
          </cell>
        </row>
        <row r="21">
          <cell r="D21">
            <v>1078</v>
          </cell>
          <cell r="E21">
            <v>420</v>
          </cell>
          <cell r="K21">
            <v>390189.11</v>
          </cell>
        </row>
        <row r="23">
          <cell r="D23">
            <v>6434</v>
          </cell>
          <cell r="E23">
            <v>2995</v>
          </cell>
          <cell r="K23">
            <v>289602.55</v>
          </cell>
        </row>
        <row r="24">
          <cell r="D24">
            <v>1200</v>
          </cell>
          <cell r="E24">
            <v>600</v>
          </cell>
          <cell r="K24">
            <v>388557.17</v>
          </cell>
        </row>
        <row r="25">
          <cell r="D25">
            <v>1820</v>
          </cell>
          <cell r="E25">
            <v>880</v>
          </cell>
          <cell r="K25">
            <v>742157.23</v>
          </cell>
        </row>
        <row r="26">
          <cell r="D26">
            <v>4288</v>
          </cell>
          <cell r="E26">
            <v>1643</v>
          </cell>
          <cell r="K26">
            <v>298265.11</v>
          </cell>
        </row>
        <row r="27">
          <cell r="D27">
            <v>568</v>
          </cell>
          <cell r="E27">
            <v>344</v>
          </cell>
          <cell r="K27">
            <v>95010.43</v>
          </cell>
        </row>
        <row r="28">
          <cell r="D28">
            <v>2005</v>
          </cell>
          <cell r="E28">
            <v>987</v>
          </cell>
          <cell r="K28">
            <v>513535.81</v>
          </cell>
        </row>
        <row r="29">
          <cell r="D29">
            <v>4152</v>
          </cell>
          <cell r="E29">
            <v>1858</v>
          </cell>
          <cell r="K29">
            <v>517780.14</v>
          </cell>
        </row>
        <row r="30">
          <cell r="D30">
            <v>1296</v>
          </cell>
          <cell r="E30">
            <v>518</v>
          </cell>
          <cell r="K30">
            <v>317723.55</v>
          </cell>
        </row>
        <row r="31">
          <cell r="D31">
            <v>60</v>
          </cell>
          <cell r="E31">
            <v>30</v>
          </cell>
          <cell r="K31">
            <v>63776.1</v>
          </cell>
        </row>
        <row r="32">
          <cell r="D32">
            <v>4234</v>
          </cell>
          <cell r="E32">
            <v>2335</v>
          </cell>
          <cell r="K32">
            <v>500000</v>
          </cell>
        </row>
        <row r="33">
          <cell r="D33">
            <v>210</v>
          </cell>
          <cell r="E33">
            <v>87</v>
          </cell>
          <cell r="K33">
            <v>354267.96</v>
          </cell>
        </row>
        <row r="34">
          <cell r="D34">
            <v>11620</v>
          </cell>
          <cell r="E34">
            <v>5810</v>
          </cell>
          <cell r="K34">
            <v>571054.64</v>
          </cell>
        </row>
        <row r="36">
          <cell r="D36">
            <v>9654</v>
          </cell>
          <cell r="E36">
            <v>4923</v>
          </cell>
          <cell r="K36">
            <v>351845.13</v>
          </cell>
        </row>
        <row r="39">
          <cell r="D39">
            <v>398</v>
          </cell>
          <cell r="E39">
            <v>0</v>
          </cell>
          <cell r="K39">
            <v>493267.79</v>
          </cell>
        </row>
        <row r="40">
          <cell r="D40">
            <v>3325</v>
          </cell>
          <cell r="E40">
            <v>1387</v>
          </cell>
          <cell r="K40">
            <v>117809.68</v>
          </cell>
        </row>
        <row r="41">
          <cell r="D41">
            <v>352</v>
          </cell>
          <cell r="E41">
            <v>76</v>
          </cell>
          <cell r="K41">
            <v>1197540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J24" totalsRowShown="0" headerRowDxfId="23" headerRowBorderDxfId="21" tableBorderDxfId="22" totalsRowBorderDxfId="20">
  <autoFilter ref="A1:J24" xr:uid="{00000000-0009-0000-0100-000001000000}"/>
  <tableColumns count="10">
    <tableColumn id="1" xr3:uid="{00000000-0010-0000-0000-000001000000}" name="PAÍS RECEPTOR"/>
    <tableColumn id="2" xr3:uid="{00000000-0010-0000-0000-000002000000}" name="Nº DE PROYECTOS"/>
    <tableColumn id="3" xr3:uid="{00000000-0010-0000-0000-000003000000}" name="% DEL TOTAL DE PROYECTOS" dataDxfId="19">
      <calculatedColumnFormula>B2/$B$24</calculatedColumnFormula>
    </tableColumn>
    <tableColumn id="4" xr3:uid="{00000000-0010-0000-0000-000004000000}" name="Nº DE ONGD"/>
    <tableColumn id="5" xr3:uid="{00000000-0010-0000-0000-000005000000}" name="CAPITAL" dataDxfId="18" dataCellStyle="Porcentaje"/>
    <tableColumn id="6" xr3:uid="{00000000-0010-0000-0000-000006000000}" name="% DEL CAPITAL TOTAL" dataDxfId="17" dataCellStyle="Porcentaje">
      <calculatedColumnFormula>Tabla1[[#This Row],[CAPITAL]]/$E$24</calculatedColumnFormula>
    </tableColumn>
    <tableColumn id="9" xr3:uid="{00000000-0010-0000-0000-000009000000}" name="Nº DE BENEFICIARIOS" dataDxfId="16" dataCellStyle="Porcentaje">
      <calculatedColumnFormula>SUM([1]Hoja1!$D$17,[1]Hoja1!$D$20,[1]Hoja1!$D$25,[1]Hoja1!$D$27,[1]Hoja1!$D$28,[1]Hoja1!$D$40)</calculatedColumnFormula>
    </tableColumn>
    <tableColumn id="12" xr3:uid="{00000000-0010-0000-0000-00000C000000}" name="Nº HOMBRES" dataDxfId="15" dataCellStyle="Porcentaje">
      <calculatedColumnFormula>SUM([1]Hoja1!$E$40,[1]Hoja1!$E$28,[1]Hoja1!$E$27,[1]Hoja1!$E$25,[1]Hoja1!$E$20,[1]Hoja1!$E$17,[1]Hoja1!$E$34)</calculatedColumnFormula>
    </tableColumn>
    <tableColumn id="11" xr3:uid="{00000000-0010-0000-0000-00000B000000}" name="Nº MUJERES" dataDxfId="14" dataCellStyle="Porcentaje">
      <calculatedColumnFormula>Tabla1[[#This Row],[Nº DE BENEFICIARIOS]]-Tabla1[[#This Row],[Nº HOMBRES]]</calculatedColumnFormula>
    </tableColumn>
    <tableColumn id="10" xr3:uid="{00000000-0010-0000-0000-00000A000000}" name="% DEL TOTAL DE LOS BENEFICIARIOS" dataDxfId="13" dataCellStyle="Porcentaje">
      <calculatedColumnFormula>Tabla1[[#This Row],[Nº DE BENEFICIARIOS]]/$G$24</calculatedColumnFormula>
    </tableColumn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1000000}" name="Tabla3" displayName="Tabla3" ref="A1:K7" totalsRowShown="0" headerRowDxfId="12" dataDxfId="11" headerRowCellStyle="Texto de advertencia" dataCellStyle="Texto de advertencia">
  <autoFilter ref="A1:K7" xr:uid="{00000000-0009-0000-0100-000003000000}"/>
  <sortState xmlns:xlrd2="http://schemas.microsoft.com/office/spreadsheetml/2017/richdata2" ref="A2:K7">
    <sortCondition ref="A1:A8"/>
  </sortState>
  <tableColumns count="11">
    <tableColumn id="1" xr3:uid="{00000000-0010-0000-0100-000001000000}" name="CONTINENTE RECEPTOR" dataDxfId="10"/>
    <tableColumn id="6" xr3:uid="{00000000-0010-0000-0100-000006000000}" name="Nº DE PAÍSES" dataDxfId="9"/>
    <tableColumn id="3" xr3:uid="{00000000-0010-0000-0100-000003000000}" name="CAPITAL" dataDxfId="8">
      <calculatedColumnFormula>SUM(PAÍSES!E3,PAÍSES!E14,PAÍSES!E15,PAÍSES!E16,PAÍSES!E22,PAÍSES!E23)</calculatedColumnFormula>
    </tableColumn>
    <tableColumn id="5" xr3:uid="{00000000-0010-0000-0100-000005000000}" name="% DEL CAPITAL TOTAL" dataDxfId="7">
      <calculatedColumnFormula>Tabla3[[#This Row],[CAPITAL]]/$C$8</calculatedColumnFormula>
    </tableColumn>
    <tableColumn id="4" xr3:uid="{00000000-0010-0000-0100-000004000000}" name="Nº DE PROYECTOS" dataDxfId="6">
      <calculatedColumnFormula>SUM(PAÍSES!B2,PAÍSES!B13,PAÍSES!B14,PAÍSES!B15,PAÍSES!B21,PAÍSES!B22)</calculatedColumnFormula>
    </tableColumn>
    <tableColumn id="8" xr3:uid="{00000000-0010-0000-0100-000008000000}" name="% DEL TOTAL DE PROYECTOS" dataDxfId="5" dataCellStyle="Texto de advertencia">
      <calculatedColumnFormula>Tabla3[[#This Row],[Nº DE PROYECTOS]]/$E$8</calculatedColumnFormula>
    </tableColumn>
    <tableColumn id="2" xr3:uid="{00000000-0010-0000-0100-000002000000}" name="Nº DE ONGD" dataDxfId="4" dataCellStyle="Texto de advertencia">
      <calculatedColumnFormula>SUM(PAÍSES!D16,PAÍSES!D9)</calculatedColumnFormula>
    </tableColumn>
    <tableColumn id="9" xr3:uid="{00000000-0010-0000-0100-000009000000}" name="Nº DE BENEFICIARIOS" dataDxfId="3" dataCellStyle="Texto de advertencia">
      <calculatedColumnFormula>SUM(PAÍSES!G3,PAÍSES!G14,PAÍSES!G15,PAÍSES!G16,PAÍSES!G22,PAÍSES!G23)</calculatedColumnFormula>
    </tableColumn>
    <tableColumn id="10" xr3:uid="{00000000-0010-0000-0100-00000A000000}" name="Nº DE HOMBRES" dataDxfId="2" dataCellStyle="Texto de advertencia">
      <calculatedColumnFormula>SUM(PAÍSES!H3,PAÍSES!H14,PAÍSES!H15,PAÍSES!H16,PAÍSES!H22,PAÍSES!H23)</calculatedColumnFormula>
    </tableColumn>
    <tableColumn id="11" xr3:uid="{00000000-0010-0000-0100-00000B000000}" name="Nº DE MUJERES" dataDxfId="1" dataCellStyle="Texto de advertencia">
      <calculatedColumnFormula>Tabla3[[#This Row],[Nº DE BENEFICIARIOS]]-Tabla3[[#This Row],[Nº DE HOMBRES]]</calculatedColumnFormula>
    </tableColumn>
    <tableColumn id="12" xr3:uid="{00000000-0010-0000-0100-00000C000000}" name="% DEL TOTAL DE LOS BENEFICIARIOS" dataDxfId="0" dataCellStyle="Texto de advertencia">
      <calculatedColumnFormula>Tabla3[[#This Row],[Nº DE BENEFICIARIOS]]/$H$8</calculatedColumnFormula>
    </tableColumn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M885"/>
  <sheetViews>
    <sheetView tabSelected="1" zoomScaleNormal="100" workbookViewId="0">
      <selection activeCell="C28" sqref="C28"/>
    </sheetView>
  </sheetViews>
  <sheetFormatPr defaultColWidth="11.42578125" defaultRowHeight="15"/>
  <cols>
    <col min="1" max="1" width="35" customWidth="1"/>
    <col min="2" max="2" width="29.28515625" customWidth="1"/>
    <col min="3" max="3" width="28.140625" style="1" customWidth="1"/>
    <col min="4" max="4" width="19.28515625" customWidth="1"/>
    <col min="5" max="5" width="17.140625" customWidth="1"/>
    <col min="6" max="6" width="22" customWidth="1"/>
    <col min="7" max="9" width="22" style="41" customWidth="1"/>
    <col min="10" max="10" width="22" customWidth="1"/>
    <col min="11" max="12" width="11.42578125" style="9"/>
    <col min="13" max="14" width="11.42578125" style="9" customWidth="1"/>
    <col min="15" max="15" width="20" style="9" customWidth="1"/>
    <col min="16" max="16" width="20.140625" style="9" customWidth="1"/>
    <col min="17" max="21" width="11.42578125" style="9"/>
    <col min="22" max="22" width="25.28515625" style="9" customWidth="1"/>
    <col min="23" max="23" width="22.85546875" style="9" customWidth="1"/>
    <col min="24" max="27" width="11.42578125" style="9"/>
    <col min="28" max="28" width="4.28515625" style="9" customWidth="1"/>
    <col min="29" max="29" width="11.42578125" style="9"/>
    <col min="30" max="30" width="17.85546875" style="9" customWidth="1"/>
    <col min="31" max="189" width="11.42578125" style="9"/>
  </cols>
  <sheetData>
    <row r="1" spans="1:195" ht="30.75" thickBot="1">
      <c r="A1" s="48" t="s">
        <v>0</v>
      </c>
      <c r="B1" s="49" t="s">
        <v>1</v>
      </c>
      <c r="C1" s="50" t="s">
        <v>2</v>
      </c>
      <c r="D1" s="49" t="s">
        <v>3</v>
      </c>
      <c r="E1" s="51" t="s">
        <v>4</v>
      </c>
      <c r="F1" s="52" t="s">
        <v>5</v>
      </c>
      <c r="G1" s="53" t="s">
        <v>6</v>
      </c>
      <c r="H1" s="53" t="s">
        <v>7</v>
      </c>
      <c r="I1" s="53" t="s">
        <v>8</v>
      </c>
      <c r="J1" s="54" t="s">
        <v>9</v>
      </c>
      <c r="GH1" s="9"/>
      <c r="GI1" s="9"/>
      <c r="GJ1" s="9"/>
      <c r="GK1" s="9"/>
      <c r="GL1" s="9"/>
      <c r="GM1" s="9"/>
    </row>
    <row r="2" spans="1:195">
      <c r="A2" s="2" t="s">
        <v>10</v>
      </c>
      <c r="B2" s="26">
        <v>7</v>
      </c>
      <c r="C2" s="27">
        <f t="shared" ref="C2:C23" si="0">B2/$B$24</f>
        <v>0.17499999999999999</v>
      </c>
      <c r="D2" s="26">
        <v>6</v>
      </c>
      <c r="E2" s="28">
        <f>SUM([1]Hoja1!$K$17,[1]Hoja1!$K$20,[1]Hoja1!$K$25,[1]Hoja1!$K$27,[1]Hoja1!$K$28,[1]Hoja1!$K$34,[1]Hoja1!$K$40)</f>
        <v>3254780.88</v>
      </c>
      <c r="F2" s="29">
        <f>Tabla1[[#This Row],[CAPITAL]]/$E$24</f>
        <v>0.1680443481697475</v>
      </c>
      <c r="G2" s="71">
        <f>SUM([1]Hoja1!$D$17,[1]Hoja1!$D$20,[1]Hoja1!$D$25,[1]Hoja1!$D$27,[1]Hoja1!$D$28,[1]Hoja1!$D$40,[1]Hoja1!$D$34)</f>
        <v>49263</v>
      </c>
      <c r="H2" s="36">
        <f>SUM([1]Hoja1!$E$40,[1]Hoja1!$E$28,[1]Hoja1!$E$27,[1]Hoja1!$E$25,[1]Hoja1!$E$20,[1]Hoja1!$E$17,[1]Hoja1!$E$34)</f>
        <v>14790</v>
      </c>
      <c r="I2" s="36">
        <f>Tabla1[[#This Row],[Nº DE BENEFICIARIOS]]-Tabla1[[#This Row],[Nº HOMBRES]]</f>
        <v>34473</v>
      </c>
      <c r="J2" s="35">
        <f>Tabla1[[#This Row],[Nº DE BENEFICIARIOS]]/$G$24</f>
        <v>0.14348836667404552</v>
      </c>
      <c r="GH2" s="9"/>
      <c r="GI2" s="9"/>
      <c r="GJ2" s="9"/>
      <c r="GK2" s="9"/>
      <c r="GL2" s="9"/>
      <c r="GM2" s="9"/>
    </row>
    <row r="3" spans="1:195">
      <c r="A3" s="3" t="s">
        <v>11</v>
      </c>
      <c r="B3" s="26">
        <v>1</v>
      </c>
      <c r="C3" s="27">
        <f t="shared" si="0"/>
        <v>2.5000000000000001E-2</v>
      </c>
      <c r="D3" s="26">
        <v>1</v>
      </c>
      <c r="E3" s="28">
        <v>515531.7</v>
      </c>
      <c r="F3" s="29">
        <f>Tabla1[[#This Row],[CAPITAL]]/$E$24</f>
        <v>2.661690346642992E-2</v>
      </c>
      <c r="G3" s="37">
        <v>4257</v>
      </c>
      <c r="H3" s="37">
        <v>1622</v>
      </c>
      <c r="I3" s="37">
        <v>2635</v>
      </c>
      <c r="J3" s="29">
        <f>Tabla1[[#This Row],[Nº DE BENEFICIARIOS]]/$G$24</f>
        <v>1.2399366196362619E-2</v>
      </c>
      <c r="GH3" s="9"/>
      <c r="GI3" s="9"/>
      <c r="GJ3" s="9"/>
      <c r="GK3" s="9"/>
      <c r="GL3" s="9"/>
      <c r="GM3" s="9"/>
    </row>
    <row r="4" spans="1:195">
      <c r="A4" s="2" t="s">
        <v>12</v>
      </c>
      <c r="B4" s="21"/>
      <c r="C4" s="22">
        <f t="shared" si="0"/>
        <v>0</v>
      </c>
      <c r="D4" s="21"/>
      <c r="E4" s="23"/>
      <c r="F4" s="24">
        <f>Tabla1[[#This Row],[CAPITAL]]/$E$24</f>
        <v>0</v>
      </c>
      <c r="G4" s="38"/>
      <c r="H4" s="38"/>
      <c r="I4" s="38">
        <f>Tabla1[[#This Row],[Nº DE BENEFICIARIOS]]-Tabla1[[#This Row],[Nº HOMBRES]]</f>
        <v>0</v>
      </c>
      <c r="J4" s="24">
        <f>Tabla1[[#This Row],[Nº DE BENEFICIARIOS]]/$G$24</f>
        <v>0</v>
      </c>
      <c r="GH4" s="9"/>
      <c r="GI4" s="9"/>
      <c r="GJ4" s="9"/>
      <c r="GK4" s="9"/>
      <c r="GL4" s="9"/>
      <c r="GM4" s="9"/>
    </row>
    <row r="5" spans="1:195">
      <c r="A5" s="4" t="s">
        <v>13</v>
      </c>
      <c r="B5" s="26">
        <v>1</v>
      </c>
      <c r="C5" s="27">
        <f t="shared" si="0"/>
        <v>2.5000000000000001E-2</v>
      </c>
      <c r="D5" s="26">
        <v>1</v>
      </c>
      <c r="E5" s="28">
        <v>750000.63</v>
      </c>
      <c r="F5" s="29">
        <f>Tabla1[[#This Row],[CAPITAL]]/$E$24</f>
        <v>3.8722535138909255E-2</v>
      </c>
      <c r="G5" s="37">
        <v>496</v>
      </c>
      <c r="H5" s="37">
        <v>292</v>
      </c>
      <c r="I5" s="37">
        <v>204</v>
      </c>
      <c r="J5" s="29">
        <f>Tabla1[[#This Row],[Nº DE BENEFICIARIOS]]/$G$24</f>
        <v>1.4446994675583415E-3</v>
      </c>
      <c r="GH5" s="9"/>
      <c r="GI5" s="9"/>
      <c r="GJ5" s="9"/>
      <c r="GK5" s="9"/>
      <c r="GL5" s="9"/>
      <c r="GM5" s="9"/>
    </row>
    <row r="6" spans="1:195">
      <c r="A6" s="4" t="s">
        <v>14</v>
      </c>
      <c r="B6" s="26">
        <v>2</v>
      </c>
      <c r="C6" s="27">
        <f t="shared" si="0"/>
        <v>0.05</v>
      </c>
      <c r="D6" s="26">
        <v>2</v>
      </c>
      <c r="E6" s="28">
        <f>SUM([1]Hoja1!$K$14,[1]Hoja1!$K$15)</f>
        <v>1134318.46</v>
      </c>
      <c r="F6" s="29">
        <f>Tabla1[[#This Row],[CAPITAL]]/$E$24</f>
        <v>5.8564866040263758E-2</v>
      </c>
      <c r="G6" s="37">
        <f>SUM([1]Hoja1!$D$14,[1]Hoja1!$D$15)</f>
        <v>2840</v>
      </c>
      <c r="H6" s="37">
        <f>SUM([1]Hoja1!$E$14,[1]Hoja1!$E$15)</f>
        <v>1398</v>
      </c>
      <c r="I6" s="37">
        <f>Tabla1[[#This Row],[Nº DE BENEFICIARIOS]]-Tabla1[[#This Row],[Nº HOMBRES]]</f>
        <v>1442</v>
      </c>
      <c r="J6" s="29">
        <f>Tabla1[[#This Row],[Nº DE BENEFICIARIOS]]/$G$24</f>
        <v>8.2720695319872771E-3</v>
      </c>
      <c r="GH6" s="9"/>
      <c r="GI6" s="9"/>
      <c r="GJ6" s="9"/>
      <c r="GK6" s="9"/>
      <c r="GL6" s="9"/>
      <c r="GM6" s="9"/>
    </row>
    <row r="7" spans="1:195">
      <c r="A7" s="2" t="s">
        <v>15</v>
      </c>
      <c r="B7" s="26">
        <v>5</v>
      </c>
      <c r="C7" s="27">
        <f t="shared" si="0"/>
        <v>0.125</v>
      </c>
      <c r="D7" s="26">
        <v>5</v>
      </c>
      <c r="E7" s="28">
        <f>SUM([1]Hoja1!$K$9,[1]Hoja1!$K$11,[1]Hoja1!$K$21,[1]Hoja1!$K$23,[1]Hoja1!$K$39)</f>
        <v>2218890.3499999996</v>
      </c>
      <c r="F7" s="29">
        <f>Tabla1[[#This Row],[CAPITAL]]/$E$24</f>
        <v>0.11456131649817632</v>
      </c>
      <c r="G7" s="37">
        <f>SUM([1]Hoja1!$D$9,[1]Hoja1!$D$11,[1]Hoja1!$D$21,[1]Hoja1!$D$23,[1]Hoja1!$D$39)</f>
        <v>11350</v>
      </c>
      <c r="H7" s="37">
        <f>SUM([1]Hoja1!$E$11,[1]Hoja1!$E$21,[1]Hoja1!$E$23,[1]Hoja1!$E$39,[1]Hoja1!$E$9)</f>
        <v>5098</v>
      </c>
      <c r="I7" s="37">
        <f>Tabla1[[#This Row],[Nº DE BENEFICIARIOS]]-Tabla1[[#This Row],[Nº HOMBRES]]</f>
        <v>6252</v>
      </c>
      <c r="J7" s="29">
        <f>Tabla1[[#This Row],[Nº DE BENEFICIARIOS]]/$G$24</f>
        <v>3.3059151122554788E-2</v>
      </c>
      <c r="GH7" s="9"/>
      <c r="GI7" s="9"/>
      <c r="GJ7" s="9"/>
      <c r="GK7" s="9"/>
      <c r="GL7" s="9"/>
      <c r="GM7" s="9"/>
    </row>
    <row r="8" spans="1:195">
      <c r="A8" s="5" t="s">
        <v>16</v>
      </c>
      <c r="B8" s="25"/>
      <c r="C8" s="22">
        <f t="shared" si="0"/>
        <v>0</v>
      </c>
      <c r="D8" s="25"/>
      <c r="E8" s="23"/>
      <c r="F8" s="24">
        <f>Tabla1[[#This Row],[CAPITAL]]/$E$24</f>
        <v>0</v>
      </c>
      <c r="G8" s="38"/>
      <c r="H8" s="38"/>
      <c r="I8" s="38">
        <f>Tabla1[[#This Row],[Nº DE BENEFICIARIOS]]-Tabla1[[#This Row],[Nº HOMBRES]]</f>
        <v>0</v>
      </c>
      <c r="J8" s="24">
        <f>Tabla1[[#This Row],[Nº DE BENEFICIARIOS]]/$G$24</f>
        <v>0</v>
      </c>
      <c r="GH8" s="9"/>
      <c r="GI8" s="9"/>
      <c r="GJ8" s="9"/>
      <c r="GK8" s="9"/>
      <c r="GL8" s="9"/>
      <c r="GM8" s="9"/>
    </row>
    <row r="9" spans="1:195">
      <c r="A9" s="2" t="s">
        <v>17</v>
      </c>
      <c r="B9" s="26">
        <v>5</v>
      </c>
      <c r="C9" s="27">
        <f t="shared" si="0"/>
        <v>0.125</v>
      </c>
      <c r="D9" s="26">
        <v>5</v>
      </c>
      <c r="E9" s="28">
        <f>SUM([1]Hoja1!$K$4,[1]Hoja1!$K$18,[1]Hoja1!$K$26,[1]Hoja1!$K$29,[1]Hoja1!$K$30)</f>
        <v>2381308.4299999997</v>
      </c>
      <c r="F9" s="29">
        <f>Tabla1[[#This Row],[CAPITAL]]/$E$24</f>
        <v>0.12294696253422588</v>
      </c>
      <c r="G9" s="37">
        <f>SUM([1]Hoja1!$D$4,[1]Hoja1!$D$18,[1]Hoja1!$D$26,[1]Hoja1!$D$29,[1]Hoja1!$D$30)</f>
        <v>12272</v>
      </c>
      <c r="H9" s="37">
        <f>SUM([1]Hoja1!$E$30,[1]Hoja1!$E$29,[1]Hoja1!$E$26,[1]Hoja1!$E$18,[1]Hoja1!$E$4)</f>
        <v>5171</v>
      </c>
      <c r="I9" s="37">
        <f>Tabla1[[#This Row],[Nº DE BENEFICIARIOS]]-Tabla1[[#This Row],[Nº HOMBRES]]</f>
        <v>7101</v>
      </c>
      <c r="J9" s="29">
        <f>Tabla1[[#This Row],[Nº DE BENEFICIARIOS]]/$G$24</f>
        <v>3.5744661019911222E-2</v>
      </c>
      <c r="GH9" s="9"/>
      <c r="GI9" s="9"/>
      <c r="GJ9" s="9"/>
      <c r="GK9" s="9"/>
      <c r="GL9" s="9"/>
      <c r="GM9" s="9"/>
    </row>
    <row r="10" spans="1:195">
      <c r="A10" s="2" t="s">
        <v>18</v>
      </c>
      <c r="B10" s="21"/>
      <c r="C10" s="22">
        <f t="shared" si="0"/>
        <v>0</v>
      </c>
      <c r="D10" s="21"/>
      <c r="E10" s="23"/>
      <c r="F10" s="24">
        <f>Tabla1[[#This Row],[CAPITAL]]/$E$24</f>
        <v>0</v>
      </c>
      <c r="G10" s="38"/>
      <c r="H10" s="38"/>
      <c r="I10" s="38">
        <f>Tabla1[[#This Row],[Nº DE BENEFICIARIOS]]-Tabla1[[#This Row],[Nº HOMBRES]]</f>
        <v>0</v>
      </c>
      <c r="J10" s="24">
        <f>Tabla1[[#This Row],[Nº DE BENEFICIARIOS]]/$G$24</f>
        <v>0</v>
      </c>
      <c r="GH10" s="9"/>
      <c r="GI10" s="9"/>
      <c r="GJ10" s="9"/>
      <c r="GK10" s="9"/>
      <c r="GL10" s="9"/>
      <c r="GM10" s="9"/>
    </row>
    <row r="11" spans="1:195">
      <c r="A11" s="6" t="s">
        <v>19</v>
      </c>
      <c r="B11" s="26">
        <v>1</v>
      </c>
      <c r="C11" s="27">
        <f t="shared" si="0"/>
        <v>2.5000000000000001E-2</v>
      </c>
      <c r="D11" s="26">
        <v>1</v>
      </c>
      <c r="E11" s="28">
        <v>713266.34</v>
      </c>
      <c r="F11" s="29">
        <f>Tabla1[[#This Row],[CAPITAL]]/$E$24</f>
        <v>3.6825943618275618E-2</v>
      </c>
      <c r="G11" s="37">
        <v>19174</v>
      </c>
      <c r="H11" s="37">
        <v>8707</v>
      </c>
      <c r="I11" s="37">
        <v>10467</v>
      </c>
      <c r="J11" s="29">
        <f>Tabla1[[#This Row],[Nº DE BENEFICIARIOS]]/$G$24</f>
        <v>5.5848120143071847E-2</v>
      </c>
      <c r="GH11" s="9"/>
      <c r="GI11" s="9"/>
      <c r="GJ11" s="9"/>
      <c r="GK11" s="9"/>
      <c r="GL11" s="9"/>
      <c r="GM11" s="9"/>
    </row>
    <row r="12" spans="1:195">
      <c r="A12" s="5" t="s">
        <v>20</v>
      </c>
      <c r="B12" s="25"/>
      <c r="C12" s="22">
        <f t="shared" si="0"/>
        <v>0</v>
      </c>
      <c r="D12" s="25"/>
      <c r="E12" s="23"/>
      <c r="F12" s="24">
        <f>Tabla1[[#This Row],[CAPITAL]]/$E$24</f>
        <v>0</v>
      </c>
      <c r="G12" s="38"/>
      <c r="H12" s="38"/>
      <c r="I12" s="38">
        <f>Tabla1[[#This Row],[Nº DE BENEFICIARIOS]]-Tabla1[[#This Row],[Nº HOMBRES]]</f>
        <v>0</v>
      </c>
      <c r="J12" s="24">
        <f>Tabla1[[#This Row],[Nº DE BENEFICIARIOS]]/$G$24</f>
        <v>0</v>
      </c>
      <c r="GH12" s="9"/>
      <c r="GI12" s="9"/>
      <c r="GJ12" s="9"/>
      <c r="GK12" s="9"/>
      <c r="GL12" s="9"/>
      <c r="GM12" s="9"/>
    </row>
    <row r="13" spans="1:195">
      <c r="A13" s="3" t="s">
        <v>21</v>
      </c>
      <c r="B13" s="21"/>
      <c r="C13" s="22">
        <f t="shared" si="0"/>
        <v>0</v>
      </c>
      <c r="D13" s="21"/>
      <c r="E13" s="23"/>
      <c r="F13" s="24">
        <f>Tabla1[[#This Row],[CAPITAL]]/$E$24</f>
        <v>0</v>
      </c>
      <c r="G13" s="38"/>
      <c r="H13" s="38"/>
      <c r="I13" s="38">
        <f>Tabla1[[#This Row],[Nº DE BENEFICIARIOS]]-Tabla1[[#This Row],[Nº HOMBRES]]</f>
        <v>0</v>
      </c>
      <c r="J13" s="24">
        <f>Tabla1[[#This Row],[Nº DE BENEFICIARIOS]]/$G$24</f>
        <v>0</v>
      </c>
      <c r="GH13" s="9"/>
      <c r="GI13" s="9"/>
      <c r="GJ13" s="9"/>
      <c r="GK13" s="9"/>
      <c r="GL13" s="9"/>
      <c r="GM13" s="9"/>
    </row>
    <row r="14" spans="1:195">
      <c r="A14" s="5" t="s">
        <v>22</v>
      </c>
      <c r="B14" s="26">
        <v>1</v>
      </c>
      <c r="C14" s="27">
        <f t="shared" si="0"/>
        <v>2.5000000000000001E-2</v>
      </c>
      <c r="D14" s="26">
        <v>1</v>
      </c>
      <c r="E14" s="28">
        <v>289843.51</v>
      </c>
      <c r="F14" s="29">
        <f>Tabla1[[#This Row],[CAPITAL]]/$E$24</f>
        <v>1.4964621430731059E-2</v>
      </c>
      <c r="G14" s="37">
        <v>390</v>
      </c>
      <c r="H14" s="37">
        <v>182</v>
      </c>
      <c r="I14" s="37">
        <v>208</v>
      </c>
      <c r="J14" s="29">
        <f>Tabla1[[#This Row],[Nº DE BENEFICIARIOS]]/$G$24</f>
        <v>1.1359532103785346E-3</v>
      </c>
      <c r="GH14" s="9"/>
      <c r="GI14" s="9"/>
      <c r="GJ14" s="9"/>
      <c r="GK14" s="9"/>
      <c r="GL14" s="9"/>
      <c r="GM14" s="9"/>
    </row>
    <row r="15" spans="1:195">
      <c r="A15" s="5" t="s">
        <v>23</v>
      </c>
      <c r="B15" s="26">
        <v>2</v>
      </c>
      <c r="C15" s="27">
        <f t="shared" si="0"/>
        <v>0.05</v>
      </c>
      <c r="D15" s="26">
        <v>2</v>
      </c>
      <c r="E15" s="28">
        <f>SUM([1]Hoja1!$K$10,[1]Hoja1!$K$19)</f>
        <v>948326.90999999992</v>
      </c>
      <c r="F15" s="29">
        <f>Tabla1[[#This Row],[CAPITAL]]/$E$24</f>
        <v>4.8962121666015435E-2</v>
      </c>
      <c r="G15" s="37">
        <f>SUM([1]Hoja1!$D$10,[1]Hoja1!$D$19)</f>
        <v>15869</v>
      </c>
      <c r="H15" s="37">
        <f>SUM([1]Hoja1!$E$19,[1]Hoja1!$E$10)</f>
        <v>1576</v>
      </c>
      <c r="I15" s="37">
        <f>Tabla1[[#This Row],[Nº DE BENEFICIARIOS]]-Tabla1[[#This Row],[Nº HOMBRES]]</f>
        <v>14293</v>
      </c>
      <c r="J15" s="29">
        <f>Tabla1[[#This Row],[Nº DE BENEFICIARIOS]]/$G$24</f>
        <v>4.6221644860248629E-2</v>
      </c>
      <c r="GH15" s="9"/>
      <c r="GI15" s="9"/>
      <c r="GJ15" s="9"/>
      <c r="GK15" s="9"/>
      <c r="GL15" s="9"/>
      <c r="GM15" s="9"/>
    </row>
    <row r="16" spans="1:195">
      <c r="A16" s="3" t="s">
        <v>24</v>
      </c>
      <c r="B16" s="26">
        <v>1</v>
      </c>
      <c r="C16" s="27">
        <f t="shared" si="0"/>
        <v>2.5000000000000001E-2</v>
      </c>
      <c r="D16" s="26">
        <v>1</v>
      </c>
      <c r="E16" s="28">
        <v>499833.19</v>
      </c>
      <c r="F16" s="29">
        <f>Tabla1[[#This Row],[CAPITAL]]/$E$24</f>
        <v>2.5806389340457092E-2</v>
      </c>
      <c r="G16" s="37">
        <v>119874</v>
      </c>
      <c r="H16" s="37">
        <v>63533</v>
      </c>
      <c r="I16" s="37">
        <v>56341</v>
      </c>
      <c r="J16" s="29">
        <f>Tabla1[[#This Row],[Nº DE BENEFICIARIOS]]/$G$24</f>
        <v>0.34915706446388833</v>
      </c>
      <c r="GH16" s="9"/>
      <c r="GI16" s="9"/>
      <c r="GJ16" s="9"/>
      <c r="GK16" s="9"/>
      <c r="GL16" s="9"/>
      <c r="GM16" s="9"/>
    </row>
    <row r="17" spans="1:195">
      <c r="A17" s="2" t="s">
        <v>25</v>
      </c>
      <c r="B17" s="26">
        <v>4</v>
      </c>
      <c r="C17" s="27">
        <f t="shared" si="0"/>
        <v>0.1</v>
      </c>
      <c r="D17" s="26">
        <v>4</v>
      </c>
      <c r="E17" s="28">
        <f>SUM([1]Hoja1!$K$16,[1]Hoja1!$K$31,[1]Hoja1!$K$33,[1]Hoja1!$K$36)</f>
        <v>1212636.7999999998</v>
      </c>
      <c r="F17" s="29">
        <f>Tabla1[[#This Row],[CAPITAL]]/$E$24</f>
        <v>6.2608442207221157E-2</v>
      </c>
      <c r="G17" s="37">
        <f>SUM([1]Hoja1!$D$16,[1]Hoja1!$D$33,[1]Hoja1!$D$31,[1]Hoja1!$D$36)</f>
        <v>15949</v>
      </c>
      <c r="H17" s="37">
        <f>SUM([1]Hoja1!$E$36,[1]Hoja1!$E$33,[1]Hoja1!$E$31,[1]Hoja1!$E$16)</f>
        <v>7932</v>
      </c>
      <c r="I17" s="37">
        <f>Tabla1[[#This Row],[Nº DE BENEFICIARIOS]]-Tabla1[[#This Row],[Nº HOMBRES]]</f>
        <v>8017</v>
      </c>
      <c r="J17" s="29">
        <f>Tabla1[[#This Row],[Nº DE BENEFICIARIOS]]/$G$24</f>
        <v>4.6454660903403201E-2</v>
      </c>
      <c r="GH17" s="9"/>
      <c r="GI17" s="9"/>
      <c r="GJ17" s="9"/>
      <c r="GK17" s="9"/>
      <c r="GL17" s="9"/>
      <c r="GM17" s="9"/>
    </row>
    <row r="18" spans="1:195">
      <c r="A18" s="7" t="s">
        <v>26</v>
      </c>
      <c r="B18" s="26">
        <v>3</v>
      </c>
      <c r="C18" s="27">
        <f t="shared" si="0"/>
        <v>7.4999999999999997E-2</v>
      </c>
      <c r="D18" s="26">
        <v>3</v>
      </c>
      <c r="E18" s="28">
        <f>SUM([1]Hoja1!$K$6,[1]Hoja1!$K$7,[1]Hoja1!$K$41)</f>
        <v>2422540</v>
      </c>
      <c r="F18" s="29">
        <f>Tabla1[[#This Row],[CAPITAL]]/$E$24</f>
        <v>0.12507574863692211</v>
      </c>
      <c r="G18" s="37">
        <f>SUM([1]Hoja1!$D$6,[1]Hoja1!$D$7,[1]Hoja1!$D$41)</f>
        <v>78599</v>
      </c>
      <c r="H18" s="37">
        <f>SUM([1]Hoja1!$E$6,[1]Hoja1!$E$7,[1]Hoja1!$E$41)</f>
        <v>32869</v>
      </c>
      <c r="I18" s="37">
        <f>Tabla1[[#This Row],[Nº DE BENEFICIARIOS]]-Tabla1[[#This Row],[Nº HOMBRES]]</f>
        <v>45730</v>
      </c>
      <c r="J18" s="29">
        <f>Tabla1[[#This Row],[Nº DE BENEFICIARIOS]]/$G$24</f>
        <v>0.22893534969882676</v>
      </c>
      <c r="GH18" s="9"/>
      <c r="GI18" s="9"/>
      <c r="GJ18" s="9"/>
      <c r="GK18" s="9"/>
      <c r="GL18" s="9"/>
      <c r="GM18" s="9"/>
    </row>
    <row r="19" spans="1:195">
      <c r="A19" s="2" t="s">
        <v>27</v>
      </c>
      <c r="B19" s="26">
        <v>1</v>
      </c>
      <c r="C19" s="27">
        <f t="shared" si="0"/>
        <v>2.5000000000000001E-2</v>
      </c>
      <c r="D19" s="26">
        <v>1</v>
      </c>
      <c r="E19" s="28">
        <v>594474.06000000006</v>
      </c>
      <c r="F19" s="29">
        <f>Tabla1[[#This Row],[CAPITAL]]/$E$24</f>
        <v>3.069269778816059E-2</v>
      </c>
      <c r="G19" s="37">
        <v>4344</v>
      </c>
      <c r="H19" s="37">
        <v>2085</v>
      </c>
      <c r="I19" s="37">
        <v>2259</v>
      </c>
      <c r="J19" s="29">
        <f>Tabla1[[#This Row],[Nº DE BENEFICIARIOS]]/$G$24</f>
        <v>1.2652771143293216E-2</v>
      </c>
      <c r="GH19" s="9"/>
      <c r="GI19" s="9"/>
      <c r="GJ19" s="9"/>
      <c r="GK19" s="9"/>
      <c r="GL19" s="9"/>
      <c r="GM19" s="9"/>
    </row>
    <row r="20" spans="1:195">
      <c r="A20" s="2" t="s">
        <v>28</v>
      </c>
      <c r="B20" s="26">
        <v>3</v>
      </c>
      <c r="C20" s="27">
        <f t="shared" si="0"/>
        <v>7.4999999999999997E-2</v>
      </c>
      <c r="D20" s="26">
        <v>3</v>
      </c>
      <c r="E20" s="28">
        <f>SUM([1]Hoja1!$K$8,[1]Hoja1!$K$12,[1]Hoja1!$K$24)</f>
        <v>1310102.32</v>
      </c>
      <c r="F20" s="29">
        <f>Tabla1[[#This Row],[CAPITAL]]/$E$24</f>
        <v>6.764058734426201E-2</v>
      </c>
      <c r="G20" s="37">
        <f>SUM([1]Hoja1!$D$8,[1]Hoja1!$D$12,[1]Hoja1!$D$24)</f>
        <v>3960</v>
      </c>
      <c r="H20" s="37">
        <f>SUM([1]Hoja1!$E$24,[1]Hoja1!$E$8,[1]Hoja1!$E$12)</f>
        <v>2031</v>
      </c>
      <c r="I20" s="37">
        <f>Tabla1[[#This Row],[Nº DE BENEFICIARIOS]]-Tabla1[[#This Row],[Nº HOMBRES]]</f>
        <v>1929</v>
      </c>
      <c r="J20" s="29">
        <f>Tabla1[[#This Row],[Nº DE BENEFICIARIOS]]/$G$24</f>
        <v>1.1534294136151275E-2</v>
      </c>
      <c r="GH20" s="9"/>
      <c r="GI20" s="9"/>
      <c r="GJ20" s="9"/>
      <c r="GK20" s="9"/>
      <c r="GL20" s="9"/>
      <c r="GM20" s="9"/>
    </row>
    <row r="21" spans="1:195">
      <c r="A21" s="2" t="s">
        <v>29</v>
      </c>
      <c r="B21" s="21"/>
      <c r="C21" s="22">
        <f t="shared" si="0"/>
        <v>0</v>
      </c>
      <c r="D21" s="21"/>
      <c r="E21" s="23"/>
      <c r="F21" s="24">
        <f>Tabla1[[#This Row],[CAPITAL]]/$E$24</f>
        <v>0</v>
      </c>
      <c r="G21" s="38"/>
      <c r="H21" s="38"/>
      <c r="I21" s="38"/>
      <c r="J21" s="24">
        <f>Tabla1[[#This Row],[Nº DE BENEFICIARIOS]]/$G$24</f>
        <v>0</v>
      </c>
      <c r="GH21" s="9"/>
      <c r="GI21" s="9"/>
      <c r="GJ21" s="9"/>
      <c r="GK21" s="9"/>
      <c r="GL21" s="9"/>
      <c r="GM21" s="9"/>
    </row>
    <row r="22" spans="1:195">
      <c r="A22" s="3" t="s">
        <v>30</v>
      </c>
      <c r="B22" s="26">
        <v>1</v>
      </c>
      <c r="C22" s="27">
        <f t="shared" si="0"/>
        <v>2.5000000000000001E-2</v>
      </c>
      <c r="D22" s="26">
        <v>1</v>
      </c>
      <c r="E22" s="28">
        <v>318014.96999999997</v>
      </c>
      <c r="F22" s="29">
        <f>Tabla1[[#This Row],[CAPITAL]]/$E$24</f>
        <v>1.6419114008643126E-2</v>
      </c>
      <c r="G22" s="37">
        <v>240</v>
      </c>
      <c r="H22" s="37">
        <v>96</v>
      </c>
      <c r="I22" s="37">
        <v>144</v>
      </c>
      <c r="J22" s="29">
        <f>Tabla1[[#This Row],[Nº DE BENEFICIARIOS]]/$G$24</f>
        <v>6.9904812946371359E-4</v>
      </c>
      <c r="GH22" s="9"/>
      <c r="GI22" s="9"/>
      <c r="GJ22" s="9"/>
      <c r="GK22" s="9"/>
      <c r="GL22" s="9"/>
      <c r="GM22" s="9"/>
    </row>
    <row r="23" spans="1:195">
      <c r="A23" s="3" t="s">
        <v>31</v>
      </c>
      <c r="B23" s="26">
        <v>2</v>
      </c>
      <c r="C23" s="27">
        <f t="shared" si="0"/>
        <v>0.05</v>
      </c>
      <c r="D23" s="26">
        <v>2</v>
      </c>
      <c r="E23" s="28">
        <f>SUM([1]Hoja1!$K$2,[1]Hoja1!$K$32)</f>
        <v>804714.3</v>
      </c>
      <c r="F23" s="29">
        <f>Tabla1[[#This Row],[CAPITAL]]/$E$24</f>
        <v>4.1547402111559245E-2</v>
      </c>
      <c r="G23" s="37">
        <f>SUM([1]Hoja1!$D$2,[1]Hoja1!$D$32)</f>
        <v>4447</v>
      </c>
      <c r="H23" s="37">
        <f>SUM([1]Hoja1!$E$32,[1]Hoja1!$E$2)</f>
        <v>2385</v>
      </c>
      <c r="I23" s="37">
        <f>Tabla1[[#This Row],[Nº DE BENEFICIARIOS]]-Tabla1[[#This Row],[Nº HOMBRES]]</f>
        <v>2062</v>
      </c>
      <c r="J23" s="29">
        <f>Tabla1[[#This Row],[Nº DE BENEFICIARIOS]]/$G$24</f>
        <v>1.2952779298854727E-2</v>
      </c>
      <c r="GH23" s="9"/>
      <c r="GI23" s="9"/>
      <c r="GJ23" s="9"/>
      <c r="GK23" s="9"/>
      <c r="GL23" s="9"/>
      <c r="GM23" s="9"/>
    </row>
    <row r="24" spans="1:195">
      <c r="A24" s="8" t="s">
        <v>32</v>
      </c>
      <c r="B24" s="30">
        <f>SUM(B2:B23)</f>
        <v>40</v>
      </c>
      <c r="C24" s="31">
        <f>SUBTOTAL(109,C2:C23)</f>
        <v>1</v>
      </c>
      <c r="D24" s="32"/>
      <c r="E24" s="33">
        <f>SUM(E2:E23)</f>
        <v>19368582.849999998</v>
      </c>
      <c r="F24" s="34">
        <f>SUBTOTAL(109,F2:F23)</f>
        <v>1.0000000000000002</v>
      </c>
      <c r="G24" s="39">
        <f>SUM(G2:G23)</f>
        <v>343324</v>
      </c>
      <c r="H24" s="39">
        <f>SUM(H2:H23)</f>
        <v>149767</v>
      </c>
      <c r="I24" s="39">
        <f>Tabla1[[#This Row],[Nº DE BENEFICIARIOS]]-Tabla1[[#This Row],[Nº HOMBRES]]</f>
        <v>193557</v>
      </c>
      <c r="J24" s="34">
        <f>SUBTOTAL(109,J2:J23)</f>
        <v>1</v>
      </c>
      <c r="GH24" s="9"/>
      <c r="GI24" s="9"/>
      <c r="GJ24" s="9"/>
      <c r="GK24" s="9"/>
      <c r="GL24" s="9"/>
      <c r="GM24" s="9"/>
    </row>
    <row r="25" spans="1:195" s="9" customFormat="1">
      <c r="C25" s="10"/>
      <c r="G25" s="40"/>
      <c r="H25" s="42">
        <f>H24/G24</f>
        <v>0.43622642168913328</v>
      </c>
      <c r="I25" s="42">
        <f>I24/G24</f>
        <v>0.56377357831086672</v>
      </c>
      <c r="J25" s="42">
        <f>SUM(H25,I25)</f>
        <v>1</v>
      </c>
    </row>
    <row r="26" spans="1:195" s="9" customFormat="1">
      <c r="C26" s="10"/>
      <c r="G26" s="40"/>
      <c r="H26" s="40"/>
      <c r="I26" s="40"/>
    </row>
    <row r="27" spans="1:195" s="9" customFormat="1">
      <c r="C27" s="10"/>
      <c r="G27" s="40"/>
      <c r="H27" s="40"/>
      <c r="I27" s="40"/>
    </row>
    <row r="28" spans="1:195" s="9" customFormat="1">
      <c r="C28" s="10"/>
      <c r="G28" s="40"/>
      <c r="H28" s="40"/>
      <c r="I28" s="40"/>
    </row>
    <row r="29" spans="1:195" s="9" customFormat="1">
      <c r="C29" s="10"/>
      <c r="G29" s="40"/>
      <c r="H29" s="40"/>
      <c r="I29" s="40"/>
    </row>
    <row r="30" spans="1:195" s="9" customFormat="1">
      <c r="C30" s="10"/>
      <c r="G30" s="40"/>
      <c r="H30" s="40"/>
      <c r="I30" s="40"/>
    </row>
    <row r="31" spans="1:195" s="9" customFormat="1">
      <c r="C31" s="10"/>
      <c r="G31" s="40"/>
      <c r="H31" s="40"/>
      <c r="I31" s="40"/>
    </row>
    <row r="32" spans="1:195" s="9" customFormat="1" ht="15.75" thickBot="1">
      <c r="G32" s="40"/>
      <c r="H32" s="40"/>
      <c r="I32" s="40"/>
    </row>
    <row r="33" spans="1:9" s="9" customFormat="1" ht="15.75" thickBot="1">
      <c r="A33" s="63" t="s">
        <v>0</v>
      </c>
      <c r="B33" s="64" t="s">
        <v>4</v>
      </c>
      <c r="G33" s="40"/>
      <c r="H33" s="40"/>
      <c r="I33" s="40"/>
    </row>
    <row r="34" spans="1:9" s="9" customFormat="1">
      <c r="A34" s="65" t="s">
        <v>10</v>
      </c>
      <c r="B34" s="66">
        <f>SUM([1]Hoja1!$K$17,[1]Hoja1!$K$20,[1]Hoja1!$K$25,[1]Hoja1!$K$27,[1]Hoja1!$K$28,[1]Hoja1!$K$34,[1]Hoja1!$K$40)</f>
        <v>3254780.88</v>
      </c>
      <c r="G34" s="40"/>
      <c r="H34" s="40"/>
      <c r="I34" s="40"/>
    </row>
    <row r="35" spans="1:9" s="9" customFormat="1">
      <c r="A35" s="70" t="s">
        <v>26</v>
      </c>
      <c r="B35" s="66">
        <f>SUM([1]Hoja1!$K$6,[1]Hoja1!$K$7,[1]Hoja1!$K$41)</f>
        <v>2422540</v>
      </c>
      <c r="G35" s="40"/>
      <c r="H35" s="40"/>
      <c r="I35" s="40"/>
    </row>
    <row r="36" spans="1:9" s="9" customFormat="1">
      <c r="A36" s="65" t="s">
        <v>17</v>
      </c>
      <c r="B36" s="67">
        <f>SUM([1]Hoja1!$K$4,[1]Hoja1!$K$18,[1]Hoja1!$K$26,[1]Hoja1!$K$29,[1]Hoja1!$K$30)</f>
        <v>2381308.4299999997</v>
      </c>
      <c r="G36" s="40"/>
      <c r="H36" s="40"/>
      <c r="I36" s="40"/>
    </row>
    <row r="37" spans="1:9" s="9" customFormat="1">
      <c r="A37" s="65" t="s">
        <v>15</v>
      </c>
      <c r="B37" s="67">
        <f>SUM([1]Hoja1!$K$9,[1]Hoja1!$K$11,[1]Hoja1!$K$21,[1]Hoja1!$K$23,[1]Hoja1!$K$39)</f>
        <v>2218890.3499999996</v>
      </c>
      <c r="G37" s="40"/>
      <c r="H37" s="40"/>
      <c r="I37" s="40"/>
    </row>
    <row r="38" spans="1:9" s="9" customFormat="1">
      <c r="A38" s="65" t="s">
        <v>28</v>
      </c>
      <c r="B38" s="66">
        <f>SUM([1]Hoja1!$K$8,[1]Hoja1!$K$12,[1]Hoja1!$K$24)</f>
        <v>1310102.32</v>
      </c>
      <c r="G38" s="40"/>
      <c r="H38" s="40"/>
      <c r="I38" s="40"/>
    </row>
    <row r="39" spans="1:9" s="9" customFormat="1">
      <c r="A39" s="65" t="s">
        <v>25</v>
      </c>
      <c r="B39" s="67">
        <f>SUM([1]Hoja1!$K$16,[1]Hoja1!$K$31,[1]Hoja1!$K$33,[1]Hoja1!$K$36)</f>
        <v>1212636.7999999998</v>
      </c>
      <c r="G39" s="40"/>
      <c r="H39" s="40"/>
      <c r="I39" s="40"/>
    </row>
    <row r="40" spans="1:9" s="9" customFormat="1">
      <c r="A40" s="68" t="s">
        <v>14</v>
      </c>
      <c r="B40" s="66">
        <f>SUM([1]Hoja1!$K$14,[1]Hoja1!$K$15)</f>
        <v>1134318.46</v>
      </c>
      <c r="G40" s="40"/>
      <c r="H40" s="40"/>
      <c r="I40" s="40"/>
    </row>
    <row r="41" spans="1:9" s="9" customFormat="1">
      <c r="A41" s="69" t="s">
        <v>23</v>
      </c>
      <c r="B41" s="67">
        <f>SUM([1]Hoja1!$K$10,[1]Hoja1!$K$19)</f>
        <v>948326.90999999992</v>
      </c>
      <c r="G41" s="40"/>
      <c r="H41" s="40"/>
      <c r="I41" s="40"/>
    </row>
    <row r="42" spans="1:9" s="9" customFormat="1">
      <c r="A42" s="60" t="s">
        <v>31</v>
      </c>
      <c r="B42" s="67">
        <f>SUM([1]Hoja1!$K$2,[1]Hoja1!$K$32)</f>
        <v>804714.3</v>
      </c>
      <c r="G42" s="40"/>
      <c r="H42" s="40"/>
      <c r="I42" s="40"/>
    </row>
    <row r="43" spans="1:9" s="9" customFormat="1">
      <c r="A43" s="68" t="s">
        <v>13</v>
      </c>
      <c r="B43" s="67">
        <v>750000.63</v>
      </c>
      <c r="G43" s="40"/>
      <c r="H43" s="40"/>
      <c r="I43" s="40"/>
    </row>
    <row r="44" spans="1:9" s="9" customFormat="1">
      <c r="A44" s="61" t="s">
        <v>19</v>
      </c>
      <c r="B44" s="67">
        <v>713266.34</v>
      </c>
      <c r="G44" s="40"/>
      <c r="H44" s="40"/>
      <c r="I44" s="40"/>
    </row>
    <row r="45" spans="1:9" s="9" customFormat="1">
      <c r="A45" s="65" t="s">
        <v>27</v>
      </c>
      <c r="B45" s="67">
        <v>594474.06000000006</v>
      </c>
      <c r="G45" s="40"/>
      <c r="H45" s="40"/>
      <c r="I45" s="40"/>
    </row>
    <row r="46" spans="1:9" s="9" customFormat="1">
      <c r="A46" s="60" t="s">
        <v>11</v>
      </c>
      <c r="B46" s="67">
        <v>515531.7</v>
      </c>
      <c r="G46" s="40"/>
      <c r="H46" s="40"/>
      <c r="I46" s="40"/>
    </row>
    <row r="47" spans="1:9" s="9" customFormat="1">
      <c r="A47" s="60" t="s">
        <v>24</v>
      </c>
      <c r="B47" s="66">
        <v>499833.19</v>
      </c>
      <c r="G47" s="40"/>
      <c r="H47" s="40"/>
      <c r="I47" s="40"/>
    </row>
    <row r="48" spans="1:9" s="9" customFormat="1">
      <c r="A48" s="60" t="s">
        <v>30</v>
      </c>
      <c r="B48" s="66">
        <v>318014.96999999997</v>
      </c>
      <c r="G48" s="40"/>
      <c r="H48" s="40"/>
      <c r="I48" s="40"/>
    </row>
    <row r="49" spans="1:9" s="9" customFormat="1">
      <c r="A49" s="69" t="s">
        <v>22</v>
      </c>
      <c r="B49" s="66">
        <v>289843.51</v>
      </c>
      <c r="G49" s="40"/>
      <c r="H49" s="40"/>
      <c r="I49" s="40"/>
    </row>
    <row r="50" spans="1:9" s="9" customFormat="1">
      <c r="E50" s="40"/>
      <c r="F50" s="40"/>
      <c r="G50" s="40"/>
    </row>
    <row r="51" spans="1:9" s="9" customFormat="1">
      <c r="E51" s="40"/>
      <c r="F51" s="40"/>
      <c r="G51" s="40"/>
    </row>
    <row r="52" spans="1:9" s="9" customFormat="1">
      <c r="E52" s="40"/>
      <c r="F52" s="40"/>
      <c r="G52" s="40"/>
    </row>
    <row r="53" spans="1:9" s="9" customFormat="1">
      <c r="E53" s="40"/>
      <c r="F53" s="40"/>
      <c r="G53" s="40"/>
    </row>
    <row r="54" spans="1:9" s="9" customFormat="1">
      <c r="E54" s="40"/>
      <c r="F54" s="40"/>
      <c r="G54" s="40"/>
    </row>
    <row r="55" spans="1:9" s="9" customFormat="1">
      <c r="E55" s="40"/>
      <c r="F55" s="40"/>
      <c r="G55" s="40"/>
    </row>
    <row r="56" spans="1:9" s="9" customFormat="1">
      <c r="G56" s="40"/>
      <c r="H56" s="40"/>
      <c r="I56" s="40"/>
    </row>
    <row r="57" spans="1:9" s="9" customFormat="1">
      <c r="G57" s="40"/>
      <c r="H57" s="40"/>
      <c r="I57" s="40"/>
    </row>
    <row r="58" spans="1:9" s="9" customFormat="1">
      <c r="C58" s="10"/>
      <c r="G58" s="40"/>
      <c r="H58" s="40"/>
      <c r="I58" s="40"/>
    </row>
    <row r="59" spans="1:9" s="9" customFormat="1">
      <c r="C59" s="10"/>
      <c r="G59" s="40"/>
      <c r="H59" s="40"/>
      <c r="I59" s="40"/>
    </row>
    <row r="60" spans="1:9" s="9" customFormat="1">
      <c r="C60" s="10"/>
      <c r="G60" s="40"/>
      <c r="H60" s="40"/>
      <c r="I60" s="40"/>
    </row>
    <row r="61" spans="1:9" s="9" customFormat="1">
      <c r="C61" s="10"/>
      <c r="G61" s="40"/>
      <c r="H61" s="40"/>
      <c r="I61" s="40"/>
    </row>
    <row r="62" spans="1:9" s="9" customFormat="1" ht="15.75" thickBot="1">
      <c r="C62" s="10"/>
      <c r="G62" s="40"/>
      <c r="H62" s="40"/>
      <c r="I62" s="40"/>
    </row>
    <row r="63" spans="1:9" s="9" customFormat="1" ht="15.75" thickBot="1">
      <c r="A63" s="63" t="s">
        <v>0</v>
      </c>
      <c r="B63" s="74" t="s">
        <v>6</v>
      </c>
      <c r="C63" s="10"/>
      <c r="G63" s="40"/>
      <c r="H63" s="40"/>
      <c r="I63" s="40"/>
    </row>
    <row r="64" spans="1:9" s="9" customFormat="1">
      <c r="A64" s="60" t="s">
        <v>24</v>
      </c>
      <c r="B64" s="73">
        <v>119874</v>
      </c>
      <c r="C64" s="10"/>
      <c r="G64" s="40"/>
      <c r="H64" s="40"/>
      <c r="I64" s="40"/>
    </row>
    <row r="65" spans="1:9" s="9" customFormat="1">
      <c r="A65" s="70" t="s">
        <v>26</v>
      </c>
      <c r="B65" s="73">
        <f>SUM([1]Hoja1!$D$6,[1]Hoja1!$D$7,[1]Hoja1!$D$41)</f>
        <v>78599</v>
      </c>
      <c r="C65" s="10"/>
      <c r="G65" s="40"/>
      <c r="H65" s="40"/>
      <c r="I65" s="40"/>
    </row>
    <row r="66" spans="1:9" s="9" customFormat="1">
      <c r="A66" s="65" t="s">
        <v>10</v>
      </c>
      <c r="B66" s="75">
        <f>SUM([1]Hoja1!$D$17,[1]Hoja1!$D$20,[1]Hoja1!$D$25,[1]Hoja1!$D$27,[1]Hoja1!$D$28,[1]Hoja1!$D$40,[1]Hoja1!$D$34)</f>
        <v>49263</v>
      </c>
      <c r="C66" s="10"/>
      <c r="G66" s="40"/>
      <c r="H66" s="40"/>
      <c r="I66" s="40"/>
    </row>
    <row r="67" spans="1:9" s="9" customFormat="1">
      <c r="A67" s="61" t="s">
        <v>19</v>
      </c>
      <c r="B67" s="72">
        <v>19174</v>
      </c>
      <c r="C67" s="10"/>
      <c r="G67" s="40"/>
      <c r="H67" s="40"/>
      <c r="I67" s="40"/>
    </row>
    <row r="68" spans="1:9" s="9" customFormat="1">
      <c r="A68" s="65" t="s">
        <v>25</v>
      </c>
      <c r="B68" s="72">
        <f>SUM([1]Hoja1!$D$16,[1]Hoja1!$D$33,[1]Hoja1!$D$31,[1]Hoja1!$D$36)</f>
        <v>15949</v>
      </c>
      <c r="C68" s="10"/>
      <c r="G68" s="40"/>
      <c r="H68" s="40"/>
      <c r="I68" s="40"/>
    </row>
    <row r="69" spans="1:9" s="9" customFormat="1">
      <c r="A69" s="69" t="s">
        <v>23</v>
      </c>
      <c r="B69" s="72">
        <f>SUM([1]Hoja1!$D$10,[1]Hoja1!$D$19)</f>
        <v>15869</v>
      </c>
      <c r="C69" s="10"/>
      <c r="G69" s="40"/>
      <c r="H69" s="40"/>
      <c r="I69" s="40"/>
    </row>
    <row r="70" spans="1:9" s="9" customFormat="1">
      <c r="A70" s="65" t="s">
        <v>17</v>
      </c>
      <c r="B70" s="72">
        <f>SUM([1]Hoja1!$D$4,[1]Hoja1!$D$18,[1]Hoja1!$D$26,[1]Hoja1!$D$29,[1]Hoja1!$D$30)</f>
        <v>12272</v>
      </c>
      <c r="C70" s="10"/>
      <c r="G70" s="40"/>
      <c r="H70" s="40"/>
      <c r="I70" s="40"/>
    </row>
    <row r="71" spans="1:9" s="9" customFormat="1">
      <c r="A71" s="65" t="s">
        <v>15</v>
      </c>
      <c r="B71" s="72">
        <f>SUM([1]Hoja1!$D$9,[1]Hoja1!$D$11,[1]Hoja1!$D$21,[1]Hoja1!$D$23,[1]Hoja1!$D$39)</f>
        <v>11350</v>
      </c>
      <c r="C71" s="10"/>
      <c r="G71" s="40"/>
      <c r="H71" s="40"/>
      <c r="I71" s="40"/>
    </row>
    <row r="72" spans="1:9" s="9" customFormat="1">
      <c r="A72" s="60" t="s">
        <v>31</v>
      </c>
      <c r="B72" s="72">
        <f>SUM([1]Hoja1!$D$2,[1]Hoja1!$D$32)</f>
        <v>4447</v>
      </c>
      <c r="C72" s="10"/>
      <c r="G72" s="40"/>
      <c r="H72" s="40"/>
      <c r="I72" s="40"/>
    </row>
    <row r="73" spans="1:9" s="9" customFormat="1">
      <c r="A73" s="65" t="s">
        <v>27</v>
      </c>
      <c r="B73" s="72">
        <v>4344</v>
      </c>
      <c r="C73" s="10"/>
      <c r="G73" s="40"/>
      <c r="H73" s="40"/>
      <c r="I73" s="40"/>
    </row>
    <row r="74" spans="1:9" s="9" customFormat="1">
      <c r="A74" s="60" t="s">
        <v>11</v>
      </c>
      <c r="B74" s="72">
        <v>4257</v>
      </c>
      <c r="C74" s="10"/>
      <c r="G74" s="40"/>
      <c r="H74" s="40"/>
      <c r="I74" s="40"/>
    </row>
    <row r="75" spans="1:9" s="9" customFormat="1">
      <c r="A75" s="65" t="s">
        <v>28</v>
      </c>
      <c r="B75" s="73">
        <f>SUM([1]Hoja1!$D$8,[1]Hoja1!$D$12,[1]Hoja1!$D$24)</f>
        <v>3960</v>
      </c>
      <c r="C75" s="10"/>
      <c r="G75" s="40"/>
      <c r="H75" s="40"/>
      <c r="I75" s="40"/>
    </row>
    <row r="76" spans="1:9" s="9" customFormat="1">
      <c r="A76" s="68" t="s">
        <v>14</v>
      </c>
      <c r="B76" s="73">
        <f>SUM([1]Hoja1!$D$14,[1]Hoja1!$D$15)</f>
        <v>2840</v>
      </c>
      <c r="C76" s="10"/>
      <c r="G76" s="40"/>
      <c r="H76" s="40"/>
      <c r="I76" s="40"/>
    </row>
    <row r="77" spans="1:9" s="9" customFormat="1">
      <c r="A77" s="68" t="s">
        <v>13</v>
      </c>
      <c r="B77" s="72">
        <v>496</v>
      </c>
      <c r="C77" s="10"/>
      <c r="G77" s="40"/>
      <c r="H77" s="40"/>
      <c r="I77" s="40"/>
    </row>
    <row r="78" spans="1:9" s="9" customFormat="1">
      <c r="A78" s="69" t="s">
        <v>22</v>
      </c>
      <c r="B78" s="73">
        <v>390</v>
      </c>
      <c r="C78" s="10"/>
      <c r="G78" s="40"/>
      <c r="H78" s="40"/>
      <c r="I78" s="40"/>
    </row>
    <row r="79" spans="1:9" s="9" customFormat="1">
      <c r="A79" s="60" t="s">
        <v>30</v>
      </c>
      <c r="B79" s="73">
        <v>240</v>
      </c>
      <c r="C79" s="10"/>
      <c r="G79" s="40"/>
      <c r="H79" s="40"/>
      <c r="I79" s="40"/>
    </row>
    <row r="80" spans="1:9" s="9" customFormat="1">
      <c r="A80" s="10"/>
      <c r="E80" s="40"/>
      <c r="F80" s="40"/>
      <c r="G80" s="40"/>
    </row>
    <row r="81" spans="1:9" s="9" customFormat="1">
      <c r="A81" s="10"/>
      <c r="E81" s="40"/>
      <c r="F81" s="40"/>
      <c r="G81" s="40"/>
    </row>
    <row r="82" spans="1:9" s="9" customFormat="1">
      <c r="A82" s="10"/>
      <c r="E82" s="40"/>
      <c r="F82" s="40"/>
      <c r="G82" s="40"/>
    </row>
    <row r="83" spans="1:9" s="9" customFormat="1">
      <c r="A83" s="10"/>
      <c r="E83" s="40"/>
      <c r="F83" s="40"/>
      <c r="G83" s="40"/>
    </row>
    <row r="84" spans="1:9" s="9" customFormat="1">
      <c r="A84" s="10"/>
      <c r="E84" s="40"/>
      <c r="F84" s="40"/>
      <c r="G84" s="40"/>
    </row>
    <row r="85" spans="1:9" s="9" customFormat="1">
      <c r="A85" s="10"/>
      <c r="E85" s="40"/>
      <c r="F85" s="40"/>
      <c r="G85" s="40"/>
    </row>
    <row r="86" spans="1:9" s="9" customFormat="1">
      <c r="C86" s="10"/>
      <c r="G86" s="40"/>
      <c r="H86" s="40"/>
      <c r="I86" s="40"/>
    </row>
    <row r="87" spans="1:9" s="9" customFormat="1">
      <c r="C87" s="10"/>
      <c r="G87" s="40"/>
      <c r="H87" s="40"/>
      <c r="I87" s="40"/>
    </row>
    <row r="88" spans="1:9" s="9" customFormat="1">
      <c r="C88" s="10"/>
      <c r="G88" s="40"/>
      <c r="H88" s="40"/>
      <c r="I88" s="40"/>
    </row>
    <row r="89" spans="1:9" s="9" customFormat="1">
      <c r="C89" s="10"/>
      <c r="G89" s="40"/>
      <c r="H89" s="40"/>
      <c r="I89" s="40"/>
    </row>
    <row r="90" spans="1:9" s="9" customFormat="1">
      <c r="C90" s="10"/>
      <c r="G90" s="40"/>
      <c r="H90" s="40"/>
      <c r="I90" s="40"/>
    </row>
    <row r="91" spans="1:9" s="9" customFormat="1">
      <c r="C91" s="10"/>
      <c r="G91" s="40"/>
      <c r="H91" s="40"/>
      <c r="I91" s="40"/>
    </row>
    <row r="92" spans="1:9" s="9" customFormat="1">
      <c r="C92" s="10"/>
      <c r="G92" s="40"/>
      <c r="H92" s="40"/>
      <c r="I92" s="40"/>
    </row>
    <row r="93" spans="1:9" s="9" customFormat="1">
      <c r="C93" s="10"/>
      <c r="G93" s="40"/>
      <c r="H93" s="40"/>
      <c r="I93" s="40"/>
    </row>
    <row r="94" spans="1:9" s="9" customFormat="1">
      <c r="C94" s="10"/>
      <c r="G94" s="40"/>
      <c r="H94" s="40"/>
      <c r="I94" s="40"/>
    </row>
    <row r="95" spans="1:9" s="9" customFormat="1">
      <c r="C95" s="10"/>
      <c r="G95" s="40"/>
      <c r="H95" s="40"/>
      <c r="I95" s="40"/>
    </row>
    <row r="96" spans="1:9" s="9" customFormat="1">
      <c r="C96" s="10"/>
      <c r="G96" s="40"/>
      <c r="H96" s="40"/>
      <c r="I96" s="40"/>
    </row>
    <row r="97" spans="3:9" s="9" customFormat="1">
      <c r="C97" s="10"/>
      <c r="G97" s="40"/>
      <c r="H97" s="40"/>
      <c r="I97" s="40"/>
    </row>
    <row r="98" spans="3:9" s="9" customFormat="1">
      <c r="C98" s="10"/>
      <c r="G98" s="40"/>
      <c r="H98" s="40"/>
      <c r="I98" s="40"/>
    </row>
    <row r="99" spans="3:9" s="9" customFormat="1">
      <c r="C99" s="10"/>
      <c r="G99" s="40"/>
      <c r="H99" s="40"/>
      <c r="I99" s="40"/>
    </row>
    <row r="100" spans="3:9" s="9" customFormat="1">
      <c r="C100" s="10"/>
      <c r="G100" s="40"/>
      <c r="H100" s="40"/>
      <c r="I100" s="40"/>
    </row>
    <row r="101" spans="3:9" s="9" customFormat="1">
      <c r="C101" s="10"/>
      <c r="G101" s="40"/>
      <c r="H101" s="40"/>
      <c r="I101" s="40"/>
    </row>
    <row r="102" spans="3:9" s="9" customFormat="1">
      <c r="C102" s="10"/>
      <c r="G102" s="40"/>
      <c r="H102" s="40"/>
      <c r="I102" s="40"/>
    </row>
    <row r="103" spans="3:9" s="9" customFormat="1">
      <c r="C103" s="10"/>
      <c r="G103" s="40"/>
      <c r="H103" s="40"/>
      <c r="I103" s="40"/>
    </row>
    <row r="104" spans="3:9" s="9" customFormat="1">
      <c r="C104" s="10"/>
      <c r="G104" s="40"/>
      <c r="H104" s="40"/>
      <c r="I104" s="40"/>
    </row>
    <row r="105" spans="3:9" s="9" customFormat="1">
      <c r="C105" s="10"/>
      <c r="G105" s="40"/>
      <c r="H105" s="40"/>
      <c r="I105" s="40"/>
    </row>
    <row r="106" spans="3:9" s="9" customFormat="1">
      <c r="C106" s="10"/>
      <c r="G106" s="40"/>
      <c r="H106" s="40"/>
      <c r="I106" s="40"/>
    </row>
    <row r="107" spans="3:9" s="9" customFormat="1">
      <c r="C107" s="10"/>
      <c r="G107" s="40"/>
      <c r="H107" s="40"/>
      <c r="I107" s="40"/>
    </row>
    <row r="108" spans="3:9" s="9" customFormat="1">
      <c r="C108" s="10"/>
      <c r="G108" s="40"/>
      <c r="H108" s="40"/>
      <c r="I108" s="40"/>
    </row>
    <row r="109" spans="3:9" s="9" customFormat="1">
      <c r="C109" s="10"/>
      <c r="G109" s="40"/>
      <c r="H109" s="40"/>
      <c r="I109" s="40"/>
    </row>
    <row r="110" spans="3:9" s="9" customFormat="1">
      <c r="C110" s="10"/>
      <c r="G110" s="40"/>
      <c r="H110" s="40"/>
      <c r="I110" s="40"/>
    </row>
    <row r="111" spans="3:9" s="9" customFormat="1">
      <c r="C111" s="10"/>
      <c r="G111" s="40"/>
      <c r="H111" s="40"/>
      <c r="I111" s="40"/>
    </row>
    <row r="112" spans="3:9" s="9" customFormat="1">
      <c r="C112" s="10"/>
      <c r="G112" s="40"/>
      <c r="H112" s="40"/>
      <c r="I112" s="40"/>
    </row>
    <row r="113" spans="3:9" s="9" customFormat="1">
      <c r="C113" s="10"/>
      <c r="G113" s="40"/>
      <c r="H113" s="40"/>
      <c r="I113" s="40"/>
    </row>
    <row r="114" spans="3:9" s="9" customFormat="1">
      <c r="C114" s="10"/>
      <c r="G114" s="40"/>
      <c r="H114" s="40"/>
      <c r="I114" s="40"/>
    </row>
    <row r="115" spans="3:9" s="9" customFormat="1">
      <c r="C115" s="10"/>
      <c r="G115" s="40"/>
      <c r="H115" s="40"/>
      <c r="I115" s="40"/>
    </row>
    <row r="116" spans="3:9" s="9" customFormat="1">
      <c r="C116" s="10"/>
      <c r="G116" s="40"/>
      <c r="H116" s="40"/>
      <c r="I116" s="40"/>
    </row>
    <row r="117" spans="3:9" s="9" customFormat="1">
      <c r="C117" s="10"/>
      <c r="G117" s="40"/>
      <c r="H117" s="40"/>
      <c r="I117" s="40"/>
    </row>
    <row r="118" spans="3:9" s="9" customFormat="1">
      <c r="C118" s="10"/>
      <c r="G118" s="40"/>
      <c r="H118" s="40"/>
      <c r="I118" s="40"/>
    </row>
    <row r="119" spans="3:9" s="9" customFormat="1">
      <c r="C119" s="10"/>
      <c r="G119" s="40"/>
      <c r="H119" s="40"/>
      <c r="I119" s="40"/>
    </row>
    <row r="120" spans="3:9" s="9" customFormat="1">
      <c r="C120" s="10"/>
      <c r="G120" s="40"/>
      <c r="H120" s="40"/>
      <c r="I120" s="40"/>
    </row>
    <row r="121" spans="3:9" s="9" customFormat="1">
      <c r="C121" s="10"/>
      <c r="G121" s="40"/>
      <c r="H121" s="40"/>
      <c r="I121" s="40"/>
    </row>
    <row r="122" spans="3:9" s="9" customFormat="1">
      <c r="C122" s="10"/>
      <c r="G122" s="40"/>
      <c r="H122" s="40"/>
      <c r="I122" s="40"/>
    </row>
    <row r="123" spans="3:9" s="9" customFormat="1">
      <c r="C123" s="10"/>
      <c r="G123" s="40"/>
      <c r="H123" s="40"/>
      <c r="I123" s="40"/>
    </row>
    <row r="124" spans="3:9" s="9" customFormat="1">
      <c r="C124" s="10"/>
      <c r="G124" s="40"/>
      <c r="H124" s="40"/>
      <c r="I124" s="40"/>
    </row>
    <row r="125" spans="3:9" s="9" customFormat="1">
      <c r="C125" s="10"/>
      <c r="G125" s="40"/>
      <c r="H125" s="40"/>
      <c r="I125" s="40"/>
    </row>
    <row r="126" spans="3:9" s="9" customFormat="1">
      <c r="C126" s="10"/>
      <c r="G126" s="40"/>
      <c r="H126" s="40"/>
      <c r="I126" s="40"/>
    </row>
    <row r="127" spans="3:9" s="9" customFormat="1">
      <c r="C127" s="10"/>
      <c r="G127" s="40"/>
      <c r="H127" s="40"/>
      <c r="I127" s="40"/>
    </row>
    <row r="128" spans="3:9" s="9" customFormat="1">
      <c r="C128" s="10"/>
      <c r="G128" s="40"/>
      <c r="H128" s="40"/>
      <c r="I128" s="40"/>
    </row>
    <row r="129" spans="3:9" s="9" customFormat="1">
      <c r="C129" s="10"/>
      <c r="G129" s="40"/>
      <c r="H129" s="40"/>
      <c r="I129" s="40"/>
    </row>
    <row r="130" spans="3:9" s="9" customFormat="1">
      <c r="C130" s="10"/>
      <c r="G130" s="40"/>
      <c r="H130" s="40"/>
      <c r="I130" s="40"/>
    </row>
    <row r="131" spans="3:9" s="9" customFormat="1">
      <c r="C131" s="10"/>
      <c r="G131" s="40"/>
      <c r="H131" s="40"/>
      <c r="I131" s="40"/>
    </row>
    <row r="132" spans="3:9" s="9" customFormat="1">
      <c r="C132" s="10"/>
      <c r="G132" s="40"/>
      <c r="H132" s="40"/>
      <c r="I132" s="40"/>
    </row>
    <row r="133" spans="3:9" s="9" customFormat="1">
      <c r="C133" s="10"/>
      <c r="G133" s="40"/>
      <c r="H133" s="40"/>
      <c r="I133" s="40"/>
    </row>
    <row r="134" spans="3:9" s="9" customFormat="1">
      <c r="C134" s="10"/>
      <c r="G134" s="40"/>
      <c r="H134" s="40"/>
      <c r="I134" s="40"/>
    </row>
    <row r="135" spans="3:9" s="9" customFormat="1">
      <c r="C135" s="10"/>
      <c r="G135" s="40"/>
      <c r="H135" s="40"/>
      <c r="I135" s="40"/>
    </row>
    <row r="136" spans="3:9" s="9" customFormat="1">
      <c r="C136" s="10"/>
      <c r="G136" s="40"/>
      <c r="H136" s="40"/>
      <c r="I136" s="40"/>
    </row>
    <row r="137" spans="3:9" s="9" customFormat="1">
      <c r="C137" s="10"/>
      <c r="G137" s="40"/>
      <c r="H137" s="40"/>
      <c r="I137" s="40"/>
    </row>
    <row r="138" spans="3:9" s="9" customFormat="1">
      <c r="C138" s="10"/>
      <c r="G138" s="40"/>
      <c r="H138" s="40"/>
      <c r="I138" s="40"/>
    </row>
    <row r="139" spans="3:9" s="9" customFormat="1">
      <c r="C139" s="10"/>
      <c r="G139" s="40"/>
      <c r="H139" s="40"/>
      <c r="I139" s="40"/>
    </row>
    <row r="140" spans="3:9" s="9" customFormat="1">
      <c r="C140" s="10"/>
      <c r="G140" s="40"/>
      <c r="H140" s="40"/>
      <c r="I140" s="40"/>
    </row>
    <row r="141" spans="3:9" s="9" customFormat="1">
      <c r="C141" s="10"/>
      <c r="G141" s="40"/>
      <c r="H141" s="40"/>
      <c r="I141" s="40"/>
    </row>
    <row r="142" spans="3:9" s="9" customFormat="1">
      <c r="C142" s="10"/>
      <c r="G142" s="40"/>
      <c r="H142" s="40"/>
      <c r="I142" s="40"/>
    </row>
    <row r="143" spans="3:9" s="9" customFormat="1">
      <c r="C143" s="10"/>
      <c r="G143" s="40"/>
      <c r="H143" s="40"/>
      <c r="I143" s="40"/>
    </row>
    <row r="144" spans="3:9" s="9" customFormat="1">
      <c r="C144" s="10"/>
      <c r="G144" s="40"/>
      <c r="H144" s="40"/>
      <c r="I144" s="40"/>
    </row>
    <row r="145" spans="3:9" s="9" customFormat="1">
      <c r="C145" s="10"/>
      <c r="G145" s="40"/>
      <c r="H145" s="40"/>
      <c r="I145" s="40"/>
    </row>
    <row r="146" spans="3:9" s="9" customFormat="1">
      <c r="C146" s="10"/>
      <c r="G146" s="40"/>
      <c r="H146" s="40"/>
      <c r="I146" s="40"/>
    </row>
    <row r="147" spans="3:9" s="9" customFormat="1">
      <c r="C147" s="10"/>
      <c r="G147" s="40"/>
      <c r="H147" s="40"/>
      <c r="I147" s="40"/>
    </row>
    <row r="148" spans="3:9" s="9" customFormat="1">
      <c r="C148" s="10"/>
      <c r="G148" s="40"/>
      <c r="H148" s="40"/>
      <c r="I148" s="40"/>
    </row>
    <row r="149" spans="3:9" s="9" customFormat="1">
      <c r="C149" s="10"/>
      <c r="G149" s="40"/>
      <c r="H149" s="40"/>
      <c r="I149" s="40"/>
    </row>
    <row r="150" spans="3:9" s="9" customFormat="1">
      <c r="C150" s="10"/>
      <c r="G150" s="40"/>
      <c r="H150" s="40"/>
      <c r="I150" s="40"/>
    </row>
    <row r="151" spans="3:9" s="9" customFormat="1">
      <c r="C151" s="10"/>
      <c r="G151" s="40"/>
      <c r="H151" s="40"/>
      <c r="I151" s="40"/>
    </row>
    <row r="152" spans="3:9" s="9" customFormat="1">
      <c r="C152" s="10"/>
      <c r="G152" s="40"/>
      <c r="H152" s="40"/>
      <c r="I152" s="40"/>
    </row>
    <row r="153" spans="3:9" s="9" customFormat="1">
      <c r="C153" s="10"/>
      <c r="G153" s="40"/>
      <c r="H153" s="40"/>
      <c r="I153" s="40"/>
    </row>
    <row r="154" spans="3:9" s="9" customFormat="1">
      <c r="C154" s="10"/>
      <c r="G154" s="40"/>
      <c r="H154" s="40"/>
      <c r="I154" s="40"/>
    </row>
    <row r="155" spans="3:9" s="9" customFormat="1">
      <c r="C155" s="10"/>
      <c r="G155" s="40"/>
      <c r="H155" s="40"/>
      <c r="I155" s="40"/>
    </row>
    <row r="156" spans="3:9" s="9" customFormat="1">
      <c r="C156" s="10"/>
      <c r="G156" s="40"/>
      <c r="H156" s="40"/>
      <c r="I156" s="40"/>
    </row>
    <row r="157" spans="3:9" s="9" customFormat="1">
      <c r="C157" s="10"/>
      <c r="G157" s="40"/>
      <c r="H157" s="40"/>
      <c r="I157" s="40"/>
    </row>
    <row r="158" spans="3:9" s="9" customFormat="1">
      <c r="C158" s="10"/>
      <c r="G158" s="40"/>
      <c r="H158" s="40"/>
      <c r="I158" s="40"/>
    </row>
    <row r="159" spans="3:9" s="9" customFormat="1">
      <c r="C159" s="10"/>
      <c r="G159" s="40"/>
      <c r="H159" s="40"/>
      <c r="I159" s="40"/>
    </row>
    <row r="160" spans="3:9" s="9" customFormat="1">
      <c r="C160" s="10"/>
      <c r="G160" s="40"/>
      <c r="H160" s="40"/>
      <c r="I160" s="40"/>
    </row>
    <row r="161" spans="3:9" s="9" customFormat="1">
      <c r="C161" s="10"/>
      <c r="G161" s="40"/>
      <c r="H161" s="40"/>
      <c r="I161" s="40"/>
    </row>
    <row r="162" spans="3:9" s="9" customFormat="1">
      <c r="C162" s="10"/>
      <c r="G162" s="40"/>
      <c r="H162" s="40"/>
      <c r="I162" s="40"/>
    </row>
    <row r="163" spans="3:9" s="9" customFormat="1">
      <c r="C163" s="10"/>
      <c r="G163" s="40"/>
      <c r="H163" s="40"/>
      <c r="I163" s="40"/>
    </row>
    <row r="164" spans="3:9" s="9" customFormat="1">
      <c r="C164" s="10"/>
      <c r="G164" s="40"/>
      <c r="H164" s="40"/>
      <c r="I164" s="40"/>
    </row>
    <row r="165" spans="3:9" s="9" customFormat="1">
      <c r="C165" s="10"/>
      <c r="G165" s="40"/>
      <c r="H165" s="40"/>
      <c r="I165" s="40"/>
    </row>
    <row r="166" spans="3:9" s="9" customFormat="1">
      <c r="C166" s="10"/>
      <c r="G166" s="40"/>
      <c r="H166" s="40"/>
      <c r="I166" s="40"/>
    </row>
    <row r="167" spans="3:9" s="9" customFormat="1">
      <c r="C167" s="10"/>
      <c r="G167" s="40"/>
      <c r="H167" s="40"/>
      <c r="I167" s="40"/>
    </row>
    <row r="168" spans="3:9" s="9" customFormat="1">
      <c r="C168" s="10"/>
      <c r="G168" s="40"/>
      <c r="H168" s="40"/>
      <c r="I168" s="40"/>
    </row>
    <row r="169" spans="3:9" s="9" customFormat="1">
      <c r="C169" s="10"/>
      <c r="G169" s="40"/>
      <c r="H169" s="40"/>
      <c r="I169" s="40"/>
    </row>
    <row r="170" spans="3:9" s="9" customFormat="1">
      <c r="C170" s="10"/>
      <c r="G170" s="40"/>
      <c r="H170" s="40"/>
      <c r="I170" s="40"/>
    </row>
    <row r="171" spans="3:9" s="9" customFormat="1">
      <c r="C171" s="10"/>
      <c r="G171" s="40"/>
      <c r="H171" s="40"/>
      <c r="I171" s="40"/>
    </row>
    <row r="172" spans="3:9" s="9" customFormat="1">
      <c r="C172" s="10"/>
      <c r="G172" s="40"/>
      <c r="H172" s="40"/>
      <c r="I172" s="40"/>
    </row>
    <row r="173" spans="3:9" s="9" customFormat="1">
      <c r="C173" s="10"/>
      <c r="G173" s="40"/>
      <c r="H173" s="40"/>
      <c r="I173" s="40"/>
    </row>
    <row r="174" spans="3:9" s="9" customFormat="1">
      <c r="C174" s="10"/>
      <c r="G174" s="40"/>
      <c r="H174" s="40"/>
      <c r="I174" s="40"/>
    </row>
    <row r="175" spans="3:9" s="9" customFormat="1">
      <c r="C175" s="10"/>
      <c r="G175" s="40"/>
      <c r="H175" s="40"/>
      <c r="I175" s="40"/>
    </row>
    <row r="176" spans="3:9" s="9" customFormat="1">
      <c r="C176" s="10"/>
      <c r="G176" s="40"/>
      <c r="H176" s="40"/>
      <c r="I176" s="40"/>
    </row>
    <row r="177" spans="3:9" s="9" customFormat="1">
      <c r="C177" s="10"/>
      <c r="G177" s="40"/>
      <c r="H177" s="40"/>
      <c r="I177" s="40"/>
    </row>
    <row r="178" spans="3:9" s="9" customFormat="1">
      <c r="C178" s="10"/>
      <c r="G178" s="40"/>
      <c r="H178" s="40"/>
      <c r="I178" s="40"/>
    </row>
    <row r="179" spans="3:9" s="9" customFormat="1">
      <c r="C179" s="10"/>
      <c r="G179" s="40"/>
      <c r="H179" s="40"/>
      <c r="I179" s="40"/>
    </row>
    <row r="180" spans="3:9" s="9" customFormat="1">
      <c r="C180" s="10"/>
      <c r="G180" s="40"/>
      <c r="H180" s="40"/>
      <c r="I180" s="40"/>
    </row>
    <row r="181" spans="3:9" s="9" customFormat="1">
      <c r="C181" s="10"/>
      <c r="G181" s="40"/>
      <c r="H181" s="40"/>
      <c r="I181" s="40"/>
    </row>
    <row r="182" spans="3:9" s="9" customFormat="1">
      <c r="C182" s="10"/>
      <c r="G182" s="40"/>
      <c r="H182" s="40"/>
      <c r="I182" s="40"/>
    </row>
    <row r="183" spans="3:9" s="9" customFormat="1">
      <c r="C183" s="10"/>
      <c r="G183" s="40"/>
      <c r="H183" s="40"/>
      <c r="I183" s="40"/>
    </row>
    <row r="184" spans="3:9" s="9" customFormat="1">
      <c r="C184" s="10"/>
      <c r="G184" s="40"/>
      <c r="H184" s="40"/>
      <c r="I184" s="40"/>
    </row>
    <row r="185" spans="3:9" s="9" customFormat="1">
      <c r="C185" s="10"/>
      <c r="G185" s="40"/>
      <c r="H185" s="40"/>
      <c r="I185" s="40"/>
    </row>
    <row r="186" spans="3:9" s="9" customFormat="1">
      <c r="C186" s="10"/>
      <c r="G186" s="40"/>
      <c r="H186" s="40"/>
      <c r="I186" s="40"/>
    </row>
    <row r="187" spans="3:9" s="9" customFormat="1">
      <c r="C187" s="10"/>
      <c r="G187" s="40"/>
      <c r="H187" s="40"/>
      <c r="I187" s="40"/>
    </row>
    <row r="188" spans="3:9" s="9" customFormat="1">
      <c r="C188" s="10"/>
      <c r="G188" s="40"/>
      <c r="H188" s="40"/>
      <c r="I188" s="40"/>
    </row>
    <row r="189" spans="3:9" s="9" customFormat="1">
      <c r="C189" s="10"/>
      <c r="G189" s="40"/>
      <c r="H189" s="40"/>
      <c r="I189" s="40"/>
    </row>
    <row r="190" spans="3:9" s="9" customFormat="1">
      <c r="C190" s="10"/>
      <c r="G190" s="40"/>
      <c r="H190" s="40"/>
      <c r="I190" s="40"/>
    </row>
    <row r="191" spans="3:9" s="9" customFormat="1">
      <c r="C191" s="10"/>
      <c r="G191" s="40"/>
      <c r="H191" s="40"/>
      <c r="I191" s="40"/>
    </row>
    <row r="192" spans="3:9" s="9" customFormat="1">
      <c r="C192" s="10"/>
      <c r="G192" s="40"/>
      <c r="H192" s="40"/>
      <c r="I192" s="40"/>
    </row>
    <row r="193" spans="3:9" s="9" customFormat="1">
      <c r="C193" s="10"/>
      <c r="G193" s="40"/>
      <c r="H193" s="40"/>
      <c r="I193" s="40"/>
    </row>
    <row r="194" spans="3:9" s="9" customFormat="1">
      <c r="C194" s="10"/>
      <c r="G194" s="40"/>
      <c r="H194" s="40"/>
      <c r="I194" s="40"/>
    </row>
    <row r="195" spans="3:9" s="9" customFormat="1">
      <c r="C195" s="10"/>
      <c r="G195" s="40"/>
      <c r="H195" s="40"/>
      <c r="I195" s="40"/>
    </row>
    <row r="196" spans="3:9" s="9" customFormat="1">
      <c r="C196" s="10"/>
      <c r="G196" s="40"/>
      <c r="H196" s="40"/>
      <c r="I196" s="40"/>
    </row>
    <row r="197" spans="3:9" s="9" customFormat="1">
      <c r="C197" s="10"/>
      <c r="G197" s="40"/>
      <c r="H197" s="40"/>
      <c r="I197" s="40"/>
    </row>
    <row r="198" spans="3:9" s="9" customFormat="1">
      <c r="C198" s="10"/>
      <c r="G198" s="40"/>
      <c r="H198" s="40"/>
      <c r="I198" s="40"/>
    </row>
    <row r="199" spans="3:9" s="9" customFormat="1">
      <c r="C199" s="10"/>
      <c r="G199" s="40"/>
      <c r="H199" s="40"/>
      <c r="I199" s="40"/>
    </row>
    <row r="200" spans="3:9" s="9" customFormat="1">
      <c r="C200" s="10"/>
      <c r="G200" s="40"/>
      <c r="H200" s="40"/>
      <c r="I200" s="40"/>
    </row>
    <row r="201" spans="3:9" s="9" customFormat="1">
      <c r="C201" s="10"/>
      <c r="G201" s="40"/>
      <c r="H201" s="40"/>
      <c r="I201" s="40"/>
    </row>
    <row r="202" spans="3:9" s="9" customFormat="1">
      <c r="C202" s="10"/>
      <c r="G202" s="40"/>
      <c r="H202" s="40"/>
      <c r="I202" s="40"/>
    </row>
    <row r="203" spans="3:9" s="9" customFormat="1">
      <c r="C203" s="10"/>
      <c r="G203" s="40"/>
      <c r="H203" s="40"/>
      <c r="I203" s="40"/>
    </row>
    <row r="204" spans="3:9" s="9" customFormat="1">
      <c r="C204" s="10"/>
      <c r="G204" s="40"/>
      <c r="H204" s="40"/>
      <c r="I204" s="40"/>
    </row>
    <row r="205" spans="3:9" s="9" customFormat="1">
      <c r="C205" s="10"/>
      <c r="G205" s="40"/>
      <c r="H205" s="40"/>
      <c r="I205" s="40"/>
    </row>
    <row r="206" spans="3:9" s="9" customFormat="1">
      <c r="C206" s="10"/>
      <c r="G206" s="40"/>
      <c r="H206" s="40"/>
      <c r="I206" s="40"/>
    </row>
    <row r="207" spans="3:9" s="9" customFormat="1">
      <c r="C207" s="10"/>
      <c r="G207" s="40"/>
      <c r="H207" s="40"/>
      <c r="I207" s="40"/>
    </row>
    <row r="208" spans="3:9" s="9" customFormat="1">
      <c r="C208" s="10"/>
      <c r="G208" s="40"/>
      <c r="H208" s="40"/>
      <c r="I208" s="40"/>
    </row>
    <row r="209" spans="3:9" s="9" customFormat="1">
      <c r="C209" s="10"/>
      <c r="G209" s="40"/>
      <c r="H209" s="40"/>
      <c r="I209" s="40"/>
    </row>
    <row r="210" spans="3:9" s="9" customFormat="1">
      <c r="C210" s="10"/>
      <c r="G210" s="40"/>
      <c r="H210" s="40"/>
      <c r="I210" s="40"/>
    </row>
    <row r="211" spans="3:9" s="9" customFormat="1">
      <c r="C211" s="10"/>
      <c r="G211" s="40"/>
      <c r="H211" s="40"/>
      <c r="I211" s="40"/>
    </row>
    <row r="212" spans="3:9" s="9" customFormat="1">
      <c r="C212" s="10"/>
      <c r="G212" s="40"/>
      <c r="H212" s="40"/>
      <c r="I212" s="40"/>
    </row>
    <row r="213" spans="3:9" s="9" customFormat="1">
      <c r="C213" s="10"/>
      <c r="G213" s="40"/>
      <c r="H213" s="40"/>
      <c r="I213" s="40"/>
    </row>
    <row r="214" spans="3:9" s="9" customFormat="1">
      <c r="C214" s="10"/>
      <c r="G214" s="40"/>
      <c r="H214" s="40"/>
      <c r="I214" s="40"/>
    </row>
    <row r="215" spans="3:9" s="9" customFormat="1">
      <c r="C215" s="10"/>
      <c r="G215" s="40"/>
      <c r="H215" s="40"/>
      <c r="I215" s="40"/>
    </row>
    <row r="216" spans="3:9" s="9" customFormat="1">
      <c r="C216" s="10"/>
      <c r="G216" s="40"/>
      <c r="H216" s="40"/>
      <c r="I216" s="40"/>
    </row>
    <row r="217" spans="3:9" s="9" customFormat="1">
      <c r="C217" s="10"/>
      <c r="G217" s="40"/>
      <c r="H217" s="40"/>
      <c r="I217" s="40"/>
    </row>
    <row r="218" spans="3:9" s="9" customFormat="1">
      <c r="C218" s="10"/>
      <c r="G218" s="40"/>
      <c r="H218" s="40"/>
      <c r="I218" s="40"/>
    </row>
    <row r="219" spans="3:9" s="9" customFormat="1">
      <c r="C219" s="10"/>
      <c r="G219" s="40"/>
      <c r="H219" s="40"/>
      <c r="I219" s="40"/>
    </row>
    <row r="220" spans="3:9" s="9" customFormat="1">
      <c r="C220" s="10"/>
      <c r="G220" s="40"/>
      <c r="H220" s="40"/>
      <c r="I220" s="40"/>
    </row>
    <row r="221" spans="3:9" s="9" customFormat="1">
      <c r="C221" s="10"/>
      <c r="G221" s="40"/>
      <c r="H221" s="40"/>
      <c r="I221" s="40"/>
    </row>
    <row r="222" spans="3:9" s="9" customFormat="1">
      <c r="C222" s="10"/>
      <c r="G222" s="40"/>
      <c r="H222" s="40"/>
      <c r="I222" s="40"/>
    </row>
    <row r="223" spans="3:9" s="9" customFormat="1">
      <c r="C223" s="10"/>
      <c r="G223" s="40"/>
      <c r="H223" s="40"/>
      <c r="I223" s="40"/>
    </row>
    <row r="224" spans="3:9" s="9" customFormat="1">
      <c r="C224" s="10"/>
      <c r="G224" s="40"/>
      <c r="H224" s="40"/>
      <c r="I224" s="40"/>
    </row>
    <row r="225" spans="3:9" s="9" customFormat="1">
      <c r="C225" s="10"/>
      <c r="G225" s="40"/>
      <c r="H225" s="40"/>
      <c r="I225" s="40"/>
    </row>
    <row r="226" spans="3:9" s="9" customFormat="1">
      <c r="C226" s="10"/>
      <c r="G226" s="40"/>
      <c r="H226" s="40"/>
      <c r="I226" s="40"/>
    </row>
    <row r="227" spans="3:9" s="9" customFormat="1">
      <c r="C227" s="10"/>
      <c r="G227" s="40"/>
      <c r="H227" s="40"/>
      <c r="I227" s="40"/>
    </row>
    <row r="228" spans="3:9" s="9" customFormat="1">
      <c r="C228" s="10"/>
      <c r="G228" s="40"/>
      <c r="H228" s="40"/>
      <c r="I228" s="40"/>
    </row>
    <row r="229" spans="3:9" s="9" customFormat="1">
      <c r="C229" s="10"/>
      <c r="G229" s="40"/>
      <c r="H229" s="40"/>
      <c r="I229" s="40"/>
    </row>
    <row r="230" spans="3:9" s="9" customFormat="1">
      <c r="C230" s="10"/>
      <c r="G230" s="40"/>
      <c r="H230" s="40"/>
      <c r="I230" s="40"/>
    </row>
    <row r="231" spans="3:9" s="9" customFormat="1">
      <c r="C231" s="10"/>
      <c r="G231" s="40"/>
      <c r="H231" s="40"/>
      <c r="I231" s="40"/>
    </row>
    <row r="232" spans="3:9" s="9" customFormat="1">
      <c r="C232" s="10"/>
      <c r="G232" s="40"/>
      <c r="H232" s="40"/>
      <c r="I232" s="40"/>
    </row>
    <row r="233" spans="3:9" s="9" customFormat="1">
      <c r="C233" s="10"/>
      <c r="G233" s="40"/>
      <c r="H233" s="40"/>
      <c r="I233" s="40"/>
    </row>
    <row r="234" spans="3:9" s="9" customFormat="1">
      <c r="C234" s="10"/>
      <c r="G234" s="40"/>
      <c r="H234" s="40"/>
      <c r="I234" s="40"/>
    </row>
    <row r="235" spans="3:9" s="9" customFormat="1">
      <c r="C235" s="10"/>
      <c r="G235" s="40"/>
      <c r="H235" s="40"/>
      <c r="I235" s="40"/>
    </row>
    <row r="236" spans="3:9" s="9" customFormat="1">
      <c r="C236" s="10"/>
      <c r="G236" s="40"/>
      <c r="H236" s="40"/>
      <c r="I236" s="40"/>
    </row>
    <row r="237" spans="3:9" s="9" customFormat="1">
      <c r="C237" s="10"/>
      <c r="G237" s="40"/>
      <c r="H237" s="40"/>
      <c r="I237" s="40"/>
    </row>
    <row r="238" spans="3:9" s="9" customFormat="1">
      <c r="C238" s="10"/>
      <c r="G238" s="40"/>
      <c r="H238" s="40"/>
      <c r="I238" s="40"/>
    </row>
    <row r="239" spans="3:9" s="9" customFormat="1">
      <c r="C239" s="10"/>
      <c r="G239" s="40"/>
      <c r="H239" s="40"/>
      <c r="I239" s="40"/>
    </row>
    <row r="240" spans="3:9" s="9" customFormat="1">
      <c r="C240" s="10"/>
      <c r="G240" s="40"/>
      <c r="H240" s="40"/>
      <c r="I240" s="40"/>
    </row>
    <row r="241" spans="3:9" s="9" customFormat="1">
      <c r="C241" s="10"/>
      <c r="G241" s="40"/>
      <c r="H241" s="40"/>
      <c r="I241" s="40"/>
    </row>
    <row r="242" spans="3:9" s="9" customFormat="1">
      <c r="C242" s="10"/>
      <c r="G242" s="40"/>
      <c r="H242" s="40"/>
      <c r="I242" s="40"/>
    </row>
    <row r="243" spans="3:9" s="9" customFormat="1">
      <c r="C243" s="10"/>
      <c r="G243" s="40"/>
      <c r="H243" s="40"/>
      <c r="I243" s="40"/>
    </row>
    <row r="244" spans="3:9" s="9" customFormat="1">
      <c r="C244" s="10"/>
      <c r="G244" s="40"/>
      <c r="H244" s="40"/>
      <c r="I244" s="40"/>
    </row>
    <row r="245" spans="3:9" s="9" customFormat="1">
      <c r="C245" s="10"/>
      <c r="G245" s="40"/>
      <c r="H245" s="40"/>
      <c r="I245" s="40"/>
    </row>
    <row r="246" spans="3:9" s="9" customFormat="1">
      <c r="C246" s="10"/>
      <c r="G246" s="40"/>
      <c r="H246" s="40"/>
      <c r="I246" s="40"/>
    </row>
    <row r="247" spans="3:9" s="9" customFormat="1">
      <c r="C247" s="10"/>
      <c r="G247" s="40"/>
      <c r="H247" s="40"/>
      <c r="I247" s="40"/>
    </row>
    <row r="248" spans="3:9" s="9" customFormat="1">
      <c r="C248" s="10"/>
      <c r="G248" s="40"/>
      <c r="H248" s="40"/>
      <c r="I248" s="40"/>
    </row>
    <row r="249" spans="3:9" s="9" customFormat="1">
      <c r="C249" s="10"/>
      <c r="G249" s="40"/>
      <c r="H249" s="40"/>
      <c r="I249" s="40"/>
    </row>
    <row r="250" spans="3:9" s="9" customFormat="1">
      <c r="C250" s="10"/>
      <c r="G250" s="40"/>
      <c r="H250" s="40"/>
      <c r="I250" s="40"/>
    </row>
    <row r="251" spans="3:9" s="9" customFormat="1">
      <c r="C251" s="10"/>
      <c r="G251" s="40"/>
      <c r="H251" s="40"/>
      <c r="I251" s="40"/>
    </row>
    <row r="252" spans="3:9" s="9" customFormat="1">
      <c r="C252" s="10"/>
      <c r="G252" s="40"/>
      <c r="H252" s="40"/>
      <c r="I252" s="40"/>
    </row>
    <row r="253" spans="3:9" s="9" customFormat="1">
      <c r="C253" s="10"/>
      <c r="G253" s="40"/>
      <c r="H253" s="40"/>
      <c r="I253" s="40"/>
    </row>
    <row r="254" spans="3:9" s="9" customFormat="1">
      <c r="C254" s="10"/>
      <c r="G254" s="40"/>
      <c r="H254" s="40"/>
      <c r="I254" s="40"/>
    </row>
    <row r="255" spans="3:9" s="9" customFormat="1">
      <c r="C255" s="10"/>
      <c r="G255" s="40"/>
      <c r="H255" s="40"/>
      <c r="I255" s="40"/>
    </row>
    <row r="256" spans="3:9" s="9" customFormat="1">
      <c r="C256" s="10"/>
      <c r="G256" s="40"/>
      <c r="H256" s="40"/>
      <c r="I256" s="40"/>
    </row>
    <row r="257" spans="3:9" s="9" customFormat="1">
      <c r="C257" s="10"/>
      <c r="G257" s="40"/>
      <c r="H257" s="40"/>
      <c r="I257" s="40"/>
    </row>
    <row r="258" spans="3:9" s="9" customFormat="1">
      <c r="C258" s="10"/>
      <c r="G258" s="40"/>
      <c r="H258" s="40"/>
      <c r="I258" s="40"/>
    </row>
    <row r="259" spans="3:9" s="9" customFormat="1">
      <c r="C259" s="10"/>
      <c r="G259" s="40"/>
      <c r="H259" s="40"/>
      <c r="I259" s="40"/>
    </row>
    <row r="260" spans="3:9" s="9" customFormat="1">
      <c r="C260" s="10"/>
      <c r="G260" s="40"/>
      <c r="H260" s="40"/>
      <c r="I260" s="40"/>
    </row>
    <row r="261" spans="3:9" s="9" customFormat="1">
      <c r="C261" s="10"/>
      <c r="G261" s="40"/>
      <c r="H261" s="40"/>
      <c r="I261" s="40"/>
    </row>
    <row r="262" spans="3:9" s="9" customFormat="1">
      <c r="C262" s="10"/>
      <c r="G262" s="40"/>
      <c r="H262" s="40"/>
      <c r="I262" s="40"/>
    </row>
    <row r="263" spans="3:9" s="9" customFormat="1">
      <c r="C263" s="10"/>
      <c r="G263" s="40"/>
      <c r="H263" s="40"/>
      <c r="I263" s="40"/>
    </row>
    <row r="264" spans="3:9" s="9" customFormat="1">
      <c r="C264" s="10"/>
      <c r="G264" s="40"/>
      <c r="H264" s="40"/>
      <c r="I264" s="40"/>
    </row>
    <row r="265" spans="3:9" s="9" customFormat="1">
      <c r="C265" s="10"/>
      <c r="G265" s="40"/>
      <c r="H265" s="40"/>
      <c r="I265" s="40"/>
    </row>
    <row r="266" spans="3:9" s="9" customFormat="1">
      <c r="C266" s="10"/>
      <c r="G266" s="40"/>
      <c r="H266" s="40"/>
      <c r="I266" s="40"/>
    </row>
    <row r="267" spans="3:9" s="9" customFormat="1">
      <c r="C267" s="10"/>
      <c r="G267" s="40"/>
      <c r="H267" s="40"/>
      <c r="I267" s="40"/>
    </row>
    <row r="268" spans="3:9" s="9" customFormat="1">
      <c r="C268" s="10"/>
      <c r="G268" s="40"/>
      <c r="H268" s="40"/>
      <c r="I268" s="40"/>
    </row>
    <row r="269" spans="3:9" s="9" customFormat="1">
      <c r="C269" s="10"/>
      <c r="G269" s="40"/>
      <c r="H269" s="40"/>
      <c r="I269" s="40"/>
    </row>
    <row r="270" spans="3:9" s="9" customFormat="1">
      <c r="C270" s="10"/>
      <c r="G270" s="40"/>
      <c r="H270" s="40"/>
      <c r="I270" s="40"/>
    </row>
    <row r="271" spans="3:9" s="9" customFormat="1">
      <c r="C271" s="10"/>
      <c r="G271" s="40"/>
      <c r="H271" s="40"/>
      <c r="I271" s="40"/>
    </row>
    <row r="272" spans="3:9" s="9" customFormat="1">
      <c r="C272" s="10"/>
      <c r="G272" s="40"/>
      <c r="H272" s="40"/>
      <c r="I272" s="40"/>
    </row>
    <row r="273" spans="3:9" s="9" customFormat="1">
      <c r="C273" s="10"/>
      <c r="G273" s="40"/>
      <c r="H273" s="40"/>
      <c r="I273" s="40"/>
    </row>
    <row r="274" spans="3:9" s="9" customFormat="1">
      <c r="C274" s="10"/>
      <c r="G274" s="40"/>
      <c r="H274" s="40"/>
      <c r="I274" s="40"/>
    </row>
    <row r="275" spans="3:9" s="9" customFormat="1">
      <c r="C275" s="10"/>
      <c r="G275" s="40"/>
      <c r="H275" s="40"/>
      <c r="I275" s="40"/>
    </row>
    <row r="276" spans="3:9" s="9" customFormat="1">
      <c r="C276" s="10"/>
      <c r="G276" s="40"/>
      <c r="H276" s="40"/>
      <c r="I276" s="40"/>
    </row>
    <row r="277" spans="3:9" s="9" customFormat="1">
      <c r="C277" s="10"/>
      <c r="G277" s="40"/>
      <c r="H277" s="40"/>
      <c r="I277" s="40"/>
    </row>
    <row r="278" spans="3:9" s="9" customFormat="1">
      <c r="C278" s="10"/>
      <c r="G278" s="40"/>
      <c r="H278" s="40"/>
      <c r="I278" s="40"/>
    </row>
    <row r="279" spans="3:9" s="9" customFormat="1">
      <c r="C279" s="10"/>
      <c r="G279" s="40"/>
      <c r="H279" s="40"/>
      <c r="I279" s="40"/>
    </row>
    <row r="280" spans="3:9" s="9" customFormat="1">
      <c r="C280" s="10"/>
      <c r="G280" s="40"/>
      <c r="H280" s="40"/>
      <c r="I280" s="40"/>
    </row>
    <row r="281" spans="3:9" s="9" customFormat="1">
      <c r="C281" s="10"/>
      <c r="G281" s="40"/>
      <c r="H281" s="40"/>
      <c r="I281" s="40"/>
    </row>
    <row r="282" spans="3:9" s="9" customFormat="1">
      <c r="C282" s="10"/>
      <c r="G282" s="40"/>
      <c r="H282" s="40"/>
      <c r="I282" s="40"/>
    </row>
    <row r="283" spans="3:9" s="9" customFormat="1">
      <c r="C283" s="10"/>
      <c r="G283" s="40"/>
      <c r="H283" s="40"/>
      <c r="I283" s="40"/>
    </row>
    <row r="284" spans="3:9" s="9" customFormat="1">
      <c r="C284" s="10"/>
      <c r="G284" s="40"/>
      <c r="H284" s="40"/>
      <c r="I284" s="40"/>
    </row>
    <row r="285" spans="3:9" s="9" customFormat="1">
      <c r="C285" s="10"/>
      <c r="G285" s="40"/>
      <c r="H285" s="40"/>
      <c r="I285" s="40"/>
    </row>
    <row r="286" spans="3:9" s="9" customFormat="1">
      <c r="C286" s="10"/>
      <c r="G286" s="40"/>
      <c r="H286" s="40"/>
      <c r="I286" s="40"/>
    </row>
    <row r="287" spans="3:9" s="9" customFormat="1">
      <c r="C287" s="10"/>
      <c r="G287" s="40"/>
      <c r="H287" s="40"/>
      <c r="I287" s="40"/>
    </row>
    <row r="288" spans="3:9" s="9" customFormat="1">
      <c r="C288" s="10"/>
      <c r="G288" s="40"/>
      <c r="H288" s="40"/>
      <c r="I288" s="40"/>
    </row>
    <row r="289" spans="3:9" s="9" customFormat="1">
      <c r="C289" s="10"/>
      <c r="G289" s="40"/>
      <c r="H289" s="40"/>
      <c r="I289" s="40"/>
    </row>
    <row r="290" spans="3:9" s="9" customFormat="1">
      <c r="C290" s="10"/>
      <c r="G290" s="40"/>
      <c r="H290" s="40"/>
      <c r="I290" s="40"/>
    </row>
    <row r="291" spans="3:9" s="9" customFormat="1">
      <c r="C291" s="10"/>
      <c r="G291" s="40"/>
      <c r="H291" s="40"/>
      <c r="I291" s="40"/>
    </row>
    <row r="292" spans="3:9" s="9" customFormat="1">
      <c r="C292" s="10"/>
      <c r="G292" s="40"/>
      <c r="H292" s="40"/>
      <c r="I292" s="40"/>
    </row>
    <row r="293" spans="3:9" s="9" customFormat="1">
      <c r="C293" s="10"/>
      <c r="G293" s="40"/>
      <c r="H293" s="40"/>
      <c r="I293" s="40"/>
    </row>
    <row r="294" spans="3:9" s="9" customFormat="1">
      <c r="C294" s="10"/>
      <c r="G294" s="40"/>
      <c r="H294" s="40"/>
      <c r="I294" s="40"/>
    </row>
    <row r="295" spans="3:9" s="9" customFormat="1">
      <c r="C295" s="10"/>
      <c r="G295" s="40"/>
      <c r="H295" s="40"/>
      <c r="I295" s="40"/>
    </row>
    <row r="296" spans="3:9" s="9" customFormat="1">
      <c r="C296" s="10"/>
      <c r="G296" s="40"/>
      <c r="H296" s="40"/>
      <c r="I296" s="40"/>
    </row>
    <row r="297" spans="3:9" s="9" customFormat="1">
      <c r="C297" s="10"/>
      <c r="G297" s="40"/>
      <c r="H297" s="40"/>
      <c r="I297" s="40"/>
    </row>
    <row r="298" spans="3:9" s="9" customFormat="1">
      <c r="C298" s="10"/>
      <c r="G298" s="40"/>
      <c r="H298" s="40"/>
      <c r="I298" s="40"/>
    </row>
    <row r="299" spans="3:9" s="9" customFormat="1">
      <c r="C299" s="10"/>
      <c r="G299" s="40"/>
      <c r="H299" s="40"/>
      <c r="I299" s="40"/>
    </row>
    <row r="300" spans="3:9" s="9" customFormat="1">
      <c r="C300" s="10"/>
      <c r="G300" s="40"/>
      <c r="H300" s="40"/>
      <c r="I300" s="40"/>
    </row>
    <row r="301" spans="3:9" s="9" customFormat="1">
      <c r="C301" s="10"/>
      <c r="G301" s="40"/>
      <c r="H301" s="40"/>
      <c r="I301" s="40"/>
    </row>
    <row r="302" spans="3:9" s="9" customFormat="1">
      <c r="C302" s="10"/>
      <c r="G302" s="40"/>
      <c r="H302" s="40"/>
      <c r="I302" s="40"/>
    </row>
    <row r="303" spans="3:9" s="9" customFormat="1">
      <c r="C303" s="10"/>
      <c r="G303" s="40"/>
      <c r="H303" s="40"/>
      <c r="I303" s="40"/>
    </row>
    <row r="304" spans="3:9" s="9" customFormat="1">
      <c r="C304" s="10"/>
      <c r="G304" s="40"/>
      <c r="H304" s="40"/>
      <c r="I304" s="40"/>
    </row>
    <row r="305" spans="3:9" s="9" customFormat="1">
      <c r="C305" s="10"/>
      <c r="G305" s="40"/>
      <c r="H305" s="40"/>
      <c r="I305" s="40"/>
    </row>
    <row r="306" spans="3:9" s="9" customFormat="1">
      <c r="C306" s="10"/>
      <c r="G306" s="40"/>
      <c r="H306" s="40"/>
      <c r="I306" s="40"/>
    </row>
    <row r="307" spans="3:9" s="9" customFormat="1">
      <c r="C307" s="10"/>
      <c r="G307" s="40"/>
      <c r="H307" s="40"/>
      <c r="I307" s="40"/>
    </row>
    <row r="308" spans="3:9" s="9" customFormat="1">
      <c r="C308" s="10"/>
      <c r="G308" s="40"/>
      <c r="H308" s="40"/>
      <c r="I308" s="40"/>
    </row>
    <row r="309" spans="3:9" s="9" customFormat="1">
      <c r="C309" s="10"/>
      <c r="G309" s="40"/>
      <c r="H309" s="40"/>
      <c r="I309" s="40"/>
    </row>
    <row r="310" spans="3:9" s="9" customFormat="1">
      <c r="C310" s="10"/>
      <c r="G310" s="40"/>
      <c r="H310" s="40"/>
      <c r="I310" s="40"/>
    </row>
    <row r="311" spans="3:9" s="9" customFormat="1">
      <c r="C311" s="10"/>
      <c r="G311" s="40"/>
      <c r="H311" s="40"/>
      <c r="I311" s="40"/>
    </row>
    <row r="312" spans="3:9" s="9" customFormat="1">
      <c r="C312" s="10"/>
      <c r="G312" s="40"/>
      <c r="H312" s="40"/>
      <c r="I312" s="40"/>
    </row>
    <row r="313" spans="3:9" s="9" customFormat="1">
      <c r="C313" s="10"/>
      <c r="G313" s="40"/>
      <c r="H313" s="40"/>
      <c r="I313" s="40"/>
    </row>
    <row r="314" spans="3:9" s="9" customFormat="1">
      <c r="C314" s="10"/>
      <c r="G314" s="40"/>
      <c r="H314" s="40"/>
      <c r="I314" s="40"/>
    </row>
    <row r="315" spans="3:9" s="9" customFormat="1">
      <c r="C315" s="10"/>
      <c r="G315" s="40"/>
      <c r="H315" s="40"/>
      <c r="I315" s="40"/>
    </row>
    <row r="316" spans="3:9" s="9" customFormat="1">
      <c r="C316" s="10"/>
      <c r="G316" s="40"/>
      <c r="H316" s="40"/>
      <c r="I316" s="40"/>
    </row>
    <row r="317" spans="3:9" s="9" customFormat="1">
      <c r="C317" s="10"/>
      <c r="G317" s="40"/>
      <c r="H317" s="40"/>
      <c r="I317" s="40"/>
    </row>
    <row r="318" spans="3:9" s="9" customFormat="1">
      <c r="C318" s="10"/>
      <c r="G318" s="40"/>
      <c r="H318" s="40"/>
      <c r="I318" s="40"/>
    </row>
    <row r="319" spans="3:9" s="9" customFormat="1">
      <c r="C319" s="10"/>
      <c r="G319" s="40"/>
      <c r="H319" s="40"/>
      <c r="I319" s="40"/>
    </row>
    <row r="320" spans="3:9" s="9" customFormat="1">
      <c r="C320" s="10"/>
      <c r="G320" s="40"/>
      <c r="H320" s="40"/>
      <c r="I320" s="40"/>
    </row>
    <row r="321" spans="3:9" s="9" customFormat="1">
      <c r="C321" s="10"/>
      <c r="G321" s="40"/>
      <c r="H321" s="40"/>
      <c r="I321" s="40"/>
    </row>
    <row r="322" spans="3:9" s="9" customFormat="1">
      <c r="C322" s="10"/>
      <c r="G322" s="40"/>
      <c r="H322" s="40"/>
      <c r="I322" s="40"/>
    </row>
    <row r="323" spans="3:9" s="9" customFormat="1">
      <c r="C323" s="10"/>
      <c r="G323" s="40"/>
      <c r="H323" s="40"/>
      <c r="I323" s="40"/>
    </row>
    <row r="324" spans="3:9" s="9" customFormat="1">
      <c r="C324" s="10"/>
      <c r="G324" s="40"/>
      <c r="H324" s="40"/>
      <c r="I324" s="40"/>
    </row>
    <row r="325" spans="3:9" s="9" customFormat="1">
      <c r="C325" s="10"/>
      <c r="G325" s="40"/>
      <c r="H325" s="40"/>
      <c r="I325" s="40"/>
    </row>
    <row r="326" spans="3:9" s="9" customFormat="1">
      <c r="C326" s="10"/>
      <c r="G326" s="40"/>
      <c r="H326" s="40"/>
      <c r="I326" s="40"/>
    </row>
    <row r="327" spans="3:9" s="9" customFormat="1">
      <c r="C327" s="10"/>
      <c r="G327" s="40"/>
      <c r="H327" s="40"/>
      <c r="I327" s="40"/>
    </row>
    <row r="328" spans="3:9" s="9" customFormat="1">
      <c r="C328" s="10"/>
      <c r="G328" s="40"/>
      <c r="H328" s="40"/>
      <c r="I328" s="40"/>
    </row>
    <row r="329" spans="3:9" s="9" customFormat="1">
      <c r="C329" s="10"/>
      <c r="G329" s="40"/>
      <c r="H329" s="40"/>
      <c r="I329" s="40"/>
    </row>
    <row r="330" spans="3:9" s="9" customFormat="1">
      <c r="C330" s="10"/>
      <c r="G330" s="40"/>
      <c r="H330" s="40"/>
      <c r="I330" s="40"/>
    </row>
    <row r="331" spans="3:9" s="9" customFormat="1">
      <c r="C331" s="10"/>
      <c r="G331" s="40"/>
      <c r="H331" s="40"/>
      <c r="I331" s="40"/>
    </row>
    <row r="332" spans="3:9" s="9" customFormat="1">
      <c r="C332" s="10"/>
      <c r="G332" s="40"/>
      <c r="H332" s="40"/>
      <c r="I332" s="40"/>
    </row>
    <row r="333" spans="3:9" s="9" customFormat="1">
      <c r="C333" s="10"/>
      <c r="G333" s="40"/>
      <c r="H333" s="40"/>
      <c r="I333" s="40"/>
    </row>
    <row r="334" spans="3:9" s="9" customFormat="1">
      <c r="C334" s="10"/>
      <c r="G334" s="40"/>
      <c r="H334" s="40"/>
      <c r="I334" s="40"/>
    </row>
    <row r="335" spans="3:9" s="9" customFormat="1">
      <c r="C335" s="10"/>
      <c r="G335" s="40"/>
      <c r="H335" s="40"/>
      <c r="I335" s="40"/>
    </row>
    <row r="336" spans="3:9" s="9" customFormat="1">
      <c r="C336" s="10"/>
      <c r="G336" s="40"/>
      <c r="H336" s="40"/>
      <c r="I336" s="40"/>
    </row>
    <row r="337" spans="3:9" s="9" customFormat="1">
      <c r="C337" s="10"/>
      <c r="G337" s="40"/>
      <c r="H337" s="40"/>
      <c r="I337" s="40"/>
    </row>
    <row r="338" spans="3:9" s="9" customFormat="1">
      <c r="C338" s="10"/>
      <c r="G338" s="40"/>
      <c r="H338" s="40"/>
      <c r="I338" s="40"/>
    </row>
    <row r="339" spans="3:9" s="9" customFormat="1">
      <c r="C339" s="10"/>
      <c r="G339" s="40"/>
      <c r="H339" s="40"/>
      <c r="I339" s="40"/>
    </row>
    <row r="340" spans="3:9" s="9" customFormat="1">
      <c r="C340" s="10"/>
      <c r="G340" s="40"/>
      <c r="H340" s="40"/>
      <c r="I340" s="40"/>
    </row>
    <row r="341" spans="3:9" s="9" customFormat="1">
      <c r="C341" s="10"/>
      <c r="G341" s="40"/>
      <c r="H341" s="40"/>
      <c r="I341" s="40"/>
    </row>
    <row r="342" spans="3:9" s="9" customFormat="1">
      <c r="C342" s="10"/>
      <c r="G342" s="40"/>
      <c r="H342" s="40"/>
      <c r="I342" s="40"/>
    </row>
    <row r="343" spans="3:9" s="9" customFormat="1">
      <c r="C343" s="10"/>
      <c r="G343" s="40"/>
      <c r="H343" s="40"/>
      <c r="I343" s="40"/>
    </row>
    <row r="344" spans="3:9" s="9" customFormat="1">
      <c r="C344" s="10"/>
      <c r="G344" s="40"/>
      <c r="H344" s="40"/>
      <c r="I344" s="40"/>
    </row>
    <row r="345" spans="3:9" s="9" customFormat="1">
      <c r="C345" s="10"/>
      <c r="G345" s="40"/>
      <c r="H345" s="40"/>
      <c r="I345" s="40"/>
    </row>
    <row r="346" spans="3:9" s="9" customFormat="1">
      <c r="C346" s="10"/>
      <c r="G346" s="40"/>
      <c r="H346" s="40"/>
      <c r="I346" s="40"/>
    </row>
    <row r="347" spans="3:9" s="9" customFormat="1">
      <c r="C347" s="10"/>
      <c r="G347" s="40"/>
      <c r="H347" s="40"/>
      <c r="I347" s="40"/>
    </row>
    <row r="348" spans="3:9" s="9" customFormat="1">
      <c r="C348" s="10"/>
      <c r="G348" s="40"/>
      <c r="H348" s="40"/>
      <c r="I348" s="40"/>
    </row>
    <row r="349" spans="3:9" s="9" customFormat="1">
      <c r="C349" s="10"/>
      <c r="G349" s="40"/>
      <c r="H349" s="40"/>
      <c r="I349" s="40"/>
    </row>
    <row r="350" spans="3:9" s="9" customFormat="1">
      <c r="C350" s="10"/>
      <c r="G350" s="40"/>
      <c r="H350" s="40"/>
      <c r="I350" s="40"/>
    </row>
    <row r="351" spans="3:9" s="9" customFormat="1">
      <c r="C351" s="10"/>
      <c r="G351" s="40"/>
      <c r="H351" s="40"/>
      <c r="I351" s="40"/>
    </row>
    <row r="352" spans="3:9" s="9" customFormat="1">
      <c r="C352" s="10"/>
      <c r="G352" s="40"/>
      <c r="H352" s="40"/>
      <c r="I352" s="40"/>
    </row>
    <row r="353" spans="3:9" s="9" customFormat="1">
      <c r="C353" s="10"/>
      <c r="G353" s="40"/>
      <c r="H353" s="40"/>
      <c r="I353" s="40"/>
    </row>
    <row r="354" spans="3:9" s="9" customFormat="1">
      <c r="C354" s="10"/>
      <c r="G354" s="40"/>
      <c r="H354" s="40"/>
      <c r="I354" s="40"/>
    </row>
    <row r="355" spans="3:9" s="9" customFormat="1">
      <c r="C355" s="10"/>
      <c r="G355" s="40"/>
      <c r="H355" s="40"/>
      <c r="I355" s="40"/>
    </row>
    <row r="356" spans="3:9" s="9" customFormat="1">
      <c r="C356" s="10"/>
      <c r="G356" s="40"/>
      <c r="H356" s="40"/>
      <c r="I356" s="40"/>
    </row>
    <row r="357" spans="3:9" s="9" customFormat="1">
      <c r="C357" s="10"/>
      <c r="G357" s="40"/>
      <c r="H357" s="40"/>
      <c r="I357" s="40"/>
    </row>
    <row r="358" spans="3:9" s="9" customFormat="1">
      <c r="C358" s="10"/>
      <c r="G358" s="40"/>
      <c r="H358" s="40"/>
      <c r="I358" s="40"/>
    </row>
    <row r="359" spans="3:9" s="9" customFormat="1">
      <c r="C359" s="10"/>
      <c r="G359" s="40"/>
      <c r="H359" s="40"/>
      <c r="I359" s="40"/>
    </row>
    <row r="360" spans="3:9" s="9" customFormat="1">
      <c r="C360" s="10"/>
      <c r="G360" s="40"/>
      <c r="H360" s="40"/>
      <c r="I360" s="40"/>
    </row>
    <row r="361" spans="3:9" s="9" customFormat="1">
      <c r="C361" s="10"/>
      <c r="G361" s="40"/>
      <c r="H361" s="40"/>
      <c r="I361" s="40"/>
    </row>
    <row r="362" spans="3:9" s="9" customFormat="1">
      <c r="C362" s="10"/>
      <c r="G362" s="40"/>
      <c r="H362" s="40"/>
      <c r="I362" s="40"/>
    </row>
    <row r="363" spans="3:9" s="9" customFormat="1">
      <c r="C363" s="10"/>
      <c r="G363" s="40"/>
      <c r="H363" s="40"/>
      <c r="I363" s="40"/>
    </row>
    <row r="364" spans="3:9" s="9" customFormat="1">
      <c r="C364" s="10"/>
      <c r="G364" s="40"/>
      <c r="H364" s="40"/>
      <c r="I364" s="40"/>
    </row>
    <row r="365" spans="3:9" s="9" customFormat="1">
      <c r="C365" s="10"/>
      <c r="G365" s="40"/>
      <c r="H365" s="40"/>
      <c r="I365" s="40"/>
    </row>
    <row r="366" spans="3:9" s="9" customFormat="1">
      <c r="C366" s="10"/>
      <c r="G366" s="40"/>
      <c r="H366" s="40"/>
      <c r="I366" s="40"/>
    </row>
    <row r="367" spans="3:9" s="9" customFormat="1">
      <c r="C367" s="10"/>
      <c r="G367" s="40"/>
      <c r="H367" s="40"/>
      <c r="I367" s="40"/>
    </row>
    <row r="368" spans="3:9" s="9" customFormat="1">
      <c r="C368" s="10"/>
      <c r="G368" s="40"/>
      <c r="H368" s="40"/>
      <c r="I368" s="40"/>
    </row>
    <row r="369" spans="3:9" s="9" customFormat="1">
      <c r="C369" s="10"/>
      <c r="G369" s="40"/>
      <c r="H369" s="40"/>
      <c r="I369" s="40"/>
    </row>
    <row r="370" spans="3:9" s="9" customFormat="1">
      <c r="C370" s="10"/>
      <c r="G370" s="40"/>
      <c r="H370" s="40"/>
      <c r="I370" s="40"/>
    </row>
    <row r="371" spans="3:9" s="9" customFormat="1">
      <c r="C371" s="10"/>
      <c r="G371" s="40"/>
      <c r="H371" s="40"/>
      <c r="I371" s="40"/>
    </row>
    <row r="372" spans="3:9" s="9" customFormat="1">
      <c r="C372" s="10"/>
      <c r="G372" s="40"/>
      <c r="H372" s="40"/>
      <c r="I372" s="40"/>
    </row>
    <row r="373" spans="3:9" s="9" customFormat="1">
      <c r="C373" s="10"/>
      <c r="G373" s="40"/>
      <c r="H373" s="40"/>
      <c r="I373" s="40"/>
    </row>
    <row r="374" spans="3:9" s="9" customFormat="1">
      <c r="C374" s="10"/>
      <c r="G374" s="40"/>
      <c r="H374" s="40"/>
      <c r="I374" s="40"/>
    </row>
    <row r="375" spans="3:9" s="9" customFormat="1">
      <c r="C375" s="10"/>
      <c r="G375" s="40"/>
      <c r="H375" s="40"/>
      <c r="I375" s="40"/>
    </row>
    <row r="376" spans="3:9" s="9" customFormat="1">
      <c r="C376" s="10"/>
      <c r="G376" s="40"/>
      <c r="H376" s="40"/>
      <c r="I376" s="40"/>
    </row>
    <row r="377" spans="3:9" s="9" customFormat="1">
      <c r="C377" s="10"/>
      <c r="G377" s="40"/>
      <c r="H377" s="40"/>
      <c r="I377" s="40"/>
    </row>
    <row r="378" spans="3:9" s="9" customFormat="1">
      <c r="C378" s="10"/>
      <c r="G378" s="40"/>
      <c r="H378" s="40"/>
      <c r="I378" s="40"/>
    </row>
    <row r="379" spans="3:9" s="9" customFormat="1">
      <c r="C379" s="10"/>
      <c r="G379" s="40"/>
      <c r="H379" s="40"/>
      <c r="I379" s="40"/>
    </row>
    <row r="380" spans="3:9" s="9" customFormat="1">
      <c r="C380" s="10"/>
      <c r="G380" s="40"/>
      <c r="H380" s="40"/>
      <c r="I380" s="40"/>
    </row>
    <row r="381" spans="3:9" s="9" customFormat="1">
      <c r="C381" s="10"/>
      <c r="G381" s="40"/>
      <c r="H381" s="40"/>
      <c r="I381" s="40"/>
    </row>
    <row r="382" spans="3:9" s="9" customFormat="1">
      <c r="C382" s="10"/>
      <c r="G382" s="40"/>
      <c r="H382" s="40"/>
      <c r="I382" s="40"/>
    </row>
    <row r="383" spans="3:9" s="9" customFormat="1">
      <c r="C383" s="10"/>
      <c r="G383" s="40"/>
      <c r="H383" s="40"/>
      <c r="I383" s="40"/>
    </row>
    <row r="384" spans="3:9" s="9" customFormat="1">
      <c r="C384" s="10"/>
      <c r="G384" s="40"/>
      <c r="H384" s="40"/>
      <c r="I384" s="40"/>
    </row>
    <row r="385" spans="3:9" s="9" customFormat="1">
      <c r="C385" s="10"/>
      <c r="G385" s="40"/>
      <c r="H385" s="40"/>
      <c r="I385" s="40"/>
    </row>
    <row r="386" spans="3:9" s="9" customFormat="1">
      <c r="C386" s="10"/>
      <c r="G386" s="40"/>
      <c r="H386" s="40"/>
      <c r="I386" s="40"/>
    </row>
    <row r="387" spans="3:9" s="9" customFormat="1">
      <c r="C387" s="10"/>
      <c r="G387" s="40"/>
      <c r="H387" s="40"/>
      <c r="I387" s="40"/>
    </row>
    <row r="388" spans="3:9" s="9" customFormat="1">
      <c r="C388" s="10"/>
      <c r="G388" s="40"/>
      <c r="H388" s="40"/>
      <c r="I388" s="40"/>
    </row>
    <row r="389" spans="3:9" s="9" customFormat="1">
      <c r="C389" s="10"/>
      <c r="G389" s="40"/>
      <c r="H389" s="40"/>
      <c r="I389" s="40"/>
    </row>
    <row r="390" spans="3:9" s="9" customFormat="1">
      <c r="C390" s="10"/>
      <c r="G390" s="40"/>
      <c r="H390" s="40"/>
      <c r="I390" s="40"/>
    </row>
    <row r="391" spans="3:9" s="9" customFormat="1">
      <c r="C391" s="10"/>
      <c r="G391" s="40"/>
      <c r="H391" s="40"/>
      <c r="I391" s="40"/>
    </row>
    <row r="392" spans="3:9" s="9" customFormat="1">
      <c r="C392" s="10"/>
      <c r="G392" s="40"/>
      <c r="H392" s="40"/>
      <c r="I392" s="40"/>
    </row>
    <row r="393" spans="3:9" s="9" customFormat="1">
      <c r="C393" s="10"/>
      <c r="G393" s="40"/>
      <c r="H393" s="40"/>
      <c r="I393" s="40"/>
    </row>
    <row r="394" spans="3:9" s="9" customFormat="1">
      <c r="C394" s="10"/>
      <c r="G394" s="40"/>
      <c r="H394" s="40"/>
      <c r="I394" s="40"/>
    </row>
    <row r="395" spans="3:9" s="9" customFormat="1">
      <c r="C395" s="10"/>
      <c r="G395" s="40"/>
      <c r="H395" s="40"/>
      <c r="I395" s="40"/>
    </row>
    <row r="396" spans="3:9" s="9" customFormat="1">
      <c r="C396" s="10"/>
      <c r="G396" s="40"/>
      <c r="H396" s="40"/>
      <c r="I396" s="40"/>
    </row>
    <row r="397" spans="3:9" s="9" customFormat="1">
      <c r="C397" s="10"/>
      <c r="G397" s="40"/>
      <c r="H397" s="40"/>
      <c r="I397" s="40"/>
    </row>
    <row r="398" spans="3:9" s="9" customFormat="1">
      <c r="C398" s="10"/>
      <c r="G398" s="40"/>
      <c r="H398" s="40"/>
      <c r="I398" s="40"/>
    </row>
    <row r="399" spans="3:9" s="9" customFormat="1">
      <c r="C399" s="10"/>
      <c r="G399" s="40"/>
      <c r="H399" s="40"/>
      <c r="I399" s="40"/>
    </row>
    <row r="400" spans="3:9" s="9" customFormat="1">
      <c r="C400" s="10"/>
      <c r="G400" s="40"/>
      <c r="H400" s="40"/>
      <c r="I400" s="40"/>
    </row>
    <row r="401" spans="3:9" s="9" customFormat="1">
      <c r="C401" s="10"/>
      <c r="G401" s="40"/>
      <c r="H401" s="40"/>
      <c r="I401" s="40"/>
    </row>
    <row r="402" spans="3:9" s="9" customFormat="1">
      <c r="C402" s="10"/>
      <c r="G402" s="40"/>
      <c r="H402" s="40"/>
      <c r="I402" s="40"/>
    </row>
    <row r="403" spans="3:9" s="9" customFormat="1">
      <c r="C403" s="10"/>
      <c r="G403" s="40"/>
      <c r="H403" s="40"/>
      <c r="I403" s="40"/>
    </row>
    <row r="404" spans="3:9" s="9" customFormat="1">
      <c r="C404" s="10"/>
      <c r="G404" s="40"/>
      <c r="H404" s="40"/>
      <c r="I404" s="40"/>
    </row>
    <row r="405" spans="3:9" s="9" customFormat="1">
      <c r="C405" s="10"/>
      <c r="G405" s="40"/>
      <c r="H405" s="40"/>
      <c r="I405" s="40"/>
    </row>
    <row r="406" spans="3:9" s="9" customFormat="1">
      <c r="C406" s="10"/>
      <c r="G406" s="40"/>
      <c r="H406" s="40"/>
      <c r="I406" s="40"/>
    </row>
    <row r="407" spans="3:9" s="9" customFormat="1">
      <c r="C407" s="10"/>
      <c r="G407" s="40"/>
      <c r="H407" s="40"/>
      <c r="I407" s="40"/>
    </row>
    <row r="408" spans="3:9" s="9" customFormat="1">
      <c r="C408" s="10"/>
      <c r="G408" s="40"/>
      <c r="H408" s="40"/>
      <c r="I408" s="40"/>
    </row>
    <row r="409" spans="3:9" s="9" customFormat="1">
      <c r="C409" s="10"/>
      <c r="G409" s="40"/>
      <c r="H409" s="40"/>
      <c r="I409" s="40"/>
    </row>
    <row r="410" spans="3:9" s="9" customFormat="1">
      <c r="C410" s="10"/>
      <c r="G410" s="40"/>
      <c r="H410" s="40"/>
      <c r="I410" s="40"/>
    </row>
    <row r="411" spans="3:9" s="9" customFormat="1">
      <c r="C411" s="10"/>
      <c r="G411" s="40"/>
      <c r="H411" s="40"/>
      <c r="I411" s="40"/>
    </row>
    <row r="412" spans="3:9" s="9" customFormat="1">
      <c r="C412" s="10"/>
      <c r="G412" s="40"/>
      <c r="H412" s="40"/>
      <c r="I412" s="40"/>
    </row>
    <row r="413" spans="3:9" s="9" customFormat="1">
      <c r="C413" s="10"/>
      <c r="G413" s="40"/>
      <c r="H413" s="40"/>
      <c r="I413" s="40"/>
    </row>
    <row r="414" spans="3:9" s="9" customFormat="1">
      <c r="C414" s="10"/>
      <c r="G414" s="40"/>
      <c r="H414" s="40"/>
      <c r="I414" s="40"/>
    </row>
    <row r="415" spans="3:9" s="9" customFormat="1">
      <c r="C415" s="10"/>
      <c r="G415" s="40"/>
      <c r="H415" s="40"/>
      <c r="I415" s="40"/>
    </row>
    <row r="416" spans="3:9" s="9" customFormat="1">
      <c r="C416" s="10"/>
      <c r="G416" s="40"/>
      <c r="H416" s="40"/>
      <c r="I416" s="40"/>
    </row>
    <row r="417" spans="3:9" s="9" customFormat="1">
      <c r="C417" s="10"/>
      <c r="G417" s="40"/>
      <c r="H417" s="40"/>
      <c r="I417" s="40"/>
    </row>
    <row r="418" spans="3:9" s="9" customFormat="1">
      <c r="C418" s="10"/>
      <c r="G418" s="40"/>
      <c r="H418" s="40"/>
      <c r="I418" s="40"/>
    </row>
    <row r="419" spans="3:9" s="9" customFormat="1">
      <c r="C419" s="10"/>
      <c r="G419" s="40"/>
      <c r="H419" s="40"/>
      <c r="I419" s="40"/>
    </row>
    <row r="420" spans="3:9" s="9" customFormat="1">
      <c r="C420" s="10"/>
      <c r="G420" s="40"/>
      <c r="H420" s="40"/>
      <c r="I420" s="40"/>
    </row>
    <row r="421" spans="3:9" s="9" customFormat="1">
      <c r="C421" s="10"/>
      <c r="G421" s="40"/>
      <c r="H421" s="40"/>
      <c r="I421" s="40"/>
    </row>
    <row r="422" spans="3:9" s="9" customFormat="1">
      <c r="C422" s="10"/>
      <c r="G422" s="40"/>
      <c r="H422" s="40"/>
      <c r="I422" s="40"/>
    </row>
    <row r="423" spans="3:9" s="9" customFormat="1">
      <c r="C423" s="10"/>
      <c r="G423" s="40"/>
      <c r="H423" s="40"/>
      <c r="I423" s="40"/>
    </row>
    <row r="424" spans="3:9" s="9" customFormat="1">
      <c r="C424" s="10"/>
      <c r="G424" s="40"/>
      <c r="H424" s="40"/>
      <c r="I424" s="40"/>
    </row>
    <row r="425" spans="3:9" s="9" customFormat="1">
      <c r="C425" s="10"/>
      <c r="G425" s="40"/>
      <c r="H425" s="40"/>
      <c r="I425" s="40"/>
    </row>
    <row r="426" spans="3:9" s="9" customFormat="1">
      <c r="C426" s="10"/>
      <c r="G426" s="40"/>
      <c r="H426" s="40"/>
      <c r="I426" s="40"/>
    </row>
    <row r="427" spans="3:9" s="9" customFormat="1">
      <c r="C427" s="10"/>
      <c r="G427" s="40"/>
      <c r="H427" s="40"/>
      <c r="I427" s="40"/>
    </row>
    <row r="428" spans="3:9" s="9" customFormat="1">
      <c r="C428" s="10"/>
      <c r="G428" s="40"/>
      <c r="H428" s="40"/>
      <c r="I428" s="40"/>
    </row>
    <row r="429" spans="3:9" s="9" customFormat="1">
      <c r="C429" s="10"/>
      <c r="G429" s="40"/>
      <c r="H429" s="40"/>
      <c r="I429" s="40"/>
    </row>
    <row r="430" spans="3:9" s="9" customFormat="1">
      <c r="C430" s="10"/>
      <c r="G430" s="40"/>
      <c r="H430" s="40"/>
      <c r="I430" s="40"/>
    </row>
    <row r="431" spans="3:9" s="9" customFormat="1">
      <c r="C431" s="10"/>
      <c r="G431" s="40"/>
      <c r="H431" s="40"/>
      <c r="I431" s="40"/>
    </row>
    <row r="432" spans="3:9" s="9" customFormat="1">
      <c r="C432" s="10"/>
      <c r="G432" s="40"/>
      <c r="H432" s="40"/>
      <c r="I432" s="40"/>
    </row>
    <row r="433" spans="3:9" s="9" customFormat="1">
      <c r="C433" s="10"/>
      <c r="G433" s="40"/>
      <c r="H433" s="40"/>
      <c r="I433" s="40"/>
    </row>
    <row r="434" spans="3:9" s="9" customFormat="1">
      <c r="C434" s="10"/>
      <c r="G434" s="40"/>
      <c r="H434" s="40"/>
      <c r="I434" s="40"/>
    </row>
    <row r="435" spans="3:9" s="9" customFormat="1">
      <c r="C435" s="10"/>
      <c r="G435" s="40"/>
      <c r="H435" s="40"/>
      <c r="I435" s="40"/>
    </row>
    <row r="436" spans="3:9" s="9" customFormat="1">
      <c r="C436" s="10"/>
      <c r="G436" s="40"/>
      <c r="H436" s="40"/>
      <c r="I436" s="40"/>
    </row>
    <row r="437" spans="3:9" s="9" customFormat="1">
      <c r="C437" s="10"/>
      <c r="G437" s="40"/>
      <c r="H437" s="40"/>
      <c r="I437" s="40"/>
    </row>
    <row r="438" spans="3:9" s="9" customFormat="1">
      <c r="C438" s="10"/>
      <c r="G438" s="40"/>
      <c r="H438" s="40"/>
      <c r="I438" s="40"/>
    </row>
    <row r="439" spans="3:9" s="9" customFormat="1">
      <c r="C439" s="10"/>
      <c r="G439" s="40"/>
      <c r="H439" s="40"/>
      <c r="I439" s="40"/>
    </row>
    <row r="440" spans="3:9" s="9" customFormat="1">
      <c r="C440" s="10"/>
      <c r="G440" s="40"/>
      <c r="H440" s="40"/>
      <c r="I440" s="40"/>
    </row>
    <row r="441" spans="3:9" s="9" customFormat="1">
      <c r="C441" s="10"/>
      <c r="G441" s="40"/>
      <c r="H441" s="40"/>
      <c r="I441" s="40"/>
    </row>
    <row r="442" spans="3:9" s="9" customFormat="1">
      <c r="C442" s="10"/>
      <c r="G442" s="40"/>
      <c r="H442" s="40"/>
      <c r="I442" s="40"/>
    </row>
    <row r="443" spans="3:9" s="9" customFormat="1">
      <c r="C443" s="10"/>
      <c r="G443" s="40"/>
      <c r="H443" s="40"/>
      <c r="I443" s="40"/>
    </row>
    <row r="444" spans="3:9" s="9" customFormat="1">
      <c r="C444" s="10"/>
      <c r="G444" s="40"/>
      <c r="H444" s="40"/>
      <c r="I444" s="40"/>
    </row>
    <row r="445" spans="3:9" s="9" customFormat="1">
      <c r="C445" s="10"/>
      <c r="G445" s="40"/>
      <c r="H445" s="40"/>
      <c r="I445" s="40"/>
    </row>
    <row r="446" spans="3:9" s="9" customFormat="1">
      <c r="C446" s="10"/>
      <c r="G446" s="40"/>
      <c r="H446" s="40"/>
      <c r="I446" s="40"/>
    </row>
    <row r="447" spans="3:9" s="9" customFormat="1">
      <c r="C447" s="10"/>
      <c r="G447" s="40"/>
      <c r="H447" s="40"/>
      <c r="I447" s="40"/>
    </row>
    <row r="448" spans="3:9" s="9" customFormat="1">
      <c r="C448" s="10"/>
      <c r="G448" s="40"/>
      <c r="H448" s="40"/>
      <c r="I448" s="40"/>
    </row>
    <row r="449" spans="3:9" s="9" customFormat="1">
      <c r="C449" s="10"/>
      <c r="G449" s="40"/>
      <c r="H449" s="40"/>
      <c r="I449" s="40"/>
    </row>
    <row r="450" spans="3:9" s="9" customFormat="1">
      <c r="C450" s="10"/>
      <c r="G450" s="40"/>
      <c r="H450" s="40"/>
      <c r="I450" s="40"/>
    </row>
    <row r="451" spans="3:9" s="9" customFormat="1">
      <c r="C451" s="10"/>
      <c r="G451" s="40"/>
      <c r="H451" s="40"/>
      <c r="I451" s="40"/>
    </row>
    <row r="452" spans="3:9" s="9" customFormat="1">
      <c r="C452" s="10"/>
      <c r="G452" s="40"/>
      <c r="H452" s="40"/>
      <c r="I452" s="40"/>
    </row>
    <row r="453" spans="3:9" s="9" customFormat="1">
      <c r="C453" s="10"/>
      <c r="G453" s="40"/>
      <c r="H453" s="40"/>
      <c r="I453" s="40"/>
    </row>
    <row r="454" spans="3:9" s="9" customFormat="1">
      <c r="C454" s="10"/>
      <c r="G454" s="40"/>
      <c r="H454" s="40"/>
      <c r="I454" s="40"/>
    </row>
    <row r="455" spans="3:9" s="9" customFormat="1">
      <c r="C455" s="10"/>
      <c r="G455" s="40"/>
      <c r="H455" s="40"/>
      <c r="I455" s="40"/>
    </row>
    <row r="456" spans="3:9" s="9" customFormat="1">
      <c r="C456" s="10"/>
      <c r="G456" s="40"/>
      <c r="H456" s="40"/>
      <c r="I456" s="40"/>
    </row>
    <row r="457" spans="3:9" s="9" customFormat="1">
      <c r="C457" s="10"/>
      <c r="G457" s="40"/>
      <c r="H457" s="40"/>
      <c r="I457" s="40"/>
    </row>
    <row r="458" spans="3:9" s="9" customFormat="1">
      <c r="C458" s="10"/>
      <c r="G458" s="40"/>
      <c r="H458" s="40"/>
      <c r="I458" s="40"/>
    </row>
    <row r="459" spans="3:9" s="9" customFormat="1">
      <c r="C459" s="10"/>
      <c r="G459" s="40"/>
      <c r="H459" s="40"/>
      <c r="I459" s="40"/>
    </row>
    <row r="460" spans="3:9" s="9" customFormat="1">
      <c r="C460" s="10"/>
      <c r="G460" s="40"/>
      <c r="H460" s="40"/>
      <c r="I460" s="40"/>
    </row>
    <row r="461" spans="3:9" s="9" customFormat="1">
      <c r="C461" s="10"/>
      <c r="G461" s="40"/>
      <c r="H461" s="40"/>
      <c r="I461" s="40"/>
    </row>
    <row r="462" spans="3:9" s="9" customFormat="1">
      <c r="C462" s="10"/>
      <c r="G462" s="40"/>
      <c r="H462" s="40"/>
      <c r="I462" s="40"/>
    </row>
    <row r="463" spans="3:9" s="9" customFormat="1">
      <c r="C463" s="10"/>
      <c r="G463" s="40"/>
      <c r="H463" s="40"/>
      <c r="I463" s="40"/>
    </row>
    <row r="464" spans="3:9" s="9" customFormat="1">
      <c r="C464" s="10"/>
      <c r="G464" s="40"/>
      <c r="H464" s="40"/>
      <c r="I464" s="40"/>
    </row>
    <row r="465" spans="3:9" s="9" customFormat="1">
      <c r="C465" s="10"/>
      <c r="G465" s="40"/>
      <c r="H465" s="40"/>
      <c r="I465" s="40"/>
    </row>
    <row r="466" spans="3:9" s="9" customFormat="1">
      <c r="C466" s="10"/>
      <c r="G466" s="40"/>
      <c r="H466" s="40"/>
      <c r="I466" s="40"/>
    </row>
    <row r="467" spans="3:9" s="9" customFormat="1">
      <c r="C467" s="10"/>
      <c r="G467" s="40"/>
      <c r="H467" s="40"/>
      <c r="I467" s="40"/>
    </row>
    <row r="468" spans="3:9" s="9" customFormat="1">
      <c r="C468" s="10"/>
      <c r="G468" s="40"/>
      <c r="H468" s="40"/>
      <c r="I468" s="40"/>
    </row>
    <row r="469" spans="3:9" s="9" customFormat="1">
      <c r="C469" s="10"/>
      <c r="G469" s="40"/>
      <c r="H469" s="40"/>
      <c r="I469" s="40"/>
    </row>
    <row r="470" spans="3:9" s="9" customFormat="1">
      <c r="C470" s="10"/>
      <c r="G470" s="40"/>
      <c r="H470" s="40"/>
      <c r="I470" s="40"/>
    </row>
    <row r="471" spans="3:9" s="9" customFormat="1">
      <c r="C471" s="10"/>
      <c r="G471" s="40"/>
      <c r="H471" s="40"/>
      <c r="I471" s="40"/>
    </row>
    <row r="472" spans="3:9" s="9" customFormat="1">
      <c r="C472" s="10"/>
      <c r="G472" s="40"/>
      <c r="H472" s="40"/>
      <c r="I472" s="40"/>
    </row>
    <row r="473" spans="3:9" s="9" customFormat="1">
      <c r="C473" s="10"/>
      <c r="G473" s="40"/>
      <c r="H473" s="40"/>
      <c r="I473" s="40"/>
    </row>
    <row r="474" spans="3:9" s="9" customFormat="1">
      <c r="C474" s="10"/>
      <c r="G474" s="40"/>
      <c r="H474" s="40"/>
      <c r="I474" s="40"/>
    </row>
    <row r="475" spans="3:9" s="9" customFormat="1">
      <c r="C475" s="10"/>
      <c r="G475" s="40"/>
      <c r="H475" s="40"/>
      <c r="I475" s="40"/>
    </row>
    <row r="476" spans="3:9" s="9" customFormat="1">
      <c r="C476" s="10"/>
      <c r="G476" s="40"/>
      <c r="H476" s="40"/>
      <c r="I476" s="40"/>
    </row>
    <row r="477" spans="3:9" s="9" customFormat="1">
      <c r="C477" s="10"/>
      <c r="G477" s="40"/>
      <c r="H477" s="40"/>
      <c r="I477" s="40"/>
    </row>
    <row r="478" spans="3:9" s="9" customFormat="1">
      <c r="C478" s="10"/>
      <c r="G478" s="40"/>
      <c r="H478" s="40"/>
      <c r="I478" s="40"/>
    </row>
    <row r="479" spans="3:9" s="9" customFormat="1">
      <c r="C479" s="10"/>
      <c r="G479" s="40"/>
      <c r="H479" s="40"/>
      <c r="I479" s="40"/>
    </row>
    <row r="480" spans="3:9" s="9" customFormat="1">
      <c r="C480" s="10"/>
      <c r="G480" s="40"/>
      <c r="H480" s="40"/>
      <c r="I480" s="40"/>
    </row>
    <row r="481" spans="3:9" s="9" customFormat="1">
      <c r="C481" s="10"/>
      <c r="G481" s="40"/>
      <c r="H481" s="40"/>
      <c r="I481" s="40"/>
    </row>
    <row r="482" spans="3:9" s="9" customFormat="1">
      <c r="C482" s="10"/>
      <c r="G482" s="40"/>
      <c r="H482" s="40"/>
      <c r="I482" s="40"/>
    </row>
    <row r="483" spans="3:9" s="9" customFormat="1">
      <c r="C483" s="10"/>
      <c r="G483" s="40"/>
      <c r="H483" s="40"/>
      <c r="I483" s="40"/>
    </row>
    <row r="484" spans="3:9" s="9" customFormat="1">
      <c r="C484" s="10"/>
      <c r="G484" s="40"/>
      <c r="H484" s="40"/>
      <c r="I484" s="40"/>
    </row>
    <row r="485" spans="3:9" s="9" customFormat="1">
      <c r="C485" s="10"/>
      <c r="G485" s="40"/>
      <c r="H485" s="40"/>
      <c r="I485" s="40"/>
    </row>
    <row r="486" spans="3:9" s="9" customFormat="1">
      <c r="C486" s="10"/>
      <c r="G486" s="40"/>
      <c r="H486" s="40"/>
      <c r="I486" s="40"/>
    </row>
    <row r="487" spans="3:9" s="9" customFormat="1">
      <c r="C487" s="10"/>
      <c r="G487" s="40"/>
      <c r="H487" s="40"/>
      <c r="I487" s="40"/>
    </row>
    <row r="488" spans="3:9" s="9" customFormat="1">
      <c r="C488" s="10"/>
      <c r="G488" s="40"/>
      <c r="H488" s="40"/>
      <c r="I488" s="40"/>
    </row>
    <row r="489" spans="3:9" s="9" customFormat="1">
      <c r="C489" s="10"/>
      <c r="G489" s="40"/>
      <c r="H489" s="40"/>
      <c r="I489" s="40"/>
    </row>
    <row r="490" spans="3:9" s="9" customFormat="1">
      <c r="C490" s="10"/>
      <c r="G490" s="40"/>
      <c r="H490" s="40"/>
      <c r="I490" s="40"/>
    </row>
    <row r="491" spans="3:9" s="9" customFormat="1">
      <c r="C491" s="10"/>
      <c r="G491" s="40"/>
      <c r="H491" s="40"/>
      <c r="I491" s="40"/>
    </row>
    <row r="492" spans="3:9" s="9" customFormat="1">
      <c r="C492" s="10"/>
      <c r="G492" s="40"/>
      <c r="H492" s="40"/>
      <c r="I492" s="40"/>
    </row>
    <row r="493" spans="3:9" s="9" customFormat="1">
      <c r="C493" s="10"/>
      <c r="G493" s="40"/>
      <c r="H493" s="40"/>
      <c r="I493" s="40"/>
    </row>
    <row r="494" spans="3:9" s="9" customFormat="1">
      <c r="C494" s="10"/>
      <c r="G494" s="40"/>
      <c r="H494" s="40"/>
      <c r="I494" s="40"/>
    </row>
    <row r="495" spans="3:9" s="9" customFormat="1">
      <c r="C495" s="10"/>
      <c r="G495" s="40"/>
      <c r="H495" s="40"/>
      <c r="I495" s="40"/>
    </row>
    <row r="496" spans="3:9" s="9" customFormat="1">
      <c r="C496" s="10"/>
      <c r="G496" s="40"/>
      <c r="H496" s="40"/>
      <c r="I496" s="40"/>
    </row>
    <row r="497" spans="3:9" s="9" customFormat="1">
      <c r="C497" s="10"/>
      <c r="G497" s="40"/>
      <c r="H497" s="40"/>
      <c r="I497" s="40"/>
    </row>
    <row r="498" spans="3:9" s="9" customFormat="1">
      <c r="C498" s="10"/>
      <c r="G498" s="40"/>
      <c r="H498" s="40"/>
      <c r="I498" s="40"/>
    </row>
    <row r="499" spans="3:9" s="9" customFormat="1">
      <c r="C499" s="10"/>
      <c r="G499" s="40"/>
      <c r="H499" s="40"/>
      <c r="I499" s="40"/>
    </row>
    <row r="500" spans="3:9" s="9" customFormat="1">
      <c r="C500" s="10"/>
      <c r="G500" s="40"/>
      <c r="H500" s="40"/>
      <c r="I500" s="40"/>
    </row>
    <row r="501" spans="3:9" s="9" customFormat="1">
      <c r="C501" s="10"/>
      <c r="G501" s="40"/>
      <c r="H501" s="40"/>
      <c r="I501" s="40"/>
    </row>
    <row r="502" spans="3:9" s="9" customFormat="1">
      <c r="C502" s="10"/>
      <c r="G502" s="40"/>
      <c r="H502" s="40"/>
      <c r="I502" s="40"/>
    </row>
    <row r="503" spans="3:9" s="9" customFormat="1">
      <c r="C503" s="10"/>
      <c r="G503" s="40"/>
      <c r="H503" s="40"/>
      <c r="I503" s="40"/>
    </row>
    <row r="504" spans="3:9" s="9" customFormat="1">
      <c r="C504" s="10"/>
      <c r="G504" s="40"/>
      <c r="H504" s="40"/>
      <c r="I504" s="40"/>
    </row>
    <row r="505" spans="3:9" s="9" customFormat="1">
      <c r="C505" s="10"/>
      <c r="G505" s="40"/>
      <c r="H505" s="40"/>
      <c r="I505" s="40"/>
    </row>
    <row r="506" spans="3:9" s="9" customFormat="1">
      <c r="C506" s="10"/>
      <c r="G506" s="40"/>
      <c r="H506" s="40"/>
      <c r="I506" s="40"/>
    </row>
    <row r="507" spans="3:9" s="9" customFormat="1">
      <c r="C507" s="10"/>
      <c r="G507" s="40"/>
      <c r="H507" s="40"/>
      <c r="I507" s="40"/>
    </row>
    <row r="508" spans="3:9" s="9" customFormat="1">
      <c r="C508" s="10"/>
      <c r="G508" s="40"/>
      <c r="H508" s="40"/>
      <c r="I508" s="40"/>
    </row>
    <row r="509" spans="3:9" s="9" customFormat="1">
      <c r="C509" s="10"/>
      <c r="G509" s="40"/>
      <c r="H509" s="40"/>
      <c r="I509" s="40"/>
    </row>
    <row r="510" spans="3:9" s="9" customFormat="1">
      <c r="C510" s="10"/>
      <c r="G510" s="40"/>
      <c r="H510" s="40"/>
      <c r="I510" s="40"/>
    </row>
    <row r="511" spans="3:9" s="9" customFormat="1">
      <c r="C511" s="10"/>
      <c r="G511" s="40"/>
      <c r="H511" s="40"/>
      <c r="I511" s="40"/>
    </row>
    <row r="512" spans="3:9" s="9" customFormat="1">
      <c r="C512" s="10"/>
      <c r="G512" s="40"/>
      <c r="H512" s="40"/>
      <c r="I512" s="40"/>
    </row>
    <row r="513" spans="3:9" s="9" customFormat="1">
      <c r="C513" s="10"/>
      <c r="G513" s="40"/>
      <c r="H513" s="40"/>
      <c r="I513" s="40"/>
    </row>
    <row r="514" spans="3:9" s="9" customFormat="1">
      <c r="C514" s="10"/>
      <c r="G514" s="40"/>
      <c r="H514" s="40"/>
      <c r="I514" s="40"/>
    </row>
    <row r="515" spans="3:9" s="9" customFormat="1">
      <c r="C515" s="10"/>
      <c r="G515" s="40"/>
      <c r="H515" s="40"/>
      <c r="I515" s="40"/>
    </row>
    <row r="516" spans="3:9" s="9" customFormat="1">
      <c r="C516" s="10"/>
      <c r="G516" s="40"/>
      <c r="H516" s="40"/>
      <c r="I516" s="40"/>
    </row>
    <row r="517" spans="3:9" s="9" customFormat="1">
      <c r="C517" s="10"/>
      <c r="G517" s="40"/>
      <c r="H517" s="40"/>
      <c r="I517" s="40"/>
    </row>
    <row r="518" spans="3:9" s="9" customFormat="1">
      <c r="C518" s="10"/>
      <c r="G518" s="40"/>
      <c r="H518" s="40"/>
      <c r="I518" s="40"/>
    </row>
    <row r="519" spans="3:9" s="9" customFormat="1">
      <c r="C519" s="10"/>
      <c r="G519" s="40"/>
      <c r="H519" s="40"/>
      <c r="I519" s="40"/>
    </row>
    <row r="520" spans="3:9" s="9" customFormat="1">
      <c r="C520" s="10"/>
      <c r="G520" s="40"/>
      <c r="H520" s="40"/>
      <c r="I520" s="40"/>
    </row>
    <row r="521" spans="3:9" s="9" customFormat="1">
      <c r="C521" s="10"/>
      <c r="G521" s="40"/>
      <c r="H521" s="40"/>
      <c r="I521" s="40"/>
    </row>
    <row r="522" spans="3:9" s="9" customFormat="1">
      <c r="C522" s="10"/>
      <c r="G522" s="40"/>
      <c r="H522" s="40"/>
      <c r="I522" s="40"/>
    </row>
    <row r="523" spans="3:9" s="9" customFormat="1">
      <c r="C523" s="10"/>
      <c r="G523" s="40"/>
      <c r="H523" s="40"/>
      <c r="I523" s="40"/>
    </row>
    <row r="524" spans="3:9" s="9" customFormat="1">
      <c r="C524" s="10"/>
      <c r="G524" s="40"/>
      <c r="H524" s="40"/>
      <c r="I524" s="40"/>
    </row>
    <row r="525" spans="3:9" s="9" customFormat="1">
      <c r="C525" s="10"/>
      <c r="G525" s="40"/>
      <c r="H525" s="40"/>
      <c r="I525" s="40"/>
    </row>
    <row r="526" spans="3:9" s="9" customFormat="1">
      <c r="C526" s="10"/>
      <c r="G526" s="40"/>
      <c r="H526" s="40"/>
      <c r="I526" s="40"/>
    </row>
    <row r="527" spans="3:9" s="9" customFormat="1">
      <c r="C527" s="10"/>
      <c r="G527" s="40"/>
      <c r="H527" s="40"/>
      <c r="I527" s="40"/>
    </row>
    <row r="528" spans="3:9" s="9" customFormat="1">
      <c r="C528" s="10"/>
      <c r="G528" s="40"/>
      <c r="H528" s="40"/>
      <c r="I528" s="40"/>
    </row>
    <row r="529" spans="3:9" s="9" customFormat="1">
      <c r="C529" s="10"/>
      <c r="G529" s="40"/>
      <c r="H529" s="40"/>
      <c r="I529" s="40"/>
    </row>
    <row r="530" spans="3:9" s="9" customFormat="1">
      <c r="C530" s="10"/>
      <c r="G530" s="40"/>
      <c r="H530" s="40"/>
      <c r="I530" s="40"/>
    </row>
    <row r="531" spans="3:9" s="9" customFormat="1">
      <c r="C531" s="10"/>
      <c r="G531" s="40"/>
      <c r="H531" s="40"/>
      <c r="I531" s="40"/>
    </row>
    <row r="532" spans="3:9" s="9" customFormat="1">
      <c r="C532" s="10"/>
      <c r="G532" s="40"/>
      <c r="H532" s="40"/>
      <c r="I532" s="40"/>
    </row>
    <row r="533" spans="3:9" s="9" customFormat="1">
      <c r="C533" s="10"/>
      <c r="G533" s="40"/>
      <c r="H533" s="40"/>
      <c r="I533" s="40"/>
    </row>
    <row r="534" spans="3:9" s="9" customFormat="1">
      <c r="C534" s="10"/>
      <c r="G534" s="40"/>
      <c r="H534" s="40"/>
      <c r="I534" s="40"/>
    </row>
    <row r="535" spans="3:9" s="9" customFormat="1">
      <c r="C535" s="10"/>
      <c r="G535" s="40"/>
      <c r="H535" s="40"/>
      <c r="I535" s="40"/>
    </row>
    <row r="536" spans="3:9" s="9" customFormat="1">
      <c r="C536" s="10"/>
      <c r="G536" s="40"/>
      <c r="H536" s="40"/>
      <c r="I536" s="40"/>
    </row>
    <row r="537" spans="3:9" s="9" customFormat="1">
      <c r="C537" s="10"/>
      <c r="G537" s="40"/>
      <c r="H537" s="40"/>
      <c r="I537" s="40"/>
    </row>
    <row r="538" spans="3:9" s="9" customFormat="1">
      <c r="C538" s="10"/>
      <c r="G538" s="40"/>
      <c r="H538" s="40"/>
      <c r="I538" s="40"/>
    </row>
    <row r="539" spans="3:9" s="9" customFormat="1">
      <c r="C539" s="10"/>
      <c r="G539" s="40"/>
      <c r="H539" s="40"/>
      <c r="I539" s="40"/>
    </row>
    <row r="540" spans="3:9" s="9" customFormat="1">
      <c r="C540" s="10"/>
      <c r="G540" s="40"/>
      <c r="H540" s="40"/>
      <c r="I540" s="40"/>
    </row>
    <row r="541" spans="3:9" s="9" customFormat="1">
      <c r="C541" s="10"/>
      <c r="G541" s="40"/>
      <c r="H541" s="40"/>
      <c r="I541" s="40"/>
    </row>
    <row r="542" spans="3:9" s="9" customFormat="1">
      <c r="C542" s="10"/>
      <c r="G542" s="40"/>
      <c r="H542" s="40"/>
      <c r="I542" s="40"/>
    </row>
    <row r="543" spans="3:9" s="9" customFormat="1">
      <c r="C543" s="10"/>
      <c r="G543" s="40"/>
      <c r="H543" s="40"/>
      <c r="I543" s="40"/>
    </row>
    <row r="544" spans="3:9" s="9" customFormat="1">
      <c r="C544" s="10"/>
      <c r="G544" s="40"/>
      <c r="H544" s="40"/>
      <c r="I544" s="40"/>
    </row>
    <row r="545" spans="3:9" s="9" customFormat="1">
      <c r="C545" s="10"/>
      <c r="G545" s="40"/>
      <c r="H545" s="40"/>
      <c r="I545" s="40"/>
    </row>
    <row r="546" spans="3:9" s="9" customFormat="1">
      <c r="C546" s="10"/>
      <c r="G546" s="40"/>
      <c r="H546" s="40"/>
      <c r="I546" s="40"/>
    </row>
    <row r="547" spans="3:9" s="9" customFormat="1">
      <c r="C547" s="10"/>
      <c r="G547" s="40"/>
      <c r="H547" s="40"/>
      <c r="I547" s="40"/>
    </row>
    <row r="548" spans="3:9" s="9" customFormat="1">
      <c r="C548" s="10"/>
      <c r="G548" s="40"/>
      <c r="H548" s="40"/>
      <c r="I548" s="40"/>
    </row>
    <row r="549" spans="3:9" s="9" customFormat="1">
      <c r="C549" s="10"/>
      <c r="G549" s="40"/>
      <c r="H549" s="40"/>
      <c r="I549" s="40"/>
    </row>
    <row r="550" spans="3:9" s="9" customFormat="1">
      <c r="C550" s="10"/>
      <c r="G550" s="40"/>
      <c r="H550" s="40"/>
      <c r="I550" s="40"/>
    </row>
    <row r="551" spans="3:9" s="9" customFormat="1">
      <c r="C551" s="10"/>
      <c r="G551" s="40"/>
      <c r="H551" s="40"/>
      <c r="I551" s="40"/>
    </row>
    <row r="552" spans="3:9" s="9" customFormat="1">
      <c r="C552" s="10"/>
      <c r="G552" s="40"/>
      <c r="H552" s="40"/>
      <c r="I552" s="40"/>
    </row>
    <row r="553" spans="3:9" s="9" customFormat="1">
      <c r="C553" s="10"/>
      <c r="G553" s="40"/>
      <c r="H553" s="40"/>
      <c r="I553" s="40"/>
    </row>
    <row r="554" spans="3:9" s="9" customFormat="1">
      <c r="C554" s="10"/>
      <c r="G554" s="40"/>
      <c r="H554" s="40"/>
      <c r="I554" s="40"/>
    </row>
    <row r="555" spans="3:9" s="9" customFormat="1">
      <c r="C555" s="10"/>
      <c r="G555" s="40"/>
      <c r="H555" s="40"/>
      <c r="I555" s="40"/>
    </row>
    <row r="556" spans="3:9" s="9" customFormat="1">
      <c r="C556" s="10"/>
      <c r="G556" s="40"/>
      <c r="H556" s="40"/>
      <c r="I556" s="40"/>
    </row>
    <row r="557" spans="3:9" s="9" customFormat="1">
      <c r="C557" s="10"/>
      <c r="G557" s="40"/>
      <c r="H557" s="40"/>
      <c r="I557" s="40"/>
    </row>
    <row r="558" spans="3:9" s="9" customFormat="1">
      <c r="C558" s="10"/>
      <c r="G558" s="40"/>
      <c r="H558" s="40"/>
      <c r="I558" s="40"/>
    </row>
    <row r="559" spans="3:9" s="9" customFormat="1">
      <c r="C559" s="10"/>
      <c r="G559" s="40"/>
      <c r="H559" s="40"/>
      <c r="I559" s="40"/>
    </row>
    <row r="560" spans="3:9" s="9" customFormat="1">
      <c r="C560" s="10"/>
      <c r="G560" s="40"/>
      <c r="H560" s="40"/>
      <c r="I560" s="40"/>
    </row>
    <row r="561" spans="3:9" s="9" customFormat="1">
      <c r="C561" s="10"/>
      <c r="G561" s="40"/>
      <c r="H561" s="40"/>
      <c r="I561" s="40"/>
    </row>
    <row r="562" spans="3:9" s="9" customFormat="1">
      <c r="C562" s="10"/>
      <c r="G562" s="40"/>
      <c r="H562" s="40"/>
      <c r="I562" s="40"/>
    </row>
    <row r="563" spans="3:9" s="9" customFormat="1">
      <c r="C563" s="10"/>
      <c r="G563" s="40"/>
      <c r="H563" s="40"/>
      <c r="I563" s="40"/>
    </row>
    <row r="564" spans="3:9" s="9" customFormat="1">
      <c r="C564" s="10"/>
      <c r="G564" s="40"/>
      <c r="H564" s="40"/>
      <c r="I564" s="40"/>
    </row>
    <row r="565" spans="3:9" s="9" customFormat="1">
      <c r="C565" s="10"/>
      <c r="G565" s="40"/>
      <c r="H565" s="40"/>
      <c r="I565" s="40"/>
    </row>
    <row r="566" spans="3:9" s="9" customFormat="1">
      <c r="C566" s="10"/>
      <c r="G566" s="40"/>
      <c r="H566" s="40"/>
      <c r="I566" s="40"/>
    </row>
    <row r="567" spans="3:9" s="9" customFormat="1">
      <c r="C567" s="10"/>
      <c r="G567" s="40"/>
      <c r="H567" s="40"/>
      <c r="I567" s="40"/>
    </row>
    <row r="568" spans="3:9" s="9" customFormat="1">
      <c r="C568" s="10"/>
      <c r="G568" s="40"/>
      <c r="H568" s="40"/>
      <c r="I568" s="40"/>
    </row>
    <row r="569" spans="3:9" s="9" customFormat="1">
      <c r="C569" s="10"/>
      <c r="G569" s="40"/>
      <c r="H569" s="40"/>
      <c r="I569" s="40"/>
    </row>
    <row r="570" spans="3:9" s="9" customFormat="1">
      <c r="C570" s="10"/>
      <c r="G570" s="40"/>
      <c r="H570" s="40"/>
      <c r="I570" s="40"/>
    </row>
    <row r="571" spans="3:9" s="9" customFormat="1">
      <c r="C571" s="10"/>
      <c r="G571" s="40"/>
      <c r="H571" s="40"/>
      <c r="I571" s="40"/>
    </row>
    <row r="572" spans="3:9" s="9" customFormat="1">
      <c r="C572" s="10"/>
      <c r="G572" s="40"/>
      <c r="H572" s="40"/>
      <c r="I572" s="40"/>
    </row>
    <row r="573" spans="3:9" s="9" customFormat="1">
      <c r="C573" s="10"/>
      <c r="G573" s="40"/>
      <c r="H573" s="40"/>
      <c r="I573" s="40"/>
    </row>
    <row r="574" spans="3:9" s="9" customFormat="1">
      <c r="C574" s="10"/>
      <c r="G574" s="40"/>
      <c r="H574" s="40"/>
      <c r="I574" s="40"/>
    </row>
    <row r="575" spans="3:9" s="9" customFormat="1">
      <c r="C575" s="10"/>
      <c r="G575" s="40"/>
      <c r="H575" s="40"/>
      <c r="I575" s="40"/>
    </row>
    <row r="576" spans="3:9" s="9" customFormat="1">
      <c r="C576" s="10"/>
      <c r="G576" s="40"/>
      <c r="H576" s="40"/>
      <c r="I576" s="40"/>
    </row>
    <row r="577" spans="3:9" s="9" customFormat="1">
      <c r="C577" s="10"/>
      <c r="G577" s="40"/>
      <c r="H577" s="40"/>
      <c r="I577" s="40"/>
    </row>
    <row r="578" spans="3:9" s="9" customFormat="1">
      <c r="C578" s="10"/>
      <c r="G578" s="40"/>
      <c r="H578" s="40"/>
      <c r="I578" s="40"/>
    </row>
    <row r="579" spans="3:9" s="9" customFormat="1">
      <c r="C579" s="10"/>
      <c r="G579" s="40"/>
      <c r="H579" s="40"/>
      <c r="I579" s="40"/>
    </row>
    <row r="580" spans="3:9" s="9" customFormat="1">
      <c r="C580" s="10"/>
      <c r="G580" s="40"/>
      <c r="H580" s="40"/>
      <c r="I580" s="40"/>
    </row>
    <row r="581" spans="3:9" s="9" customFormat="1">
      <c r="C581" s="10"/>
      <c r="G581" s="40"/>
      <c r="H581" s="40"/>
      <c r="I581" s="40"/>
    </row>
    <row r="582" spans="3:9" s="9" customFormat="1">
      <c r="C582" s="10"/>
      <c r="G582" s="40"/>
      <c r="H582" s="40"/>
      <c r="I582" s="40"/>
    </row>
    <row r="583" spans="3:9" s="9" customFormat="1">
      <c r="C583" s="10"/>
      <c r="G583" s="40"/>
      <c r="H583" s="40"/>
      <c r="I583" s="40"/>
    </row>
    <row r="584" spans="3:9" s="9" customFormat="1">
      <c r="C584" s="10"/>
      <c r="G584" s="40"/>
      <c r="H584" s="40"/>
      <c r="I584" s="40"/>
    </row>
    <row r="585" spans="3:9" s="9" customFormat="1">
      <c r="C585" s="10"/>
      <c r="G585" s="40"/>
      <c r="H585" s="40"/>
      <c r="I585" s="40"/>
    </row>
    <row r="586" spans="3:9" s="9" customFormat="1">
      <c r="C586" s="10"/>
      <c r="G586" s="40"/>
      <c r="H586" s="40"/>
      <c r="I586" s="40"/>
    </row>
    <row r="587" spans="3:9" s="9" customFormat="1">
      <c r="C587" s="10"/>
      <c r="G587" s="40"/>
      <c r="H587" s="40"/>
      <c r="I587" s="40"/>
    </row>
    <row r="588" spans="3:9" s="9" customFormat="1">
      <c r="C588" s="10"/>
      <c r="G588" s="40"/>
      <c r="H588" s="40"/>
      <c r="I588" s="40"/>
    </row>
    <row r="589" spans="3:9" s="9" customFormat="1">
      <c r="C589" s="10"/>
      <c r="G589" s="40"/>
      <c r="H589" s="40"/>
      <c r="I589" s="40"/>
    </row>
    <row r="590" spans="3:9" s="9" customFormat="1">
      <c r="C590" s="10"/>
      <c r="G590" s="40"/>
      <c r="H590" s="40"/>
      <c r="I590" s="40"/>
    </row>
    <row r="591" spans="3:9" s="9" customFormat="1">
      <c r="C591" s="10"/>
      <c r="G591" s="40"/>
      <c r="H591" s="40"/>
      <c r="I591" s="40"/>
    </row>
    <row r="592" spans="3:9" s="9" customFormat="1">
      <c r="C592" s="10"/>
      <c r="G592" s="40"/>
      <c r="H592" s="40"/>
      <c r="I592" s="40"/>
    </row>
    <row r="593" spans="3:9" s="9" customFormat="1">
      <c r="C593" s="10"/>
      <c r="G593" s="40"/>
      <c r="H593" s="40"/>
      <c r="I593" s="40"/>
    </row>
    <row r="594" spans="3:9" s="9" customFormat="1">
      <c r="C594" s="10"/>
      <c r="G594" s="40"/>
      <c r="H594" s="40"/>
      <c r="I594" s="40"/>
    </row>
    <row r="595" spans="3:9" s="9" customFormat="1">
      <c r="C595" s="10"/>
      <c r="G595" s="40"/>
      <c r="H595" s="40"/>
      <c r="I595" s="40"/>
    </row>
    <row r="596" spans="3:9" s="9" customFormat="1">
      <c r="C596" s="10"/>
      <c r="G596" s="40"/>
      <c r="H596" s="40"/>
      <c r="I596" s="40"/>
    </row>
    <row r="597" spans="3:9" s="9" customFormat="1">
      <c r="C597" s="10"/>
      <c r="G597" s="40"/>
      <c r="H597" s="40"/>
      <c r="I597" s="40"/>
    </row>
    <row r="598" spans="3:9" s="9" customFormat="1">
      <c r="C598" s="10"/>
      <c r="G598" s="40"/>
      <c r="H598" s="40"/>
      <c r="I598" s="40"/>
    </row>
    <row r="599" spans="3:9" s="9" customFormat="1">
      <c r="C599" s="10"/>
      <c r="G599" s="40"/>
      <c r="H599" s="40"/>
      <c r="I599" s="40"/>
    </row>
    <row r="600" spans="3:9" s="9" customFormat="1">
      <c r="C600" s="10"/>
      <c r="G600" s="40"/>
      <c r="H600" s="40"/>
      <c r="I600" s="40"/>
    </row>
    <row r="601" spans="3:9" s="9" customFormat="1">
      <c r="C601" s="10"/>
      <c r="G601" s="40"/>
      <c r="H601" s="40"/>
      <c r="I601" s="40"/>
    </row>
    <row r="602" spans="3:9" s="9" customFormat="1">
      <c r="C602" s="10"/>
      <c r="G602" s="40"/>
      <c r="H602" s="40"/>
      <c r="I602" s="40"/>
    </row>
    <row r="603" spans="3:9" s="9" customFormat="1">
      <c r="C603" s="10"/>
      <c r="G603" s="40"/>
      <c r="H603" s="40"/>
      <c r="I603" s="40"/>
    </row>
    <row r="604" spans="3:9" s="9" customFormat="1">
      <c r="C604" s="10"/>
      <c r="G604" s="40"/>
      <c r="H604" s="40"/>
      <c r="I604" s="40"/>
    </row>
    <row r="605" spans="3:9" s="9" customFormat="1">
      <c r="C605" s="10"/>
      <c r="G605" s="40"/>
      <c r="H605" s="40"/>
      <c r="I605" s="40"/>
    </row>
    <row r="606" spans="3:9" s="9" customFormat="1">
      <c r="C606" s="10"/>
      <c r="G606" s="40"/>
      <c r="H606" s="40"/>
      <c r="I606" s="40"/>
    </row>
    <row r="607" spans="3:9" s="9" customFormat="1">
      <c r="C607" s="10"/>
      <c r="G607" s="40"/>
      <c r="H607" s="40"/>
      <c r="I607" s="40"/>
    </row>
    <row r="608" spans="3:9" s="9" customFormat="1">
      <c r="C608" s="10"/>
      <c r="G608" s="40"/>
      <c r="H608" s="40"/>
      <c r="I608" s="40"/>
    </row>
    <row r="609" spans="3:9" s="9" customFormat="1">
      <c r="C609" s="10"/>
      <c r="G609" s="40"/>
      <c r="H609" s="40"/>
      <c r="I609" s="40"/>
    </row>
    <row r="610" spans="3:9" s="9" customFormat="1">
      <c r="C610" s="10"/>
      <c r="G610" s="40"/>
      <c r="H610" s="40"/>
      <c r="I610" s="40"/>
    </row>
    <row r="611" spans="3:9" s="9" customFormat="1">
      <c r="C611" s="10"/>
      <c r="G611" s="40"/>
      <c r="H611" s="40"/>
      <c r="I611" s="40"/>
    </row>
    <row r="612" spans="3:9" s="9" customFormat="1">
      <c r="C612" s="10"/>
      <c r="G612" s="40"/>
      <c r="H612" s="40"/>
      <c r="I612" s="40"/>
    </row>
    <row r="613" spans="3:9" s="9" customFormat="1">
      <c r="C613" s="10"/>
      <c r="G613" s="40"/>
      <c r="H613" s="40"/>
      <c r="I613" s="40"/>
    </row>
    <row r="614" spans="3:9" s="9" customFormat="1">
      <c r="C614" s="10"/>
      <c r="G614" s="40"/>
      <c r="H614" s="40"/>
      <c r="I614" s="40"/>
    </row>
    <row r="615" spans="3:9" s="9" customFormat="1">
      <c r="C615" s="10"/>
      <c r="G615" s="40"/>
      <c r="H615" s="40"/>
      <c r="I615" s="40"/>
    </row>
    <row r="616" spans="3:9" s="9" customFormat="1">
      <c r="C616" s="10"/>
      <c r="G616" s="40"/>
      <c r="H616" s="40"/>
      <c r="I616" s="40"/>
    </row>
    <row r="617" spans="3:9" s="9" customFormat="1">
      <c r="C617" s="10"/>
      <c r="G617" s="40"/>
      <c r="H617" s="40"/>
      <c r="I617" s="40"/>
    </row>
    <row r="618" spans="3:9" s="9" customFormat="1">
      <c r="C618" s="10"/>
      <c r="G618" s="40"/>
      <c r="H618" s="40"/>
      <c r="I618" s="40"/>
    </row>
    <row r="619" spans="3:9" s="9" customFormat="1">
      <c r="C619" s="10"/>
      <c r="G619" s="40"/>
      <c r="H619" s="40"/>
      <c r="I619" s="40"/>
    </row>
    <row r="620" spans="3:9" s="9" customFormat="1">
      <c r="C620" s="10"/>
      <c r="G620" s="40"/>
      <c r="H620" s="40"/>
      <c r="I620" s="40"/>
    </row>
    <row r="621" spans="3:9" s="9" customFormat="1">
      <c r="C621" s="10"/>
      <c r="G621" s="40"/>
      <c r="H621" s="40"/>
      <c r="I621" s="40"/>
    </row>
    <row r="622" spans="3:9" s="9" customFormat="1">
      <c r="C622" s="10"/>
      <c r="G622" s="40"/>
      <c r="H622" s="40"/>
      <c r="I622" s="40"/>
    </row>
    <row r="623" spans="3:9" s="9" customFormat="1">
      <c r="C623" s="10"/>
      <c r="G623" s="40"/>
      <c r="H623" s="40"/>
      <c r="I623" s="40"/>
    </row>
    <row r="624" spans="3:9" s="9" customFormat="1">
      <c r="C624" s="10"/>
      <c r="G624" s="40"/>
      <c r="H624" s="40"/>
      <c r="I624" s="40"/>
    </row>
    <row r="625" spans="3:9" s="9" customFormat="1">
      <c r="C625" s="10"/>
      <c r="G625" s="40"/>
      <c r="H625" s="40"/>
      <c r="I625" s="40"/>
    </row>
    <row r="626" spans="3:9" s="9" customFormat="1">
      <c r="C626" s="10"/>
      <c r="G626" s="40"/>
      <c r="H626" s="40"/>
      <c r="I626" s="40"/>
    </row>
    <row r="627" spans="3:9" s="9" customFormat="1">
      <c r="C627" s="10"/>
      <c r="G627" s="40"/>
      <c r="H627" s="40"/>
      <c r="I627" s="40"/>
    </row>
    <row r="628" spans="3:9" s="9" customFormat="1">
      <c r="C628" s="10"/>
      <c r="G628" s="40"/>
      <c r="H628" s="40"/>
      <c r="I628" s="40"/>
    </row>
    <row r="629" spans="3:9" s="9" customFormat="1">
      <c r="C629" s="10"/>
      <c r="G629" s="40"/>
      <c r="H629" s="40"/>
      <c r="I629" s="40"/>
    </row>
    <row r="630" spans="3:9" s="9" customFormat="1">
      <c r="C630" s="10"/>
      <c r="G630" s="40"/>
      <c r="H630" s="40"/>
      <c r="I630" s="40"/>
    </row>
    <row r="631" spans="3:9" s="9" customFormat="1">
      <c r="C631" s="10"/>
      <c r="G631" s="40"/>
      <c r="H631" s="40"/>
      <c r="I631" s="40"/>
    </row>
    <row r="632" spans="3:9" s="9" customFormat="1">
      <c r="C632" s="10"/>
      <c r="G632" s="40"/>
      <c r="H632" s="40"/>
      <c r="I632" s="40"/>
    </row>
    <row r="633" spans="3:9" s="9" customFormat="1">
      <c r="C633" s="10"/>
      <c r="G633" s="40"/>
      <c r="H633" s="40"/>
      <c r="I633" s="40"/>
    </row>
    <row r="634" spans="3:9" s="9" customFormat="1">
      <c r="C634" s="10"/>
      <c r="G634" s="40"/>
      <c r="H634" s="40"/>
      <c r="I634" s="40"/>
    </row>
    <row r="635" spans="3:9" s="9" customFormat="1">
      <c r="C635" s="10"/>
      <c r="G635" s="40"/>
      <c r="H635" s="40"/>
      <c r="I635" s="40"/>
    </row>
    <row r="636" spans="3:9" s="9" customFormat="1">
      <c r="C636" s="10"/>
      <c r="G636" s="40"/>
      <c r="H636" s="40"/>
      <c r="I636" s="40"/>
    </row>
    <row r="637" spans="3:9" s="9" customFormat="1">
      <c r="C637" s="10"/>
      <c r="G637" s="40"/>
      <c r="H637" s="40"/>
      <c r="I637" s="40"/>
    </row>
    <row r="638" spans="3:9" s="9" customFormat="1">
      <c r="C638" s="10"/>
      <c r="G638" s="40"/>
      <c r="H638" s="40"/>
      <c r="I638" s="40"/>
    </row>
    <row r="639" spans="3:9" s="9" customFormat="1">
      <c r="C639" s="10"/>
      <c r="G639" s="40"/>
      <c r="H639" s="40"/>
      <c r="I639" s="40"/>
    </row>
    <row r="640" spans="3:9" s="9" customFormat="1">
      <c r="C640" s="10"/>
      <c r="G640" s="40"/>
      <c r="H640" s="40"/>
      <c r="I640" s="40"/>
    </row>
    <row r="641" spans="3:9" s="9" customFormat="1">
      <c r="C641" s="10"/>
      <c r="G641" s="40"/>
      <c r="H641" s="40"/>
      <c r="I641" s="40"/>
    </row>
    <row r="642" spans="3:9" s="9" customFormat="1">
      <c r="C642" s="10"/>
      <c r="G642" s="40"/>
      <c r="H642" s="40"/>
      <c r="I642" s="40"/>
    </row>
    <row r="643" spans="3:9" s="9" customFormat="1">
      <c r="C643" s="10"/>
      <c r="G643" s="40"/>
      <c r="H643" s="40"/>
      <c r="I643" s="40"/>
    </row>
    <row r="644" spans="3:9" s="9" customFormat="1">
      <c r="C644" s="10"/>
      <c r="G644" s="40"/>
      <c r="H644" s="40"/>
      <c r="I644" s="40"/>
    </row>
    <row r="645" spans="3:9" s="9" customFormat="1">
      <c r="C645" s="10"/>
      <c r="G645" s="40"/>
      <c r="H645" s="40"/>
      <c r="I645" s="40"/>
    </row>
    <row r="646" spans="3:9" s="9" customFormat="1">
      <c r="C646" s="10"/>
      <c r="G646" s="40"/>
      <c r="H646" s="40"/>
      <c r="I646" s="40"/>
    </row>
    <row r="647" spans="3:9" s="9" customFormat="1">
      <c r="C647" s="10"/>
      <c r="G647" s="40"/>
      <c r="H647" s="40"/>
      <c r="I647" s="40"/>
    </row>
    <row r="648" spans="3:9" s="9" customFormat="1">
      <c r="C648" s="10"/>
      <c r="G648" s="40"/>
      <c r="H648" s="40"/>
      <c r="I648" s="40"/>
    </row>
    <row r="649" spans="3:9" s="9" customFormat="1">
      <c r="C649" s="10"/>
      <c r="G649" s="40"/>
      <c r="H649" s="40"/>
      <c r="I649" s="40"/>
    </row>
    <row r="650" spans="3:9" s="9" customFormat="1">
      <c r="C650" s="10"/>
      <c r="G650" s="40"/>
      <c r="H650" s="40"/>
      <c r="I650" s="40"/>
    </row>
    <row r="651" spans="3:9" s="9" customFormat="1">
      <c r="C651" s="10"/>
      <c r="G651" s="40"/>
      <c r="H651" s="40"/>
      <c r="I651" s="40"/>
    </row>
    <row r="652" spans="3:9" s="9" customFormat="1">
      <c r="C652" s="10"/>
      <c r="G652" s="40"/>
      <c r="H652" s="40"/>
      <c r="I652" s="40"/>
    </row>
    <row r="653" spans="3:9" s="9" customFormat="1">
      <c r="C653" s="10"/>
      <c r="G653" s="40"/>
      <c r="H653" s="40"/>
      <c r="I653" s="40"/>
    </row>
    <row r="654" spans="3:9" s="9" customFormat="1">
      <c r="C654" s="10"/>
      <c r="G654" s="40"/>
      <c r="H654" s="40"/>
      <c r="I654" s="40"/>
    </row>
    <row r="655" spans="3:9" s="9" customFormat="1">
      <c r="C655" s="10"/>
      <c r="G655" s="40"/>
      <c r="H655" s="40"/>
      <c r="I655" s="40"/>
    </row>
    <row r="656" spans="3:9" s="9" customFormat="1">
      <c r="C656" s="10"/>
      <c r="G656" s="40"/>
      <c r="H656" s="40"/>
      <c r="I656" s="40"/>
    </row>
    <row r="657" spans="3:9" s="9" customFormat="1">
      <c r="C657" s="10"/>
      <c r="G657" s="40"/>
      <c r="H657" s="40"/>
      <c r="I657" s="40"/>
    </row>
    <row r="658" spans="3:9" s="9" customFormat="1">
      <c r="C658" s="10"/>
      <c r="G658" s="40"/>
      <c r="H658" s="40"/>
      <c r="I658" s="40"/>
    </row>
    <row r="659" spans="3:9" s="9" customFormat="1">
      <c r="C659" s="10"/>
      <c r="G659" s="40"/>
      <c r="H659" s="40"/>
      <c r="I659" s="40"/>
    </row>
    <row r="660" spans="3:9" s="9" customFormat="1">
      <c r="C660" s="10"/>
      <c r="G660" s="40"/>
      <c r="H660" s="40"/>
      <c r="I660" s="40"/>
    </row>
    <row r="661" spans="3:9" s="9" customFormat="1">
      <c r="C661" s="10"/>
      <c r="G661" s="40"/>
      <c r="H661" s="40"/>
      <c r="I661" s="40"/>
    </row>
    <row r="662" spans="3:9" s="9" customFormat="1">
      <c r="C662" s="10"/>
      <c r="G662" s="40"/>
      <c r="H662" s="40"/>
      <c r="I662" s="40"/>
    </row>
    <row r="663" spans="3:9" s="9" customFormat="1">
      <c r="C663" s="10"/>
      <c r="G663" s="40"/>
      <c r="H663" s="40"/>
      <c r="I663" s="40"/>
    </row>
    <row r="664" spans="3:9" s="9" customFormat="1">
      <c r="C664" s="10"/>
      <c r="G664" s="40"/>
      <c r="H664" s="40"/>
      <c r="I664" s="40"/>
    </row>
    <row r="665" spans="3:9" s="9" customFormat="1">
      <c r="C665" s="10"/>
      <c r="G665" s="40"/>
      <c r="H665" s="40"/>
      <c r="I665" s="40"/>
    </row>
    <row r="666" spans="3:9" s="9" customFormat="1">
      <c r="C666" s="10"/>
      <c r="G666" s="40"/>
      <c r="H666" s="40"/>
      <c r="I666" s="40"/>
    </row>
    <row r="667" spans="3:9" s="9" customFormat="1">
      <c r="C667" s="10"/>
      <c r="G667" s="40"/>
      <c r="H667" s="40"/>
      <c r="I667" s="40"/>
    </row>
    <row r="668" spans="3:9" s="9" customFormat="1">
      <c r="C668" s="10"/>
      <c r="G668" s="40"/>
      <c r="H668" s="40"/>
      <c r="I668" s="40"/>
    </row>
    <row r="669" spans="3:9" s="9" customFormat="1">
      <c r="C669" s="10"/>
      <c r="G669" s="40"/>
      <c r="H669" s="40"/>
      <c r="I669" s="40"/>
    </row>
    <row r="670" spans="3:9" s="9" customFormat="1">
      <c r="C670" s="10"/>
      <c r="G670" s="40"/>
      <c r="H670" s="40"/>
      <c r="I670" s="40"/>
    </row>
    <row r="671" spans="3:9" s="9" customFormat="1">
      <c r="C671" s="10"/>
      <c r="G671" s="40"/>
      <c r="H671" s="40"/>
      <c r="I671" s="40"/>
    </row>
    <row r="672" spans="3:9" s="9" customFormat="1">
      <c r="C672" s="10"/>
      <c r="G672" s="40"/>
      <c r="H672" s="40"/>
      <c r="I672" s="40"/>
    </row>
    <row r="673" spans="3:9" s="9" customFormat="1">
      <c r="C673" s="10"/>
      <c r="G673" s="40"/>
      <c r="H673" s="40"/>
      <c r="I673" s="40"/>
    </row>
    <row r="674" spans="3:9" s="9" customFormat="1">
      <c r="C674" s="10"/>
      <c r="G674" s="40"/>
      <c r="H674" s="40"/>
      <c r="I674" s="40"/>
    </row>
    <row r="675" spans="3:9" s="9" customFormat="1">
      <c r="C675" s="10"/>
      <c r="G675" s="40"/>
      <c r="H675" s="40"/>
      <c r="I675" s="40"/>
    </row>
    <row r="676" spans="3:9" s="9" customFormat="1">
      <c r="C676" s="10"/>
      <c r="G676" s="40"/>
      <c r="H676" s="40"/>
      <c r="I676" s="40"/>
    </row>
    <row r="677" spans="3:9" s="9" customFormat="1">
      <c r="C677" s="10"/>
      <c r="G677" s="40"/>
      <c r="H677" s="40"/>
      <c r="I677" s="40"/>
    </row>
    <row r="678" spans="3:9" s="9" customFormat="1">
      <c r="C678" s="10"/>
      <c r="G678" s="40"/>
      <c r="H678" s="40"/>
      <c r="I678" s="40"/>
    </row>
    <row r="679" spans="3:9" s="9" customFormat="1">
      <c r="C679" s="10"/>
      <c r="G679" s="40"/>
      <c r="H679" s="40"/>
      <c r="I679" s="40"/>
    </row>
    <row r="680" spans="3:9" s="9" customFormat="1">
      <c r="C680" s="10"/>
      <c r="G680" s="40"/>
      <c r="H680" s="40"/>
      <c r="I680" s="40"/>
    </row>
    <row r="681" spans="3:9" s="9" customFormat="1">
      <c r="C681" s="10"/>
      <c r="G681" s="40"/>
      <c r="H681" s="40"/>
      <c r="I681" s="40"/>
    </row>
    <row r="682" spans="3:9" s="9" customFormat="1">
      <c r="C682" s="10"/>
      <c r="G682" s="40"/>
      <c r="H682" s="40"/>
      <c r="I682" s="40"/>
    </row>
    <row r="683" spans="3:9" s="9" customFormat="1">
      <c r="C683" s="10"/>
      <c r="G683" s="40"/>
      <c r="H683" s="40"/>
      <c r="I683" s="40"/>
    </row>
    <row r="684" spans="3:9" s="9" customFormat="1">
      <c r="C684" s="10"/>
      <c r="G684" s="40"/>
      <c r="H684" s="40"/>
      <c r="I684" s="40"/>
    </row>
    <row r="685" spans="3:9" s="9" customFormat="1">
      <c r="C685" s="10"/>
      <c r="G685" s="40"/>
      <c r="H685" s="40"/>
      <c r="I685" s="40"/>
    </row>
    <row r="686" spans="3:9" s="9" customFormat="1">
      <c r="C686" s="10"/>
      <c r="G686" s="40"/>
      <c r="H686" s="40"/>
      <c r="I686" s="40"/>
    </row>
    <row r="687" spans="3:9" s="9" customFormat="1">
      <c r="C687" s="10"/>
      <c r="G687" s="40"/>
      <c r="H687" s="40"/>
      <c r="I687" s="40"/>
    </row>
    <row r="688" spans="3:9" s="9" customFormat="1">
      <c r="C688" s="10"/>
      <c r="G688" s="40"/>
      <c r="H688" s="40"/>
      <c r="I688" s="40"/>
    </row>
    <row r="689" spans="3:9" s="9" customFormat="1">
      <c r="C689" s="10"/>
      <c r="G689" s="40"/>
      <c r="H689" s="40"/>
      <c r="I689" s="40"/>
    </row>
    <row r="690" spans="3:9" s="9" customFormat="1">
      <c r="C690" s="10"/>
      <c r="G690" s="40"/>
      <c r="H690" s="40"/>
      <c r="I690" s="40"/>
    </row>
    <row r="691" spans="3:9" s="9" customFormat="1">
      <c r="C691" s="10"/>
      <c r="G691" s="40"/>
      <c r="H691" s="40"/>
      <c r="I691" s="40"/>
    </row>
    <row r="692" spans="3:9" s="9" customFormat="1">
      <c r="C692" s="10"/>
      <c r="G692" s="40"/>
      <c r="H692" s="40"/>
      <c r="I692" s="40"/>
    </row>
    <row r="693" spans="3:9" s="9" customFormat="1">
      <c r="C693" s="10"/>
      <c r="G693" s="40"/>
      <c r="H693" s="40"/>
      <c r="I693" s="40"/>
    </row>
    <row r="694" spans="3:9" s="9" customFormat="1">
      <c r="C694" s="10"/>
      <c r="G694" s="40"/>
      <c r="H694" s="40"/>
      <c r="I694" s="40"/>
    </row>
    <row r="695" spans="3:9" s="9" customFormat="1">
      <c r="C695" s="10"/>
      <c r="G695" s="40"/>
      <c r="H695" s="40"/>
      <c r="I695" s="40"/>
    </row>
    <row r="696" spans="3:9" s="9" customFormat="1">
      <c r="C696" s="10"/>
      <c r="G696" s="40"/>
      <c r="H696" s="40"/>
      <c r="I696" s="40"/>
    </row>
    <row r="697" spans="3:9" s="9" customFormat="1">
      <c r="C697" s="10"/>
      <c r="G697" s="40"/>
      <c r="H697" s="40"/>
      <c r="I697" s="40"/>
    </row>
    <row r="698" spans="3:9" s="9" customFormat="1">
      <c r="C698" s="10"/>
      <c r="G698" s="40"/>
      <c r="H698" s="40"/>
      <c r="I698" s="40"/>
    </row>
    <row r="699" spans="3:9" s="9" customFormat="1">
      <c r="C699" s="10"/>
      <c r="G699" s="40"/>
      <c r="H699" s="40"/>
      <c r="I699" s="40"/>
    </row>
    <row r="700" spans="3:9" s="9" customFormat="1">
      <c r="C700" s="10"/>
      <c r="G700" s="40"/>
      <c r="H700" s="40"/>
      <c r="I700" s="40"/>
    </row>
    <row r="701" spans="3:9" s="9" customFormat="1">
      <c r="C701" s="10"/>
      <c r="G701" s="40"/>
      <c r="H701" s="40"/>
      <c r="I701" s="40"/>
    </row>
    <row r="702" spans="3:9" s="9" customFormat="1">
      <c r="C702" s="10"/>
      <c r="G702" s="40"/>
      <c r="H702" s="40"/>
      <c r="I702" s="40"/>
    </row>
    <row r="703" spans="3:9" s="9" customFormat="1">
      <c r="C703" s="10"/>
      <c r="G703" s="40"/>
      <c r="H703" s="40"/>
      <c r="I703" s="40"/>
    </row>
    <row r="704" spans="3:9" s="9" customFormat="1">
      <c r="C704" s="10"/>
      <c r="G704" s="40"/>
      <c r="H704" s="40"/>
      <c r="I704" s="40"/>
    </row>
    <row r="705" spans="3:9" s="9" customFormat="1">
      <c r="C705" s="10"/>
      <c r="G705" s="40"/>
      <c r="H705" s="40"/>
      <c r="I705" s="40"/>
    </row>
    <row r="706" spans="3:9" s="9" customFormat="1">
      <c r="C706" s="10"/>
      <c r="G706" s="40"/>
      <c r="H706" s="40"/>
      <c r="I706" s="40"/>
    </row>
    <row r="707" spans="3:9" s="9" customFormat="1">
      <c r="C707" s="10"/>
      <c r="G707" s="40"/>
      <c r="H707" s="40"/>
      <c r="I707" s="40"/>
    </row>
    <row r="708" spans="3:9" s="9" customFormat="1">
      <c r="C708" s="10"/>
      <c r="G708" s="40"/>
      <c r="H708" s="40"/>
      <c r="I708" s="40"/>
    </row>
    <row r="709" spans="3:9" s="9" customFormat="1">
      <c r="C709" s="10"/>
      <c r="G709" s="40"/>
      <c r="H709" s="40"/>
      <c r="I709" s="40"/>
    </row>
    <row r="710" spans="3:9" s="9" customFormat="1">
      <c r="C710" s="10"/>
      <c r="G710" s="40"/>
      <c r="H710" s="40"/>
      <c r="I710" s="40"/>
    </row>
    <row r="711" spans="3:9" s="9" customFormat="1">
      <c r="C711" s="10"/>
      <c r="G711" s="40"/>
      <c r="H711" s="40"/>
      <c r="I711" s="40"/>
    </row>
    <row r="712" spans="3:9" s="9" customFormat="1">
      <c r="C712" s="10"/>
      <c r="G712" s="40"/>
      <c r="H712" s="40"/>
      <c r="I712" s="40"/>
    </row>
    <row r="713" spans="3:9" s="9" customFormat="1">
      <c r="C713" s="10"/>
      <c r="G713" s="40"/>
      <c r="H713" s="40"/>
      <c r="I713" s="40"/>
    </row>
    <row r="714" spans="3:9" s="9" customFormat="1">
      <c r="C714" s="10"/>
      <c r="G714" s="40"/>
      <c r="H714" s="40"/>
      <c r="I714" s="40"/>
    </row>
    <row r="715" spans="3:9" s="9" customFormat="1">
      <c r="C715" s="10"/>
      <c r="G715" s="40"/>
      <c r="H715" s="40"/>
      <c r="I715" s="40"/>
    </row>
    <row r="716" spans="3:9" s="9" customFormat="1">
      <c r="C716" s="10"/>
      <c r="G716" s="40"/>
      <c r="H716" s="40"/>
      <c r="I716" s="40"/>
    </row>
    <row r="717" spans="3:9" s="9" customFormat="1">
      <c r="C717" s="10"/>
      <c r="G717" s="40"/>
      <c r="H717" s="40"/>
      <c r="I717" s="40"/>
    </row>
    <row r="718" spans="3:9" s="9" customFormat="1">
      <c r="C718" s="10"/>
      <c r="G718" s="40"/>
      <c r="H718" s="40"/>
      <c r="I718" s="40"/>
    </row>
    <row r="719" spans="3:9" s="9" customFormat="1">
      <c r="C719" s="10"/>
      <c r="G719" s="40"/>
      <c r="H719" s="40"/>
      <c r="I719" s="40"/>
    </row>
    <row r="720" spans="3:9" s="9" customFormat="1">
      <c r="C720" s="10"/>
      <c r="G720" s="40"/>
      <c r="H720" s="40"/>
      <c r="I720" s="40"/>
    </row>
    <row r="721" spans="3:9" s="9" customFormat="1">
      <c r="C721" s="10"/>
      <c r="G721" s="40"/>
      <c r="H721" s="40"/>
      <c r="I721" s="40"/>
    </row>
    <row r="722" spans="3:9" s="9" customFormat="1">
      <c r="C722" s="10"/>
      <c r="G722" s="40"/>
      <c r="H722" s="40"/>
      <c r="I722" s="40"/>
    </row>
    <row r="723" spans="3:9" s="9" customFormat="1">
      <c r="C723" s="10"/>
      <c r="G723" s="40"/>
      <c r="H723" s="40"/>
      <c r="I723" s="40"/>
    </row>
    <row r="724" spans="3:9" s="9" customFormat="1">
      <c r="C724" s="10"/>
      <c r="G724" s="40"/>
      <c r="H724" s="40"/>
      <c r="I724" s="40"/>
    </row>
    <row r="725" spans="3:9" s="9" customFormat="1">
      <c r="C725" s="10"/>
      <c r="G725" s="40"/>
      <c r="H725" s="40"/>
      <c r="I725" s="40"/>
    </row>
    <row r="726" spans="3:9" s="9" customFormat="1">
      <c r="C726" s="10"/>
      <c r="G726" s="40"/>
      <c r="H726" s="40"/>
      <c r="I726" s="40"/>
    </row>
    <row r="727" spans="3:9" s="9" customFormat="1">
      <c r="C727" s="10"/>
      <c r="G727" s="40"/>
      <c r="H727" s="40"/>
      <c r="I727" s="40"/>
    </row>
    <row r="728" spans="3:9" s="9" customFormat="1">
      <c r="C728" s="10"/>
      <c r="G728" s="40"/>
      <c r="H728" s="40"/>
      <c r="I728" s="40"/>
    </row>
    <row r="729" spans="3:9" s="9" customFormat="1">
      <c r="C729" s="10"/>
      <c r="G729" s="40"/>
      <c r="H729" s="40"/>
      <c r="I729" s="40"/>
    </row>
    <row r="730" spans="3:9" s="9" customFormat="1">
      <c r="C730" s="10"/>
      <c r="G730" s="40"/>
      <c r="H730" s="40"/>
      <c r="I730" s="40"/>
    </row>
    <row r="731" spans="3:9" s="9" customFormat="1">
      <c r="C731" s="10"/>
      <c r="G731" s="40"/>
      <c r="H731" s="40"/>
      <c r="I731" s="40"/>
    </row>
    <row r="732" spans="3:9" s="9" customFormat="1">
      <c r="C732" s="10"/>
      <c r="G732" s="40"/>
      <c r="H732" s="40"/>
      <c r="I732" s="40"/>
    </row>
    <row r="733" spans="3:9" s="9" customFormat="1">
      <c r="C733" s="10"/>
      <c r="G733" s="40"/>
      <c r="H733" s="40"/>
      <c r="I733" s="40"/>
    </row>
    <row r="734" spans="3:9" s="9" customFormat="1">
      <c r="C734" s="10"/>
      <c r="G734" s="40"/>
      <c r="H734" s="40"/>
      <c r="I734" s="40"/>
    </row>
    <row r="735" spans="3:9" s="9" customFormat="1">
      <c r="C735" s="10"/>
      <c r="G735" s="40"/>
      <c r="H735" s="40"/>
      <c r="I735" s="40"/>
    </row>
    <row r="736" spans="3:9" s="9" customFormat="1">
      <c r="C736" s="10"/>
      <c r="G736" s="40"/>
      <c r="H736" s="40"/>
      <c r="I736" s="40"/>
    </row>
    <row r="737" spans="3:9" s="9" customFormat="1">
      <c r="C737" s="10"/>
      <c r="G737" s="40"/>
      <c r="H737" s="40"/>
      <c r="I737" s="40"/>
    </row>
    <row r="738" spans="3:9" s="9" customFormat="1">
      <c r="C738" s="10"/>
      <c r="G738" s="40"/>
      <c r="H738" s="40"/>
      <c r="I738" s="40"/>
    </row>
    <row r="739" spans="3:9" s="9" customFormat="1">
      <c r="C739" s="10"/>
      <c r="G739" s="40"/>
      <c r="H739" s="40"/>
      <c r="I739" s="40"/>
    </row>
    <row r="740" spans="3:9" s="9" customFormat="1">
      <c r="C740" s="10"/>
      <c r="G740" s="40"/>
      <c r="H740" s="40"/>
      <c r="I740" s="40"/>
    </row>
    <row r="741" spans="3:9" s="9" customFormat="1">
      <c r="C741" s="10"/>
      <c r="G741" s="40"/>
      <c r="H741" s="40"/>
      <c r="I741" s="40"/>
    </row>
    <row r="742" spans="3:9" s="9" customFormat="1">
      <c r="C742" s="10"/>
      <c r="G742" s="40"/>
      <c r="H742" s="40"/>
      <c r="I742" s="40"/>
    </row>
    <row r="743" spans="3:9" s="9" customFormat="1">
      <c r="C743" s="10"/>
      <c r="G743" s="40"/>
      <c r="H743" s="40"/>
      <c r="I743" s="40"/>
    </row>
    <row r="744" spans="3:9" s="9" customFormat="1">
      <c r="C744" s="10"/>
      <c r="G744" s="40"/>
      <c r="H744" s="40"/>
      <c r="I744" s="40"/>
    </row>
    <row r="745" spans="3:9" s="9" customFormat="1">
      <c r="C745" s="10"/>
      <c r="G745" s="40"/>
      <c r="H745" s="40"/>
      <c r="I745" s="40"/>
    </row>
    <row r="746" spans="3:9" s="9" customFormat="1">
      <c r="C746" s="10"/>
      <c r="G746" s="40"/>
      <c r="H746" s="40"/>
      <c r="I746" s="40"/>
    </row>
    <row r="747" spans="3:9" s="9" customFormat="1">
      <c r="C747" s="10"/>
      <c r="G747" s="40"/>
      <c r="H747" s="40"/>
      <c r="I747" s="40"/>
    </row>
    <row r="748" spans="3:9" s="9" customFormat="1">
      <c r="C748" s="10"/>
      <c r="G748" s="40"/>
      <c r="H748" s="40"/>
      <c r="I748" s="40"/>
    </row>
    <row r="749" spans="3:9" s="9" customFormat="1">
      <c r="C749" s="10"/>
      <c r="G749" s="40"/>
      <c r="H749" s="40"/>
      <c r="I749" s="40"/>
    </row>
    <row r="750" spans="3:9" s="9" customFormat="1">
      <c r="C750" s="10"/>
      <c r="G750" s="40"/>
      <c r="H750" s="40"/>
      <c r="I750" s="40"/>
    </row>
    <row r="751" spans="3:9" s="9" customFormat="1">
      <c r="C751" s="10"/>
      <c r="G751" s="40"/>
      <c r="H751" s="40"/>
      <c r="I751" s="40"/>
    </row>
    <row r="752" spans="3:9" s="9" customFormat="1">
      <c r="C752" s="10"/>
      <c r="G752" s="40"/>
      <c r="H752" s="40"/>
      <c r="I752" s="40"/>
    </row>
    <row r="753" spans="3:9" s="9" customFormat="1">
      <c r="C753" s="10"/>
      <c r="G753" s="40"/>
      <c r="H753" s="40"/>
      <c r="I753" s="40"/>
    </row>
    <row r="754" spans="3:9" s="9" customFormat="1">
      <c r="C754" s="10"/>
      <c r="G754" s="40"/>
      <c r="H754" s="40"/>
      <c r="I754" s="40"/>
    </row>
    <row r="755" spans="3:9" s="9" customFormat="1">
      <c r="C755" s="10"/>
      <c r="G755" s="40"/>
      <c r="H755" s="40"/>
      <c r="I755" s="40"/>
    </row>
    <row r="756" spans="3:9" s="9" customFormat="1">
      <c r="C756" s="10"/>
      <c r="G756" s="40"/>
      <c r="H756" s="40"/>
      <c r="I756" s="40"/>
    </row>
    <row r="757" spans="3:9" s="9" customFormat="1">
      <c r="C757" s="10"/>
      <c r="G757" s="40"/>
      <c r="H757" s="40"/>
      <c r="I757" s="40"/>
    </row>
    <row r="758" spans="3:9" s="9" customFormat="1">
      <c r="C758" s="10"/>
      <c r="G758" s="40"/>
      <c r="H758" s="40"/>
      <c r="I758" s="40"/>
    </row>
    <row r="759" spans="3:9" s="9" customFormat="1">
      <c r="C759" s="10"/>
      <c r="G759" s="40"/>
      <c r="H759" s="40"/>
      <c r="I759" s="40"/>
    </row>
    <row r="760" spans="3:9" s="9" customFormat="1">
      <c r="C760" s="10"/>
      <c r="G760" s="40"/>
      <c r="H760" s="40"/>
      <c r="I760" s="40"/>
    </row>
    <row r="761" spans="3:9" s="9" customFormat="1">
      <c r="C761" s="10"/>
      <c r="G761" s="40"/>
      <c r="H761" s="40"/>
      <c r="I761" s="40"/>
    </row>
    <row r="762" spans="3:9" s="9" customFormat="1">
      <c r="C762" s="10"/>
      <c r="G762" s="40"/>
      <c r="H762" s="40"/>
      <c r="I762" s="40"/>
    </row>
    <row r="763" spans="3:9" s="9" customFormat="1">
      <c r="C763" s="10"/>
      <c r="G763" s="40"/>
      <c r="H763" s="40"/>
      <c r="I763" s="40"/>
    </row>
    <row r="764" spans="3:9" s="9" customFormat="1">
      <c r="C764" s="10"/>
      <c r="G764" s="40"/>
      <c r="H764" s="40"/>
      <c r="I764" s="40"/>
    </row>
    <row r="765" spans="3:9" s="9" customFormat="1">
      <c r="C765" s="10"/>
      <c r="G765" s="40"/>
      <c r="H765" s="40"/>
      <c r="I765" s="40"/>
    </row>
    <row r="766" spans="3:9" s="9" customFormat="1">
      <c r="C766" s="10"/>
      <c r="G766" s="40"/>
      <c r="H766" s="40"/>
      <c r="I766" s="40"/>
    </row>
    <row r="767" spans="3:9" s="9" customFormat="1">
      <c r="C767" s="10"/>
      <c r="G767" s="40"/>
      <c r="H767" s="40"/>
      <c r="I767" s="40"/>
    </row>
    <row r="768" spans="3:9" s="9" customFormat="1">
      <c r="C768" s="10"/>
      <c r="G768" s="40"/>
      <c r="H768" s="40"/>
      <c r="I768" s="40"/>
    </row>
    <row r="769" spans="3:9" s="9" customFormat="1">
      <c r="C769" s="10"/>
      <c r="G769" s="40"/>
      <c r="H769" s="40"/>
      <c r="I769" s="40"/>
    </row>
    <row r="770" spans="3:9" s="9" customFormat="1">
      <c r="C770" s="10"/>
      <c r="G770" s="40"/>
      <c r="H770" s="40"/>
      <c r="I770" s="40"/>
    </row>
    <row r="771" spans="3:9" s="9" customFormat="1">
      <c r="C771" s="10"/>
      <c r="G771" s="40"/>
      <c r="H771" s="40"/>
      <c r="I771" s="40"/>
    </row>
    <row r="772" spans="3:9" s="9" customFormat="1">
      <c r="C772" s="10"/>
      <c r="G772" s="40"/>
      <c r="H772" s="40"/>
      <c r="I772" s="40"/>
    </row>
    <row r="773" spans="3:9" s="9" customFormat="1">
      <c r="C773" s="10"/>
      <c r="G773" s="40"/>
      <c r="H773" s="40"/>
      <c r="I773" s="40"/>
    </row>
    <row r="774" spans="3:9" s="9" customFormat="1">
      <c r="C774" s="10"/>
      <c r="G774" s="40"/>
      <c r="H774" s="40"/>
      <c r="I774" s="40"/>
    </row>
    <row r="775" spans="3:9" s="9" customFormat="1">
      <c r="C775" s="10"/>
      <c r="G775" s="40"/>
      <c r="H775" s="40"/>
      <c r="I775" s="40"/>
    </row>
    <row r="776" spans="3:9" s="9" customFormat="1">
      <c r="C776" s="10"/>
      <c r="G776" s="40"/>
      <c r="H776" s="40"/>
      <c r="I776" s="40"/>
    </row>
    <row r="777" spans="3:9" s="9" customFormat="1">
      <c r="C777" s="10"/>
      <c r="G777" s="40"/>
      <c r="H777" s="40"/>
      <c r="I777" s="40"/>
    </row>
    <row r="778" spans="3:9" s="9" customFormat="1">
      <c r="C778" s="10"/>
      <c r="G778" s="40"/>
      <c r="H778" s="40"/>
      <c r="I778" s="40"/>
    </row>
    <row r="779" spans="3:9" s="9" customFormat="1">
      <c r="C779" s="10"/>
      <c r="G779" s="40"/>
      <c r="H779" s="40"/>
      <c r="I779" s="40"/>
    </row>
    <row r="780" spans="3:9" s="9" customFormat="1">
      <c r="C780" s="10"/>
      <c r="G780" s="40"/>
      <c r="H780" s="40"/>
      <c r="I780" s="40"/>
    </row>
    <row r="781" spans="3:9" s="9" customFormat="1">
      <c r="C781" s="10"/>
      <c r="G781" s="40"/>
      <c r="H781" s="40"/>
      <c r="I781" s="40"/>
    </row>
    <row r="782" spans="3:9" s="9" customFormat="1">
      <c r="C782" s="10"/>
      <c r="G782" s="40"/>
      <c r="H782" s="40"/>
      <c r="I782" s="40"/>
    </row>
    <row r="783" spans="3:9" s="9" customFormat="1">
      <c r="C783" s="10"/>
      <c r="G783" s="40"/>
      <c r="H783" s="40"/>
      <c r="I783" s="40"/>
    </row>
    <row r="784" spans="3:9" s="9" customFormat="1">
      <c r="C784" s="10"/>
      <c r="G784" s="40"/>
      <c r="H784" s="40"/>
      <c r="I784" s="40"/>
    </row>
    <row r="785" spans="3:9" s="9" customFormat="1">
      <c r="C785" s="10"/>
      <c r="G785" s="40"/>
      <c r="H785" s="40"/>
      <c r="I785" s="40"/>
    </row>
    <row r="786" spans="3:9" s="9" customFormat="1">
      <c r="C786" s="10"/>
      <c r="G786" s="40"/>
      <c r="H786" s="40"/>
      <c r="I786" s="40"/>
    </row>
    <row r="787" spans="3:9" s="9" customFormat="1">
      <c r="C787" s="10"/>
      <c r="G787" s="40"/>
      <c r="H787" s="40"/>
      <c r="I787" s="40"/>
    </row>
    <row r="788" spans="3:9" s="9" customFormat="1">
      <c r="C788" s="10"/>
      <c r="G788" s="40"/>
      <c r="H788" s="40"/>
      <c r="I788" s="40"/>
    </row>
    <row r="789" spans="3:9" s="9" customFormat="1">
      <c r="C789" s="10"/>
      <c r="G789" s="40"/>
      <c r="H789" s="40"/>
      <c r="I789" s="40"/>
    </row>
    <row r="790" spans="3:9" s="9" customFormat="1">
      <c r="C790" s="10"/>
      <c r="G790" s="40"/>
      <c r="H790" s="40"/>
      <c r="I790" s="40"/>
    </row>
    <row r="791" spans="3:9" s="9" customFormat="1">
      <c r="C791" s="10"/>
      <c r="G791" s="40"/>
      <c r="H791" s="40"/>
      <c r="I791" s="40"/>
    </row>
    <row r="792" spans="3:9" s="9" customFormat="1">
      <c r="C792" s="10"/>
      <c r="G792" s="40"/>
      <c r="H792" s="40"/>
      <c r="I792" s="40"/>
    </row>
    <row r="793" spans="3:9" s="9" customFormat="1">
      <c r="C793" s="10"/>
      <c r="G793" s="40"/>
      <c r="H793" s="40"/>
      <c r="I793" s="40"/>
    </row>
    <row r="794" spans="3:9" s="9" customFormat="1">
      <c r="C794" s="10"/>
      <c r="G794" s="40"/>
      <c r="H794" s="40"/>
      <c r="I794" s="40"/>
    </row>
    <row r="795" spans="3:9" s="9" customFormat="1">
      <c r="C795" s="10"/>
      <c r="G795" s="40"/>
      <c r="H795" s="40"/>
      <c r="I795" s="40"/>
    </row>
    <row r="796" spans="3:9" s="9" customFormat="1">
      <c r="C796" s="10"/>
      <c r="G796" s="40"/>
      <c r="H796" s="40"/>
      <c r="I796" s="40"/>
    </row>
    <row r="797" spans="3:9" s="9" customFormat="1">
      <c r="C797" s="10"/>
      <c r="G797" s="40"/>
      <c r="H797" s="40"/>
      <c r="I797" s="40"/>
    </row>
    <row r="798" spans="3:9" s="9" customFormat="1">
      <c r="C798" s="10"/>
      <c r="G798" s="40"/>
      <c r="H798" s="40"/>
      <c r="I798" s="40"/>
    </row>
    <row r="799" spans="3:9" s="9" customFormat="1">
      <c r="C799" s="10"/>
      <c r="G799" s="40"/>
      <c r="H799" s="40"/>
      <c r="I799" s="40"/>
    </row>
    <row r="800" spans="3:9" s="9" customFormat="1">
      <c r="C800" s="10"/>
      <c r="G800" s="40"/>
      <c r="H800" s="40"/>
      <c r="I800" s="40"/>
    </row>
    <row r="801" spans="3:9" s="9" customFormat="1">
      <c r="C801" s="10"/>
      <c r="G801" s="40"/>
      <c r="H801" s="40"/>
      <c r="I801" s="40"/>
    </row>
    <row r="802" spans="3:9" s="9" customFormat="1">
      <c r="C802" s="10"/>
      <c r="G802" s="40"/>
      <c r="H802" s="40"/>
      <c r="I802" s="40"/>
    </row>
    <row r="803" spans="3:9" s="9" customFormat="1">
      <c r="C803" s="10"/>
      <c r="G803" s="40"/>
      <c r="H803" s="40"/>
      <c r="I803" s="40"/>
    </row>
    <row r="804" spans="3:9" s="9" customFormat="1">
      <c r="C804" s="10"/>
      <c r="G804" s="40"/>
      <c r="H804" s="40"/>
      <c r="I804" s="40"/>
    </row>
    <row r="805" spans="3:9" s="9" customFormat="1">
      <c r="C805" s="10"/>
      <c r="G805" s="40"/>
      <c r="H805" s="40"/>
      <c r="I805" s="40"/>
    </row>
    <row r="806" spans="3:9" s="9" customFormat="1">
      <c r="C806" s="10"/>
      <c r="G806" s="40"/>
      <c r="H806" s="40"/>
      <c r="I806" s="40"/>
    </row>
    <row r="807" spans="3:9" s="9" customFormat="1">
      <c r="C807" s="10"/>
      <c r="G807" s="40"/>
      <c r="H807" s="40"/>
      <c r="I807" s="40"/>
    </row>
    <row r="808" spans="3:9" s="9" customFormat="1">
      <c r="C808" s="10"/>
      <c r="G808" s="40"/>
      <c r="H808" s="40"/>
      <c r="I808" s="40"/>
    </row>
    <row r="809" spans="3:9" s="9" customFormat="1">
      <c r="C809" s="10"/>
      <c r="G809" s="40"/>
      <c r="H809" s="40"/>
      <c r="I809" s="40"/>
    </row>
    <row r="810" spans="3:9" s="9" customFormat="1">
      <c r="C810" s="10"/>
      <c r="G810" s="40"/>
      <c r="H810" s="40"/>
      <c r="I810" s="40"/>
    </row>
    <row r="811" spans="3:9" s="9" customFormat="1">
      <c r="C811" s="10"/>
      <c r="G811" s="40"/>
      <c r="H811" s="40"/>
      <c r="I811" s="40"/>
    </row>
    <row r="812" spans="3:9" s="9" customFormat="1">
      <c r="C812" s="10"/>
      <c r="G812" s="40"/>
      <c r="H812" s="40"/>
      <c r="I812" s="40"/>
    </row>
    <row r="813" spans="3:9" s="9" customFormat="1">
      <c r="C813" s="10"/>
      <c r="G813" s="40"/>
      <c r="H813" s="40"/>
      <c r="I813" s="40"/>
    </row>
    <row r="814" spans="3:9" s="9" customFormat="1">
      <c r="C814" s="10"/>
      <c r="G814" s="40"/>
      <c r="H814" s="40"/>
      <c r="I814" s="40"/>
    </row>
    <row r="815" spans="3:9" s="9" customFormat="1">
      <c r="C815" s="10"/>
      <c r="G815" s="40"/>
      <c r="H815" s="40"/>
      <c r="I815" s="40"/>
    </row>
    <row r="816" spans="3:9" s="9" customFormat="1">
      <c r="C816" s="10"/>
      <c r="G816" s="40"/>
      <c r="H816" s="40"/>
      <c r="I816" s="40"/>
    </row>
    <row r="817" spans="3:9" s="9" customFormat="1">
      <c r="C817" s="10"/>
      <c r="G817" s="40"/>
      <c r="H817" s="40"/>
      <c r="I817" s="40"/>
    </row>
    <row r="818" spans="3:9" s="9" customFormat="1">
      <c r="C818" s="10"/>
      <c r="G818" s="40"/>
      <c r="H818" s="40"/>
      <c r="I818" s="40"/>
    </row>
    <row r="819" spans="3:9" s="9" customFormat="1">
      <c r="C819" s="10"/>
      <c r="G819" s="40"/>
      <c r="H819" s="40"/>
      <c r="I819" s="40"/>
    </row>
    <row r="820" spans="3:9" s="9" customFormat="1">
      <c r="C820" s="10"/>
      <c r="G820" s="40"/>
      <c r="H820" s="40"/>
      <c r="I820" s="40"/>
    </row>
    <row r="821" spans="3:9" s="9" customFormat="1">
      <c r="C821" s="10"/>
      <c r="G821" s="40"/>
      <c r="H821" s="40"/>
      <c r="I821" s="40"/>
    </row>
    <row r="822" spans="3:9" s="9" customFormat="1">
      <c r="C822" s="10"/>
      <c r="G822" s="40"/>
      <c r="H822" s="40"/>
      <c r="I822" s="40"/>
    </row>
    <row r="823" spans="3:9" s="9" customFormat="1">
      <c r="C823" s="10"/>
      <c r="G823" s="40"/>
      <c r="H823" s="40"/>
      <c r="I823" s="40"/>
    </row>
    <row r="824" spans="3:9" s="9" customFormat="1">
      <c r="C824" s="10"/>
      <c r="G824" s="40"/>
      <c r="H824" s="40"/>
      <c r="I824" s="40"/>
    </row>
    <row r="825" spans="3:9" s="9" customFormat="1">
      <c r="C825" s="10"/>
      <c r="G825" s="40"/>
      <c r="H825" s="40"/>
      <c r="I825" s="40"/>
    </row>
    <row r="826" spans="3:9" s="9" customFormat="1">
      <c r="C826" s="10"/>
      <c r="G826" s="40"/>
      <c r="H826" s="40"/>
      <c r="I826" s="40"/>
    </row>
    <row r="827" spans="3:9" s="9" customFormat="1">
      <c r="C827" s="10"/>
      <c r="G827" s="40"/>
      <c r="H827" s="40"/>
      <c r="I827" s="40"/>
    </row>
    <row r="828" spans="3:9" s="9" customFormat="1">
      <c r="C828" s="10"/>
      <c r="G828" s="40"/>
      <c r="H828" s="40"/>
      <c r="I828" s="40"/>
    </row>
    <row r="829" spans="3:9" s="9" customFormat="1">
      <c r="C829" s="10"/>
      <c r="G829" s="40"/>
      <c r="H829" s="40"/>
      <c r="I829" s="40"/>
    </row>
    <row r="830" spans="3:9" s="9" customFormat="1">
      <c r="C830" s="10"/>
      <c r="G830" s="40"/>
      <c r="H830" s="40"/>
      <c r="I830" s="40"/>
    </row>
    <row r="831" spans="3:9" s="9" customFormat="1">
      <c r="C831" s="10"/>
      <c r="G831" s="40"/>
      <c r="H831" s="40"/>
      <c r="I831" s="40"/>
    </row>
    <row r="832" spans="3:9" s="9" customFormat="1">
      <c r="C832" s="10"/>
      <c r="G832" s="40"/>
      <c r="H832" s="40"/>
      <c r="I832" s="40"/>
    </row>
    <row r="833" spans="3:9" s="9" customFormat="1">
      <c r="C833" s="10"/>
      <c r="G833" s="40"/>
      <c r="H833" s="40"/>
      <c r="I833" s="40"/>
    </row>
    <row r="834" spans="3:9" s="9" customFormat="1">
      <c r="C834" s="10"/>
      <c r="G834" s="40"/>
      <c r="H834" s="40"/>
      <c r="I834" s="40"/>
    </row>
    <row r="835" spans="3:9" s="9" customFormat="1">
      <c r="C835" s="10"/>
      <c r="G835" s="40"/>
      <c r="H835" s="40"/>
      <c r="I835" s="40"/>
    </row>
    <row r="836" spans="3:9" s="9" customFormat="1">
      <c r="C836" s="10"/>
      <c r="G836" s="40"/>
      <c r="H836" s="40"/>
      <c r="I836" s="40"/>
    </row>
    <row r="837" spans="3:9" s="9" customFormat="1">
      <c r="C837" s="10"/>
      <c r="G837" s="40"/>
      <c r="H837" s="40"/>
      <c r="I837" s="40"/>
    </row>
    <row r="838" spans="3:9" s="9" customFormat="1">
      <c r="C838" s="10"/>
      <c r="G838" s="40"/>
      <c r="H838" s="40"/>
      <c r="I838" s="40"/>
    </row>
    <row r="839" spans="3:9" s="9" customFormat="1">
      <c r="C839" s="10"/>
      <c r="G839" s="40"/>
      <c r="H839" s="40"/>
      <c r="I839" s="40"/>
    </row>
    <row r="840" spans="3:9" s="9" customFormat="1">
      <c r="C840" s="10"/>
      <c r="G840" s="40"/>
      <c r="H840" s="40"/>
      <c r="I840" s="40"/>
    </row>
    <row r="841" spans="3:9" s="9" customFormat="1">
      <c r="C841" s="10"/>
      <c r="G841" s="40"/>
      <c r="H841" s="40"/>
      <c r="I841" s="40"/>
    </row>
    <row r="842" spans="3:9" s="9" customFormat="1">
      <c r="C842" s="10"/>
      <c r="G842" s="40"/>
      <c r="H842" s="40"/>
      <c r="I842" s="40"/>
    </row>
    <row r="843" spans="3:9" s="9" customFormat="1">
      <c r="C843" s="10"/>
      <c r="G843" s="40"/>
      <c r="H843" s="40"/>
      <c r="I843" s="40"/>
    </row>
    <row r="844" spans="3:9" s="9" customFormat="1">
      <c r="C844" s="10"/>
      <c r="G844" s="40"/>
      <c r="H844" s="40"/>
      <c r="I844" s="40"/>
    </row>
    <row r="845" spans="3:9" s="9" customFormat="1">
      <c r="C845" s="10"/>
      <c r="G845" s="40"/>
      <c r="H845" s="40"/>
      <c r="I845" s="40"/>
    </row>
    <row r="846" spans="3:9" s="9" customFormat="1">
      <c r="C846" s="10"/>
      <c r="G846" s="40"/>
      <c r="H846" s="40"/>
      <c r="I846" s="40"/>
    </row>
    <row r="847" spans="3:9" s="9" customFormat="1">
      <c r="C847" s="10"/>
      <c r="G847" s="40"/>
      <c r="H847" s="40"/>
      <c r="I847" s="40"/>
    </row>
    <row r="848" spans="3:9" s="9" customFormat="1">
      <c r="C848" s="10"/>
      <c r="G848" s="40"/>
      <c r="H848" s="40"/>
      <c r="I848" s="40"/>
    </row>
    <row r="849" spans="3:9" s="9" customFormat="1">
      <c r="C849" s="10"/>
      <c r="G849" s="40"/>
      <c r="H849" s="40"/>
      <c r="I849" s="40"/>
    </row>
    <row r="850" spans="3:9" s="9" customFormat="1">
      <c r="C850" s="10"/>
      <c r="G850" s="40"/>
      <c r="H850" s="40"/>
      <c r="I850" s="40"/>
    </row>
    <row r="851" spans="3:9" s="9" customFormat="1">
      <c r="C851" s="10"/>
      <c r="G851" s="40"/>
      <c r="H851" s="40"/>
      <c r="I851" s="40"/>
    </row>
    <row r="852" spans="3:9" s="9" customFormat="1">
      <c r="C852" s="10"/>
      <c r="G852" s="40"/>
      <c r="H852" s="40"/>
      <c r="I852" s="40"/>
    </row>
    <row r="853" spans="3:9" s="9" customFormat="1">
      <c r="C853" s="10"/>
      <c r="G853" s="40"/>
      <c r="H853" s="40"/>
      <c r="I853" s="40"/>
    </row>
    <row r="854" spans="3:9" s="9" customFormat="1">
      <c r="C854" s="10"/>
      <c r="G854" s="40"/>
      <c r="H854" s="40"/>
      <c r="I854" s="40"/>
    </row>
    <row r="855" spans="3:9" s="9" customFormat="1">
      <c r="C855" s="10"/>
      <c r="G855" s="40"/>
      <c r="H855" s="40"/>
      <c r="I855" s="40"/>
    </row>
    <row r="856" spans="3:9" s="9" customFormat="1">
      <c r="C856" s="10"/>
      <c r="G856" s="40"/>
      <c r="H856" s="40"/>
      <c r="I856" s="40"/>
    </row>
    <row r="857" spans="3:9" s="9" customFormat="1">
      <c r="C857" s="10"/>
      <c r="G857" s="40"/>
      <c r="H857" s="40"/>
      <c r="I857" s="40"/>
    </row>
    <row r="858" spans="3:9" s="9" customFormat="1">
      <c r="C858" s="10"/>
      <c r="G858" s="40"/>
      <c r="H858" s="40"/>
      <c r="I858" s="40"/>
    </row>
    <row r="859" spans="3:9" s="9" customFormat="1">
      <c r="C859" s="10"/>
      <c r="G859" s="40"/>
      <c r="H859" s="40"/>
      <c r="I859" s="40"/>
    </row>
    <row r="860" spans="3:9" s="9" customFormat="1">
      <c r="C860" s="10"/>
      <c r="G860" s="40"/>
      <c r="H860" s="40"/>
      <c r="I860" s="40"/>
    </row>
    <row r="861" spans="3:9" s="9" customFormat="1">
      <c r="C861" s="10"/>
      <c r="G861" s="40"/>
      <c r="H861" s="40"/>
      <c r="I861" s="40"/>
    </row>
    <row r="862" spans="3:9" s="9" customFormat="1">
      <c r="C862" s="10"/>
      <c r="G862" s="40"/>
      <c r="H862" s="40"/>
      <c r="I862" s="40"/>
    </row>
    <row r="863" spans="3:9" s="9" customFormat="1">
      <c r="C863" s="10"/>
      <c r="G863" s="40"/>
      <c r="H863" s="40"/>
      <c r="I863" s="40"/>
    </row>
    <row r="864" spans="3:9" s="9" customFormat="1">
      <c r="C864" s="10"/>
      <c r="G864" s="40"/>
      <c r="H864" s="40"/>
      <c r="I864" s="40"/>
    </row>
    <row r="865" spans="3:9" s="9" customFormat="1">
      <c r="C865" s="10"/>
      <c r="G865" s="40"/>
      <c r="H865" s="40"/>
      <c r="I865" s="40"/>
    </row>
    <row r="866" spans="3:9" s="9" customFormat="1">
      <c r="C866" s="10"/>
      <c r="G866" s="40"/>
      <c r="H866" s="40"/>
      <c r="I866" s="40"/>
    </row>
    <row r="867" spans="3:9" s="9" customFormat="1">
      <c r="C867" s="10"/>
      <c r="G867" s="40"/>
      <c r="H867" s="40"/>
      <c r="I867" s="40"/>
    </row>
    <row r="868" spans="3:9" s="9" customFormat="1">
      <c r="C868" s="10"/>
      <c r="G868" s="40"/>
      <c r="H868" s="40"/>
      <c r="I868" s="40"/>
    </row>
    <row r="869" spans="3:9" s="9" customFormat="1">
      <c r="C869" s="10"/>
      <c r="G869" s="40"/>
      <c r="H869" s="40"/>
      <c r="I869" s="40"/>
    </row>
    <row r="870" spans="3:9" s="9" customFormat="1">
      <c r="C870" s="10"/>
      <c r="G870" s="40"/>
      <c r="H870" s="40"/>
      <c r="I870" s="40"/>
    </row>
    <row r="871" spans="3:9" s="9" customFormat="1">
      <c r="C871" s="10"/>
      <c r="G871" s="40"/>
      <c r="H871" s="40"/>
      <c r="I871" s="40"/>
    </row>
    <row r="872" spans="3:9" s="9" customFormat="1">
      <c r="C872" s="10"/>
      <c r="G872" s="40"/>
      <c r="H872" s="40"/>
      <c r="I872" s="40"/>
    </row>
    <row r="873" spans="3:9" s="9" customFormat="1">
      <c r="C873" s="10"/>
      <c r="G873" s="40"/>
      <c r="H873" s="40"/>
      <c r="I873" s="40"/>
    </row>
    <row r="874" spans="3:9" s="9" customFormat="1">
      <c r="C874" s="10"/>
      <c r="G874" s="40"/>
      <c r="H874" s="40"/>
      <c r="I874" s="40"/>
    </row>
    <row r="875" spans="3:9" s="9" customFormat="1">
      <c r="C875" s="10"/>
      <c r="G875" s="40"/>
      <c r="H875" s="40"/>
      <c r="I875" s="40"/>
    </row>
    <row r="876" spans="3:9" s="9" customFormat="1">
      <c r="C876" s="10"/>
      <c r="G876" s="40"/>
      <c r="H876" s="40"/>
      <c r="I876" s="40"/>
    </row>
    <row r="877" spans="3:9" s="9" customFormat="1">
      <c r="C877" s="10"/>
      <c r="G877" s="40"/>
      <c r="H877" s="40"/>
      <c r="I877" s="40"/>
    </row>
    <row r="878" spans="3:9" s="9" customFormat="1">
      <c r="C878" s="10"/>
      <c r="G878" s="40"/>
      <c r="H878" s="40"/>
      <c r="I878" s="40"/>
    </row>
    <row r="879" spans="3:9" s="9" customFormat="1">
      <c r="C879" s="10"/>
      <c r="G879" s="40"/>
      <c r="H879" s="40"/>
      <c r="I879" s="40"/>
    </row>
    <row r="880" spans="3:9" s="9" customFormat="1">
      <c r="C880" s="10"/>
      <c r="G880" s="40"/>
      <c r="H880" s="40"/>
      <c r="I880" s="40"/>
    </row>
    <row r="881" spans="3:9" s="9" customFormat="1">
      <c r="C881" s="10"/>
      <c r="G881" s="40"/>
      <c r="H881" s="40"/>
      <c r="I881" s="40"/>
    </row>
    <row r="882" spans="3:9" s="9" customFormat="1">
      <c r="C882" s="10"/>
      <c r="G882" s="40"/>
      <c r="H882" s="40"/>
      <c r="I882" s="40"/>
    </row>
    <row r="883" spans="3:9" s="9" customFormat="1">
      <c r="C883" s="10"/>
      <c r="G883" s="40"/>
      <c r="H883" s="40"/>
      <c r="I883" s="40"/>
    </row>
    <row r="884" spans="3:9" s="9" customFormat="1">
      <c r="C884" s="10"/>
      <c r="G884" s="40"/>
      <c r="H884" s="40"/>
      <c r="I884" s="40"/>
    </row>
    <row r="885" spans="3:9" s="9" customFormat="1">
      <c r="C885" s="10"/>
      <c r="G885" s="40"/>
      <c r="H885" s="40"/>
      <c r="I885" s="40"/>
    </row>
  </sheetData>
  <pageMargins left="0.7" right="0.7" top="0.75" bottom="0.75" header="0.3" footer="0.3"/>
  <drawing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Z1089"/>
  <sheetViews>
    <sheetView workbookViewId="0">
      <selection activeCell="J1" sqref="J1"/>
    </sheetView>
  </sheetViews>
  <sheetFormatPr defaultColWidth="11.42578125" defaultRowHeight="15"/>
  <cols>
    <col min="1" max="1" width="15.7109375" customWidth="1"/>
    <col min="2" max="2" width="18.28515625" customWidth="1"/>
    <col min="3" max="3" width="17.5703125" customWidth="1"/>
    <col min="4" max="4" width="18" customWidth="1"/>
    <col min="5" max="5" width="17.5703125" customWidth="1"/>
    <col min="6" max="6" width="17" style="1" customWidth="1"/>
    <col min="7" max="7" width="13.85546875" customWidth="1"/>
    <col min="8" max="8" width="25.140625" style="9" customWidth="1"/>
    <col min="9" max="9" width="15.28515625" style="9" customWidth="1"/>
    <col min="10" max="10" width="13.7109375" style="9" customWidth="1"/>
    <col min="11" max="11" width="16.140625" style="10" customWidth="1"/>
    <col min="12" max="152" width="11.42578125" style="9"/>
  </cols>
  <sheetData>
    <row r="1" spans="1:156" ht="45">
      <c r="A1" s="44" t="s">
        <v>33</v>
      </c>
      <c r="B1" s="44" t="s">
        <v>34</v>
      </c>
      <c r="C1" s="45" t="s">
        <v>4</v>
      </c>
      <c r="D1" s="44" t="s">
        <v>5</v>
      </c>
      <c r="E1" s="44" t="s">
        <v>1</v>
      </c>
      <c r="F1" s="46" t="s">
        <v>2</v>
      </c>
      <c r="G1" s="47" t="s">
        <v>3</v>
      </c>
      <c r="H1" s="47" t="s">
        <v>6</v>
      </c>
      <c r="I1" s="47" t="s">
        <v>35</v>
      </c>
      <c r="J1" s="47" t="s">
        <v>36</v>
      </c>
      <c r="K1" s="46" t="s">
        <v>9</v>
      </c>
      <c r="EW1" s="9"/>
      <c r="EX1" s="9"/>
      <c r="EY1" s="9"/>
      <c r="EZ1" s="9"/>
    </row>
    <row r="2" spans="1:156">
      <c r="A2" s="17" t="s">
        <v>37</v>
      </c>
      <c r="B2" s="13">
        <v>8</v>
      </c>
      <c r="C2" s="12">
        <f>SUM(PAÍSES!E2,PAÍSES!E5,PAÍSES!E6,PAÍSES!E7,PAÍSES!E9,PAÍSES!E17,PAÍSES!E19,PAÍSES!E20)</f>
        <v>12856511.930000002</v>
      </c>
      <c r="D2" s="14">
        <f>Tabla3[[#This Row],[CAPITAL]]/$C$7</f>
        <v>0.66378175572096643</v>
      </c>
      <c r="E2" s="11">
        <f>SUM(PAÍSES!B2,PAÍSES!B5,PAÍSES!B6,PAÍSES!B7,PAÍSES!B9,PAÍSES!B17,PAÍSES!B19,PAÍSES!B20)</f>
        <v>28</v>
      </c>
      <c r="F2" s="15">
        <f>Tabla3[[#This Row],[Nº DE PROYECTOS]]/$E$7</f>
        <v>0.7</v>
      </c>
      <c r="G2" s="16">
        <f>27</f>
        <v>27</v>
      </c>
      <c r="H2" s="43">
        <f>SUM(PAÍSES!G2,PAÍSES!G5,PAÍSES!G6,PAÍSES!G7,PAÍSES!G9,PAÍSES!G17,PAÍSES!G19,PAÍSES!G20)</f>
        <v>100474</v>
      </c>
      <c r="I2" s="43">
        <f>SUM(PAÍSES!H2,PAÍSES!H5,PAÍSES!H6,PAÍSES!H7,PAÍSES!H9,PAÍSES!H17,PAÍSES!H19,PAÍSES!H20)</f>
        <v>38797</v>
      </c>
      <c r="J2" s="16">
        <f>Tabla3[[#This Row],[Nº DE BENEFICIARIOS]]-Tabla3[[#This Row],[Nº DE HOMBRES]]</f>
        <v>61677</v>
      </c>
      <c r="K2" s="15">
        <f>Tabla3[[#This Row],[Nº DE BENEFICIARIOS]]/$H$7</f>
        <v>0.29265067399890482</v>
      </c>
      <c r="EW2" s="9"/>
      <c r="EX2" s="9"/>
      <c r="EY2" s="9"/>
      <c r="EZ2" s="9"/>
    </row>
    <row r="3" spans="1:156">
      <c r="A3" s="62" t="s">
        <v>38</v>
      </c>
      <c r="B3" s="13">
        <v>6</v>
      </c>
      <c r="C3" s="12">
        <f>SUM(PAÍSES!E3,PAÍSES!E14,PAÍSES!E15,PAÍSES!E16,PAÍSES!E22,PAÍSES!E23)</f>
        <v>3376264.58</v>
      </c>
      <c r="D3" s="14">
        <f>Tabla3[[#This Row],[CAPITAL]]/$C$7</f>
        <v>0.17431655202383584</v>
      </c>
      <c r="E3" s="11">
        <f>SUM(PAÍSES!B3,PAÍSES!B14,PAÍSES!B15,PAÍSES!B16,PAÍSES!B22,PAÍSES!B23)</f>
        <v>8</v>
      </c>
      <c r="F3" s="15">
        <f>Tabla3[[#This Row],[Nº DE PROYECTOS]]/$E$7</f>
        <v>0.2</v>
      </c>
      <c r="G3" s="16">
        <v>8</v>
      </c>
      <c r="H3" s="43">
        <f>SUM(PAÍSES!G3,PAÍSES!G14,PAÍSES!G15,PAÍSES!G16,PAÍSES!G22,PAÍSES!G23)</f>
        <v>145077</v>
      </c>
      <c r="I3" s="43">
        <f>SUM(PAÍSES!H3,PAÍSES!H14,PAÍSES!H15,PAÍSES!H16,PAÍSES!H22,PAÍSES!H23)</f>
        <v>69394</v>
      </c>
      <c r="J3" s="16">
        <f>Tabla3[[#This Row],[Nº DE BENEFICIARIOS]]-Tabla3[[#This Row],[Nº DE HOMBRES]]</f>
        <v>75683</v>
      </c>
      <c r="K3" s="15">
        <f>Tabla3[[#This Row],[Nº DE BENEFICIARIOS]]/$H$7</f>
        <v>0.42256585615919656</v>
      </c>
      <c r="EW3" s="9"/>
      <c r="EX3" s="9"/>
      <c r="EY3" s="9"/>
      <c r="EZ3" s="9"/>
    </row>
    <row r="4" spans="1:156">
      <c r="A4" s="18" t="s">
        <v>39</v>
      </c>
      <c r="B4" s="13">
        <v>2</v>
      </c>
      <c r="C4" s="12">
        <f>SUM(PAÍSES!E11,PAÍSES!E18)</f>
        <v>3135806.34</v>
      </c>
      <c r="D4" s="14">
        <f>Tabla3[[#This Row],[CAPITAL]]/$C$7</f>
        <v>0.16190169225519768</v>
      </c>
      <c r="E4" s="11">
        <f>SUM(PAÍSES!B18,PAÍSES!B11)</f>
        <v>4</v>
      </c>
      <c r="F4" s="15">
        <f>Tabla3[[#This Row],[Nº DE PROYECTOS]]/$E$7</f>
        <v>0.1</v>
      </c>
      <c r="G4" s="16">
        <f>SUM(PAÍSES!D18,PAÍSES!D11)</f>
        <v>4</v>
      </c>
      <c r="H4" s="43">
        <f>SUM(PAÍSES!G11,PAÍSES!G18)</f>
        <v>97773</v>
      </c>
      <c r="I4" s="43">
        <f>SUM(PAÍSES!H18,PAÍSES!H11)</f>
        <v>41576</v>
      </c>
      <c r="J4" s="16">
        <f>Tabla3[[#This Row],[Nº DE BENEFICIARIOS]]-Tabla3[[#This Row],[Nº DE HOMBRES]]</f>
        <v>56197</v>
      </c>
      <c r="K4" s="15">
        <f>Tabla3[[#This Row],[Nº DE BENEFICIARIOS]]/$H$7</f>
        <v>0.28478346984189862</v>
      </c>
      <c r="EW4" s="9"/>
      <c r="EX4" s="9"/>
      <c r="EY4" s="9"/>
      <c r="EZ4" s="9"/>
    </row>
    <row r="5" spans="1:156">
      <c r="A5" s="19" t="s">
        <v>40</v>
      </c>
      <c r="B5" s="55"/>
      <c r="C5" s="56"/>
      <c r="D5" s="57"/>
      <c r="E5" s="58"/>
      <c r="F5" s="57"/>
      <c r="G5" s="58"/>
      <c r="H5" s="59"/>
      <c r="I5" s="59"/>
      <c r="J5" s="58"/>
      <c r="K5" s="57"/>
      <c r="EW5" s="9"/>
      <c r="EX5" s="9"/>
      <c r="EY5" s="9"/>
      <c r="EZ5" s="9"/>
    </row>
    <row r="6" spans="1:156">
      <c r="A6" s="20" t="s">
        <v>41</v>
      </c>
      <c r="B6" s="55"/>
      <c r="C6" s="56"/>
      <c r="D6" s="57"/>
      <c r="E6" s="58"/>
      <c r="F6" s="57"/>
      <c r="G6" s="58"/>
      <c r="H6" s="59"/>
      <c r="I6" s="59"/>
      <c r="J6" s="58"/>
      <c r="K6" s="57"/>
      <c r="EW6" s="9"/>
      <c r="EX6" s="9"/>
      <c r="EY6" s="9"/>
      <c r="EZ6" s="9"/>
    </row>
    <row r="7" spans="1:156">
      <c r="A7" s="13" t="s">
        <v>32</v>
      </c>
      <c r="B7" s="13">
        <f>SUBTOTAL(109,B2:B6)</f>
        <v>16</v>
      </c>
      <c r="C7" s="12">
        <f>SUM(C2:C6)</f>
        <v>19368582.850000001</v>
      </c>
      <c r="D7" s="14">
        <f>Tabla3[[#This Row],[CAPITAL]]/$C$7</f>
        <v>1</v>
      </c>
      <c r="E7" s="11">
        <f>SUM(E2:E6)</f>
        <v>40</v>
      </c>
      <c r="F7" s="15">
        <f>Tabla3[[#This Row],[Nº DE PROYECTOS]]/$E$7</f>
        <v>1</v>
      </c>
      <c r="G7" s="16">
        <f>SUM(G2:G6)</f>
        <v>39</v>
      </c>
      <c r="H7" s="43">
        <f>SUM(H2:H4)</f>
        <v>343324</v>
      </c>
      <c r="I7" s="43">
        <f>SUM(I2:I4)</f>
        <v>149767</v>
      </c>
      <c r="J7" s="16">
        <f>Tabla3[[#This Row],[Nº DE BENEFICIARIOS]]-Tabla3[[#This Row],[Nº DE HOMBRES]]</f>
        <v>193557</v>
      </c>
      <c r="K7" s="15">
        <f>SUM(K2:K6)</f>
        <v>1</v>
      </c>
      <c r="EW7" s="9"/>
      <c r="EX7" s="9"/>
      <c r="EY7" s="9"/>
      <c r="EZ7" s="9"/>
    </row>
    <row r="8" spans="1:156" s="9" customFormat="1">
      <c r="F8" s="10"/>
      <c r="K8" s="10"/>
    </row>
    <row r="9" spans="1:156" s="9" customFormat="1">
      <c r="F9" s="10"/>
      <c r="K9" s="10"/>
    </row>
    <row r="10" spans="1:156" s="9" customFormat="1">
      <c r="F10" s="10"/>
      <c r="K10" s="10"/>
    </row>
    <row r="11" spans="1:156" s="9" customFormat="1">
      <c r="F11" s="10"/>
      <c r="K11" s="10"/>
    </row>
    <row r="12" spans="1:156" s="9" customFormat="1">
      <c r="F12" s="10"/>
      <c r="K12" s="10"/>
    </row>
    <row r="13" spans="1:156" s="9" customFormat="1">
      <c r="F13" s="10"/>
      <c r="K13" s="10"/>
    </row>
    <row r="14" spans="1:156" s="9" customFormat="1">
      <c r="F14" s="10"/>
      <c r="K14" s="10"/>
    </row>
    <row r="15" spans="1:156" s="9" customFormat="1">
      <c r="F15" s="10"/>
      <c r="K15" s="10"/>
    </row>
    <row r="16" spans="1:156" s="9" customFormat="1">
      <c r="F16" s="10"/>
      <c r="K16" s="10"/>
    </row>
    <row r="17" spans="6:11" s="9" customFormat="1">
      <c r="F17" s="10"/>
      <c r="K17" s="10"/>
    </row>
    <row r="18" spans="6:11" s="9" customFormat="1">
      <c r="F18" s="10"/>
      <c r="K18" s="10"/>
    </row>
    <row r="19" spans="6:11" s="9" customFormat="1">
      <c r="F19" s="10"/>
      <c r="K19" s="10"/>
    </row>
    <row r="20" spans="6:11" s="9" customFormat="1">
      <c r="F20" s="10"/>
      <c r="K20" s="10"/>
    </row>
    <row r="21" spans="6:11" s="9" customFormat="1">
      <c r="F21" s="10"/>
      <c r="K21" s="10"/>
    </row>
    <row r="22" spans="6:11" s="9" customFormat="1">
      <c r="F22" s="10"/>
      <c r="K22" s="10"/>
    </row>
    <row r="23" spans="6:11" s="9" customFormat="1">
      <c r="F23" s="10"/>
      <c r="K23" s="10"/>
    </row>
    <row r="24" spans="6:11" s="9" customFormat="1">
      <c r="F24" s="10"/>
      <c r="K24" s="10"/>
    </row>
    <row r="25" spans="6:11" s="9" customFormat="1">
      <c r="F25" s="10"/>
      <c r="K25" s="10"/>
    </row>
    <row r="26" spans="6:11" s="9" customFormat="1">
      <c r="F26" s="10"/>
      <c r="K26" s="10"/>
    </row>
    <row r="27" spans="6:11" s="9" customFormat="1">
      <c r="F27" s="10"/>
      <c r="K27" s="10"/>
    </row>
    <row r="28" spans="6:11" s="9" customFormat="1">
      <c r="F28" s="10"/>
      <c r="K28" s="10"/>
    </row>
    <row r="29" spans="6:11" s="9" customFormat="1">
      <c r="F29" s="10"/>
      <c r="K29" s="10"/>
    </row>
    <row r="30" spans="6:11" s="9" customFormat="1">
      <c r="F30" s="10"/>
      <c r="K30" s="10"/>
    </row>
    <row r="31" spans="6:11" s="9" customFormat="1">
      <c r="F31" s="10"/>
      <c r="K31" s="10"/>
    </row>
    <row r="32" spans="6:11" s="9" customFormat="1">
      <c r="F32" s="10"/>
      <c r="K32" s="10"/>
    </row>
    <row r="33" spans="6:11" s="9" customFormat="1">
      <c r="F33" s="10"/>
      <c r="K33" s="10"/>
    </row>
    <row r="34" spans="6:11" s="9" customFormat="1">
      <c r="F34" s="10"/>
      <c r="K34" s="10"/>
    </row>
    <row r="35" spans="6:11" s="9" customFormat="1">
      <c r="F35" s="10"/>
      <c r="K35" s="10"/>
    </row>
    <row r="36" spans="6:11" s="9" customFormat="1">
      <c r="F36" s="10"/>
      <c r="K36" s="10"/>
    </row>
    <row r="37" spans="6:11" s="9" customFormat="1">
      <c r="F37" s="10"/>
      <c r="K37" s="10"/>
    </row>
    <row r="38" spans="6:11" s="9" customFormat="1">
      <c r="F38" s="10"/>
      <c r="K38" s="10"/>
    </row>
    <row r="39" spans="6:11" s="9" customFormat="1">
      <c r="F39" s="10"/>
      <c r="K39" s="10"/>
    </row>
    <row r="40" spans="6:11" s="9" customFormat="1">
      <c r="F40" s="10"/>
      <c r="K40" s="10"/>
    </row>
    <row r="41" spans="6:11" s="9" customFormat="1">
      <c r="F41" s="10"/>
      <c r="K41" s="10"/>
    </row>
    <row r="42" spans="6:11" s="9" customFormat="1">
      <c r="F42" s="10"/>
      <c r="K42" s="10"/>
    </row>
    <row r="43" spans="6:11" s="9" customFormat="1">
      <c r="F43" s="10"/>
      <c r="K43" s="10"/>
    </row>
    <row r="44" spans="6:11" s="9" customFormat="1">
      <c r="F44" s="10"/>
      <c r="K44" s="10"/>
    </row>
    <row r="45" spans="6:11" s="9" customFormat="1">
      <c r="F45" s="10"/>
      <c r="K45" s="10"/>
    </row>
    <row r="46" spans="6:11" s="9" customFormat="1">
      <c r="F46" s="10"/>
      <c r="K46" s="10"/>
    </row>
    <row r="47" spans="6:11" s="9" customFormat="1">
      <c r="F47" s="10"/>
      <c r="K47" s="10"/>
    </row>
    <row r="48" spans="6:11" s="9" customFormat="1">
      <c r="F48" s="10"/>
      <c r="K48" s="10"/>
    </row>
    <row r="49" spans="6:11" s="9" customFormat="1">
      <c r="F49" s="10"/>
      <c r="K49" s="10"/>
    </row>
    <row r="50" spans="6:11" s="9" customFormat="1">
      <c r="F50" s="10"/>
      <c r="K50" s="10"/>
    </row>
    <row r="51" spans="6:11" s="9" customFormat="1">
      <c r="F51" s="10"/>
      <c r="K51" s="10"/>
    </row>
    <row r="52" spans="6:11" s="9" customFormat="1">
      <c r="F52" s="10"/>
      <c r="K52" s="10"/>
    </row>
    <row r="53" spans="6:11" s="9" customFormat="1">
      <c r="F53" s="10"/>
      <c r="K53" s="10"/>
    </row>
    <row r="54" spans="6:11" s="9" customFormat="1">
      <c r="F54" s="10"/>
      <c r="K54" s="10"/>
    </row>
    <row r="55" spans="6:11" s="9" customFormat="1">
      <c r="F55" s="10"/>
      <c r="K55" s="10"/>
    </row>
    <row r="56" spans="6:11" s="9" customFormat="1">
      <c r="F56" s="10"/>
      <c r="K56" s="10"/>
    </row>
    <row r="57" spans="6:11" s="9" customFormat="1">
      <c r="F57" s="10"/>
      <c r="K57" s="10"/>
    </row>
    <row r="58" spans="6:11" s="9" customFormat="1">
      <c r="F58" s="10"/>
      <c r="K58" s="10"/>
    </row>
    <row r="59" spans="6:11" s="9" customFormat="1">
      <c r="F59" s="10"/>
      <c r="K59" s="10"/>
    </row>
    <row r="60" spans="6:11" s="9" customFormat="1">
      <c r="F60" s="10"/>
      <c r="K60" s="10"/>
    </row>
    <row r="61" spans="6:11" s="9" customFormat="1">
      <c r="F61" s="10"/>
      <c r="K61" s="10"/>
    </row>
    <row r="62" spans="6:11" s="9" customFormat="1">
      <c r="F62" s="10"/>
      <c r="K62" s="10"/>
    </row>
    <row r="63" spans="6:11" s="9" customFormat="1">
      <c r="F63" s="10"/>
      <c r="K63" s="10"/>
    </row>
    <row r="64" spans="6:11" s="9" customFormat="1">
      <c r="F64" s="10"/>
      <c r="K64" s="10"/>
    </row>
    <row r="65" spans="6:11" s="9" customFormat="1">
      <c r="F65" s="10"/>
      <c r="K65" s="10"/>
    </row>
    <row r="66" spans="6:11" s="9" customFormat="1">
      <c r="F66" s="10"/>
      <c r="K66" s="10"/>
    </row>
    <row r="67" spans="6:11" s="9" customFormat="1">
      <c r="F67" s="10"/>
      <c r="K67" s="10"/>
    </row>
    <row r="68" spans="6:11" s="9" customFormat="1">
      <c r="F68" s="10"/>
      <c r="K68" s="10"/>
    </row>
    <row r="69" spans="6:11" s="9" customFormat="1">
      <c r="F69" s="10"/>
      <c r="K69" s="10"/>
    </row>
    <row r="70" spans="6:11" s="9" customFormat="1">
      <c r="F70" s="10"/>
      <c r="K70" s="10"/>
    </row>
    <row r="71" spans="6:11" s="9" customFormat="1">
      <c r="F71" s="10"/>
      <c r="K71" s="10"/>
    </row>
    <row r="72" spans="6:11" s="9" customFormat="1">
      <c r="F72" s="10"/>
      <c r="K72" s="10"/>
    </row>
    <row r="73" spans="6:11" s="9" customFormat="1">
      <c r="F73" s="10"/>
      <c r="K73" s="10"/>
    </row>
    <row r="74" spans="6:11" s="9" customFormat="1">
      <c r="F74" s="10"/>
      <c r="K74" s="10"/>
    </row>
    <row r="75" spans="6:11" s="9" customFormat="1">
      <c r="F75" s="10"/>
      <c r="K75" s="10"/>
    </row>
    <row r="76" spans="6:11" s="9" customFormat="1">
      <c r="F76" s="10"/>
      <c r="K76" s="10"/>
    </row>
    <row r="77" spans="6:11" s="9" customFormat="1">
      <c r="F77" s="10"/>
      <c r="K77" s="10"/>
    </row>
    <row r="78" spans="6:11" s="9" customFormat="1">
      <c r="F78" s="10"/>
      <c r="K78" s="10"/>
    </row>
    <row r="79" spans="6:11" s="9" customFormat="1">
      <c r="F79" s="10"/>
      <c r="K79" s="10"/>
    </row>
    <row r="80" spans="6:11" s="9" customFormat="1">
      <c r="F80" s="10"/>
      <c r="K80" s="10"/>
    </row>
    <row r="81" spans="6:11" s="9" customFormat="1">
      <c r="F81" s="10"/>
      <c r="K81" s="10"/>
    </row>
    <row r="82" spans="6:11" s="9" customFormat="1">
      <c r="F82" s="10"/>
      <c r="K82" s="10"/>
    </row>
    <row r="83" spans="6:11" s="9" customFormat="1">
      <c r="F83" s="10"/>
      <c r="K83" s="10"/>
    </row>
    <row r="84" spans="6:11" s="9" customFormat="1">
      <c r="F84" s="10"/>
      <c r="K84" s="10"/>
    </row>
    <row r="85" spans="6:11" s="9" customFormat="1">
      <c r="F85" s="10"/>
      <c r="K85" s="10"/>
    </row>
    <row r="86" spans="6:11" s="9" customFormat="1">
      <c r="F86" s="10"/>
      <c r="K86" s="10"/>
    </row>
    <row r="87" spans="6:11" s="9" customFormat="1">
      <c r="F87" s="10"/>
      <c r="K87" s="10"/>
    </row>
    <row r="88" spans="6:11" s="9" customFormat="1">
      <c r="F88" s="10"/>
      <c r="K88" s="10"/>
    </row>
    <row r="89" spans="6:11" s="9" customFormat="1">
      <c r="F89" s="10"/>
      <c r="K89" s="10"/>
    </row>
    <row r="90" spans="6:11" s="9" customFormat="1">
      <c r="F90" s="10"/>
      <c r="K90" s="10"/>
    </row>
    <row r="91" spans="6:11" s="9" customFormat="1">
      <c r="F91" s="10"/>
      <c r="K91" s="10"/>
    </row>
    <row r="92" spans="6:11" s="9" customFormat="1">
      <c r="F92" s="10"/>
      <c r="K92" s="10"/>
    </row>
    <row r="93" spans="6:11" s="9" customFormat="1">
      <c r="F93" s="10"/>
      <c r="K93" s="10"/>
    </row>
    <row r="94" spans="6:11" s="9" customFormat="1">
      <c r="F94" s="10"/>
      <c r="K94" s="10"/>
    </row>
    <row r="95" spans="6:11" s="9" customFormat="1">
      <c r="F95" s="10"/>
      <c r="K95" s="10"/>
    </row>
    <row r="96" spans="6:11" s="9" customFormat="1">
      <c r="F96" s="10"/>
      <c r="K96" s="10"/>
    </row>
    <row r="97" spans="6:11" s="9" customFormat="1">
      <c r="F97" s="10"/>
      <c r="K97" s="10"/>
    </row>
    <row r="98" spans="6:11" s="9" customFormat="1">
      <c r="F98" s="10"/>
      <c r="K98" s="10"/>
    </row>
    <row r="99" spans="6:11" s="9" customFormat="1">
      <c r="F99" s="10"/>
      <c r="K99" s="10"/>
    </row>
    <row r="100" spans="6:11" s="9" customFormat="1">
      <c r="F100" s="10"/>
      <c r="K100" s="10"/>
    </row>
    <row r="101" spans="6:11" s="9" customFormat="1">
      <c r="F101" s="10"/>
      <c r="K101" s="10"/>
    </row>
    <row r="102" spans="6:11" s="9" customFormat="1">
      <c r="F102" s="10"/>
      <c r="K102" s="10"/>
    </row>
    <row r="103" spans="6:11" s="9" customFormat="1">
      <c r="F103" s="10"/>
      <c r="K103" s="10"/>
    </row>
    <row r="104" spans="6:11" s="9" customFormat="1">
      <c r="F104" s="10"/>
      <c r="K104" s="10"/>
    </row>
    <row r="105" spans="6:11" s="9" customFormat="1">
      <c r="F105" s="10"/>
      <c r="K105" s="10"/>
    </row>
    <row r="106" spans="6:11" s="9" customFormat="1">
      <c r="F106" s="10"/>
      <c r="K106" s="10"/>
    </row>
    <row r="107" spans="6:11" s="9" customFormat="1">
      <c r="F107" s="10"/>
      <c r="K107" s="10"/>
    </row>
    <row r="108" spans="6:11" s="9" customFormat="1">
      <c r="F108" s="10"/>
      <c r="K108" s="10"/>
    </row>
    <row r="109" spans="6:11" s="9" customFormat="1">
      <c r="F109" s="10"/>
      <c r="K109" s="10"/>
    </row>
    <row r="110" spans="6:11" s="9" customFormat="1">
      <c r="F110" s="10"/>
      <c r="K110" s="10"/>
    </row>
    <row r="111" spans="6:11" s="9" customFormat="1">
      <c r="F111" s="10"/>
      <c r="K111" s="10"/>
    </row>
    <row r="112" spans="6:11" s="9" customFormat="1">
      <c r="F112" s="10"/>
      <c r="K112" s="10"/>
    </row>
    <row r="113" spans="6:11" s="9" customFormat="1">
      <c r="F113" s="10"/>
      <c r="K113" s="10"/>
    </row>
    <row r="114" spans="6:11" s="9" customFormat="1">
      <c r="F114" s="10"/>
      <c r="K114" s="10"/>
    </row>
    <row r="115" spans="6:11" s="9" customFormat="1">
      <c r="F115" s="10"/>
      <c r="K115" s="10"/>
    </row>
    <row r="116" spans="6:11" s="9" customFormat="1">
      <c r="F116" s="10"/>
      <c r="K116" s="10"/>
    </row>
    <row r="117" spans="6:11" s="9" customFormat="1">
      <c r="F117" s="10"/>
      <c r="K117" s="10"/>
    </row>
    <row r="118" spans="6:11" s="9" customFormat="1">
      <c r="F118" s="10"/>
      <c r="K118" s="10"/>
    </row>
    <row r="119" spans="6:11" s="9" customFormat="1">
      <c r="F119" s="10"/>
      <c r="K119" s="10"/>
    </row>
    <row r="120" spans="6:11" s="9" customFormat="1">
      <c r="F120" s="10"/>
      <c r="K120" s="10"/>
    </row>
    <row r="121" spans="6:11" s="9" customFormat="1">
      <c r="F121" s="10"/>
      <c r="K121" s="10"/>
    </row>
    <row r="122" spans="6:11" s="9" customFormat="1">
      <c r="F122" s="10"/>
      <c r="K122" s="10"/>
    </row>
    <row r="123" spans="6:11" s="9" customFormat="1">
      <c r="F123" s="10"/>
      <c r="K123" s="10"/>
    </row>
    <row r="124" spans="6:11" s="9" customFormat="1">
      <c r="F124" s="10"/>
      <c r="K124" s="10"/>
    </row>
    <row r="125" spans="6:11" s="9" customFormat="1">
      <c r="F125" s="10"/>
      <c r="K125" s="10"/>
    </row>
    <row r="126" spans="6:11" s="9" customFormat="1">
      <c r="F126" s="10"/>
      <c r="K126" s="10"/>
    </row>
    <row r="127" spans="6:11" s="9" customFormat="1">
      <c r="F127" s="10"/>
      <c r="K127" s="10"/>
    </row>
    <row r="128" spans="6:11" s="9" customFormat="1">
      <c r="F128" s="10"/>
      <c r="K128" s="10"/>
    </row>
    <row r="129" spans="6:11" s="9" customFormat="1">
      <c r="F129" s="10"/>
      <c r="K129" s="10"/>
    </row>
    <row r="130" spans="6:11" s="9" customFormat="1">
      <c r="F130" s="10"/>
      <c r="K130" s="10"/>
    </row>
    <row r="131" spans="6:11" s="9" customFormat="1">
      <c r="F131" s="10"/>
      <c r="K131" s="10"/>
    </row>
    <row r="132" spans="6:11" s="9" customFormat="1">
      <c r="F132" s="10"/>
      <c r="K132" s="10"/>
    </row>
    <row r="133" spans="6:11" s="9" customFormat="1">
      <c r="F133" s="10"/>
      <c r="K133" s="10"/>
    </row>
    <row r="134" spans="6:11" s="9" customFormat="1">
      <c r="F134" s="10"/>
      <c r="K134" s="10"/>
    </row>
    <row r="135" spans="6:11" s="9" customFormat="1">
      <c r="F135" s="10"/>
      <c r="K135" s="10"/>
    </row>
    <row r="136" spans="6:11" s="9" customFormat="1">
      <c r="F136" s="10"/>
      <c r="K136" s="10"/>
    </row>
    <row r="137" spans="6:11" s="9" customFormat="1">
      <c r="F137" s="10"/>
      <c r="K137" s="10"/>
    </row>
    <row r="138" spans="6:11" s="9" customFormat="1">
      <c r="F138" s="10"/>
      <c r="K138" s="10"/>
    </row>
    <row r="139" spans="6:11" s="9" customFormat="1">
      <c r="F139" s="10"/>
      <c r="K139" s="10"/>
    </row>
    <row r="140" spans="6:11" s="9" customFormat="1">
      <c r="F140" s="10"/>
      <c r="K140" s="10"/>
    </row>
    <row r="141" spans="6:11" s="9" customFormat="1">
      <c r="F141" s="10"/>
      <c r="K141" s="10"/>
    </row>
    <row r="142" spans="6:11" s="9" customFormat="1">
      <c r="F142" s="10"/>
      <c r="K142" s="10"/>
    </row>
    <row r="143" spans="6:11" s="9" customFormat="1">
      <c r="F143" s="10"/>
      <c r="K143" s="10"/>
    </row>
    <row r="144" spans="6:11" s="9" customFormat="1">
      <c r="F144" s="10"/>
      <c r="K144" s="10"/>
    </row>
    <row r="145" spans="6:11" s="9" customFormat="1">
      <c r="F145" s="10"/>
      <c r="K145" s="10"/>
    </row>
    <row r="146" spans="6:11" s="9" customFormat="1">
      <c r="F146" s="10"/>
      <c r="K146" s="10"/>
    </row>
    <row r="147" spans="6:11" s="9" customFormat="1">
      <c r="F147" s="10"/>
      <c r="K147" s="10"/>
    </row>
    <row r="148" spans="6:11" s="9" customFormat="1">
      <c r="F148" s="10"/>
      <c r="K148" s="10"/>
    </row>
    <row r="149" spans="6:11" s="9" customFormat="1">
      <c r="F149" s="10"/>
      <c r="K149" s="10"/>
    </row>
    <row r="150" spans="6:11" s="9" customFormat="1">
      <c r="F150" s="10"/>
      <c r="K150" s="10"/>
    </row>
    <row r="151" spans="6:11" s="9" customFormat="1">
      <c r="F151" s="10"/>
      <c r="K151" s="10"/>
    </row>
    <row r="152" spans="6:11" s="9" customFormat="1">
      <c r="F152" s="10"/>
      <c r="K152" s="10"/>
    </row>
    <row r="153" spans="6:11" s="9" customFormat="1">
      <c r="F153" s="10"/>
      <c r="K153" s="10"/>
    </row>
    <row r="154" spans="6:11" s="9" customFormat="1">
      <c r="F154" s="10"/>
      <c r="K154" s="10"/>
    </row>
    <row r="155" spans="6:11" s="9" customFormat="1">
      <c r="F155" s="10"/>
      <c r="K155" s="10"/>
    </row>
    <row r="156" spans="6:11" s="9" customFormat="1">
      <c r="F156" s="10"/>
      <c r="K156" s="10"/>
    </row>
    <row r="157" spans="6:11" s="9" customFormat="1">
      <c r="F157" s="10"/>
      <c r="K157" s="10"/>
    </row>
    <row r="158" spans="6:11" s="9" customFormat="1">
      <c r="F158" s="10"/>
      <c r="K158" s="10"/>
    </row>
    <row r="159" spans="6:11" s="9" customFormat="1">
      <c r="F159" s="10"/>
      <c r="K159" s="10"/>
    </row>
    <row r="160" spans="6:11" s="9" customFormat="1">
      <c r="F160" s="10"/>
      <c r="K160" s="10"/>
    </row>
    <row r="161" spans="6:11" s="9" customFormat="1">
      <c r="F161" s="10"/>
      <c r="K161" s="10"/>
    </row>
    <row r="162" spans="6:11" s="9" customFormat="1">
      <c r="F162" s="10"/>
      <c r="K162" s="10"/>
    </row>
    <row r="163" spans="6:11" s="9" customFormat="1">
      <c r="F163" s="10"/>
      <c r="K163" s="10"/>
    </row>
    <row r="164" spans="6:11" s="9" customFormat="1">
      <c r="F164" s="10"/>
      <c r="K164" s="10"/>
    </row>
    <row r="165" spans="6:11" s="9" customFormat="1">
      <c r="F165" s="10"/>
      <c r="K165" s="10"/>
    </row>
    <row r="166" spans="6:11" s="9" customFormat="1">
      <c r="F166" s="10"/>
      <c r="K166" s="10"/>
    </row>
    <row r="167" spans="6:11" s="9" customFormat="1">
      <c r="F167" s="10"/>
      <c r="K167" s="10"/>
    </row>
    <row r="168" spans="6:11" s="9" customFormat="1">
      <c r="F168" s="10"/>
      <c r="K168" s="10"/>
    </row>
    <row r="169" spans="6:11" s="9" customFormat="1">
      <c r="F169" s="10"/>
      <c r="K169" s="10"/>
    </row>
    <row r="170" spans="6:11" s="9" customFormat="1">
      <c r="F170" s="10"/>
      <c r="K170" s="10"/>
    </row>
    <row r="171" spans="6:11" s="9" customFormat="1">
      <c r="F171" s="10"/>
      <c r="K171" s="10"/>
    </row>
    <row r="172" spans="6:11" s="9" customFormat="1">
      <c r="F172" s="10"/>
      <c r="K172" s="10"/>
    </row>
    <row r="173" spans="6:11" s="9" customFormat="1">
      <c r="F173" s="10"/>
      <c r="K173" s="10"/>
    </row>
    <row r="174" spans="6:11" s="9" customFormat="1">
      <c r="F174" s="10"/>
      <c r="K174" s="10"/>
    </row>
    <row r="175" spans="6:11" s="9" customFormat="1">
      <c r="F175" s="10"/>
      <c r="K175" s="10"/>
    </row>
    <row r="176" spans="6:11" s="9" customFormat="1">
      <c r="F176" s="10"/>
      <c r="K176" s="10"/>
    </row>
    <row r="177" spans="6:11" s="9" customFormat="1">
      <c r="F177" s="10"/>
      <c r="K177" s="10"/>
    </row>
    <row r="178" spans="6:11" s="9" customFormat="1">
      <c r="F178" s="10"/>
      <c r="K178" s="10"/>
    </row>
    <row r="179" spans="6:11" s="9" customFormat="1">
      <c r="F179" s="10"/>
      <c r="K179" s="10"/>
    </row>
    <row r="180" spans="6:11" s="9" customFormat="1">
      <c r="F180" s="10"/>
      <c r="K180" s="10"/>
    </row>
    <row r="181" spans="6:11" s="9" customFormat="1">
      <c r="F181" s="10"/>
      <c r="K181" s="10"/>
    </row>
    <row r="182" spans="6:11" s="9" customFormat="1">
      <c r="F182" s="10"/>
      <c r="K182" s="10"/>
    </row>
    <row r="183" spans="6:11" s="9" customFormat="1">
      <c r="F183" s="10"/>
      <c r="K183" s="10"/>
    </row>
    <row r="184" spans="6:11" s="9" customFormat="1">
      <c r="F184" s="10"/>
      <c r="K184" s="10"/>
    </row>
    <row r="185" spans="6:11" s="9" customFormat="1">
      <c r="F185" s="10"/>
      <c r="K185" s="10"/>
    </row>
    <row r="186" spans="6:11" s="9" customFormat="1">
      <c r="F186" s="10"/>
      <c r="K186" s="10"/>
    </row>
    <row r="187" spans="6:11" s="9" customFormat="1">
      <c r="F187" s="10"/>
      <c r="K187" s="10"/>
    </row>
    <row r="188" spans="6:11" s="9" customFormat="1">
      <c r="F188" s="10"/>
      <c r="K188" s="10"/>
    </row>
    <row r="189" spans="6:11" s="9" customFormat="1">
      <c r="F189" s="10"/>
      <c r="K189" s="10"/>
    </row>
    <row r="190" spans="6:11" s="9" customFormat="1">
      <c r="F190" s="10"/>
      <c r="K190" s="10"/>
    </row>
    <row r="191" spans="6:11" s="9" customFormat="1">
      <c r="F191" s="10"/>
      <c r="K191" s="10"/>
    </row>
    <row r="192" spans="6:11" s="9" customFormat="1">
      <c r="F192" s="10"/>
      <c r="K192" s="10"/>
    </row>
    <row r="193" spans="6:11" s="9" customFormat="1">
      <c r="F193" s="10"/>
      <c r="K193" s="10"/>
    </row>
    <row r="194" spans="6:11" s="9" customFormat="1">
      <c r="F194" s="10"/>
      <c r="K194" s="10"/>
    </row>
    <row r="195" spans="6:11" s="9" customFormat="1">
      <c r="F195" s="10"/>
      <c r="K195" s="10"/>
    </row>
    <row r="196" spans="6:11" s="9" customFormat="1">
      <c r="F196" s="10"/>
      <c r="K196" s="10"/>
    </row>
    <row r="197" spans="6:11" s="9" customFormat="1">
      <c r="F197" s="10"/>
      <c r="K197" s="10"/>
    </row>
    <row r="198" spans="6:11" s="9" customFormat="1">
      <c r="F198" s="10"/>
      <c r="K198" s="10"/>
    </row>
    <row r="199" spans="6:11" s="9" customFormat="1">
      <c r="F199" s="10"/>
      <c r="K199" s="10"/>
    </row>
    <row r="200" spans="6:11" s="9" customFormat="1">
      <c r="F200" s="10"/>
      <c r="K200" s="10"/>
    </row>
    <row r="201" spans="6:11" s="9" customFormat="1">
      <c r="F201" s="10"/>
      <c r="K201" s="10"/>
    </row>
    <row r="202" spans="6:11" s="9" customFormat="1">
      <c r="F202" s="10"/>
      <c r="K202" s="10"/>
    </row>
    <row r="203" spans="6:11" s="9" customFormat="1">
      <c r="F203" s="10"/>
      <c r="K203" s="10"/>
    </row>
    <row r="204" spans="6:11" s="9" customFormat="1">
      <c r="F204" s="10"/>
      <c r="K204" s="10"/>
    </row>
    <row r="205" spans="6:11" s="9" customFormat="1">
      <c r="F205" s="10"/>
      <c r="K205" s="10"/>
    </row>
    <row r="206" spans="6:11" s="9" customFormat="1">
      <c r="F206" s="10"/>
      <c r="K206" s="10"/>
    </row>
    <row r="207" spans="6:11" s="9" customFormat="1">
      <c r="F207" s="10"/>
      <c r="K207" s="10"/>
    </row>
    <row r="208" spans="6:11" s="9" customFormat="1">
      <c r="F208" s="10"/>
      <c r="K208" s="10"/>
    </row>
    <row r="209" spans="6:11" s="9" customFormat="1">
      <c r="F209" s="10"/>
      <c r="K209" s="10"/>
    </row>
    <row r="210" spans="6:11" s="9" customFormat="1">
      <c r="F210" s="10"/>
      <c r="K210" s="10"/>
    </row>
    <row r="211" spans="6:11" s="9" customFormat="1">
      <c r="F211" s="10"/>
      <c r="K211" s="10"/>
    </row>
    <row r="212" spans="6:11" s="9" customFormat="1">
      <c r="F212" s="10"/>
      <c r="K212" s="10"/>
    </row>
    <row r="213" spans="6:11" s="9" customFormat="1">
      <c r="F213" s="10"/>
      <c r="K213" s="10"/>
    </row>
    <row r="214" spans="6:11" s="9" customFormat="1">
      <c r="F214" s="10"/>
      <c r="K214" s="10"/>
    </row>
    <row r="215" spans="6:11" s="9" customFormat="1">
      <c r="F215" s="10"/>
      <c r="K215" s="10"/>
    </row>
    <row r="216" spans="6:11" s="9" customFormat="1">
      <c r="F216" s="10"/>
      <c r="K216" s="10"/>
    </row>
    <row r="217" spans="6:11" s="9" customFormat="1">
      <c r="F217" s="10"/>
      <c r="K217" s="10"/>
    </row>
    <row r="218" spans="6:11" s="9" customFormat="1">
      <c r="F218" s="10"/>
      <c r="K218" s="10"/>
    </row>
    <row r="219" spans="6:11" s="9" customFormat="1">
      <c r="F219" s="10"/>
      <c r="K219" s="10"/>
    </row>
    <row r="220" spans="6:11" s="9" customFormat="1">
      <c r="F220" s="10"/>
      <c r="K220" s="10"/>
    </row>
    <row r="221" spans="6:11" s="9" customFormat="1">
      <c r="F221" s="10"/>
      <c r="K221" s="10"/>
    </row>
    <row r="222" spans="6:11" s="9" customFormat="1">
      <c r="F222" s="10"/>
      <c r="K222" s="10"/>
    </row>
    <row r="223" spans="6:11" s="9" customFormat="1">
      <c r="F223" s="10"/>
      <c r="K223" s="10"/>
    </row>
    <row r="224" spans="6:11" s="9" customFormat="1">
      <c r="F224" s="10"/>
      <c r="K224" s="10"/>
    </row>
    <row r="225" spans="6:11" s="9" customFormat="1">
      <c r="F225" s="10"/>
      <c r="K225" s="10"/>
    </row>
    <row r="226" spans="6:11" s="9" customFormat="1">
      <c r="F226" s="10"/>
      <c r="K226" s="10"/>
    </row>
    <row r="227" spans="6:11" s="9" customFormat="1">
      <c r="F227" s="10"/>
      <c r="K227" s="10"/>
    </row>
    <row r="228" spans="6:11" s="9" customFormat="1">
      <c r="F228" s="10"/>
      <c r="K228" s="10"/>
    </row>
    <row r="229" spans="6:11" s="9" customFormat="1">
      <c r="F229" s="10"/>
      <c r="K229" s="10"/>
    </row>
    <row r="230" spans="6:11" s="9" customFormat="1">
      <c r="F230" s="10"/>
      <c r="K230" s="10"/>
    </row>
    <row r="231" spans="6:11" s="9" customFormat="1">
      <c r="F231" s="10"/>
      <c r="K231" s="10"/>
    </row>
    <row r="232" spans="6:11" s="9" customFormat="1">
      <c r="F232" s="10"/>
      <c r="K232" s="10"/>
    </row>
    <row r="233" spans="6:11" s="9" customFormat="1">
      <c r="F233" s="10"/>
      <c r="K233" s="10"/>
    </row>
    <row r="234" spans="6:11" s="9" customFormat="1">
      <c r="F234" s="10"/>
      <c r="K234" s="10"/>
    </row>
    <row r="235" spans="6:11" s="9" customFormat="1">
      <c r="F235" s="10"/>
      <c r="K235" s="10"/>
    </row>
    <row r="236" spans="6:11" s="9" customFormat="1">
      <c r="F236" s="10"/>
      <c r="K236" s="10"/>
    </row>
    <row r="237" spans="6:11" s="9" customFormat="1">
      <c r="F237" s="10"/>
      <c r="K237" s="10"/>
    </row>
    <row r="238" spans="6:11" s="9" customFormat="1">
      <c r="F238" s="10"/>
      <c r="K238" s="10"/>
    </row>
    <row r="239" spans="6:11" s="9" customFormat="1">
      <c r="F239" s="10"/>
      <c r="K239" s="10"/>
    </row>
    <row r="240" spans="6:11" s="9" customFormat="1">
      <c r="F240" s="10"/>
      <c r="K240" s="10"/>
    </row>
    <row r="241" spans="6:11" s="9" customFormat="1">
      <c r="F241" s="10"/>
      <c r="K241" s="10"/>
    </row>
    <row r="242" spans="6:11" s="9" customFormat="1">
      <c r="F242" s="10"/>
      <c r="K242" s="10"/>
    </row>
    <row r="243" spans="6:11" s="9" customFormat="1">
      <c r="F243" s="10"/>
      <c r="K243" s="10"/>
    </row>
    <row r="244" spans="6:11" s="9" customFormat="1">
      <c r="F244" s="10"/>
      <c r="K244" s="10"/>
    </row>
    <row r="245" spans="6:11" s="9" customFormat="1">
      <c r="F245" s="10"/>
      <c r="K245" s="10"/>
    </row>
    <row r="246" spans="6:11" s="9" customFormat="1">
      <c r="F246" s="10"/>
      <c r="K246" s="10"/>
    </row>
    <row r="247" spans="6:11" s="9" customFormat="1">
      <c r="F247" s="10"/>
      <c r="K247" s="10"/>
    </row>
    <row r="248" spans="6:11" s="9" customFormat="1">
      <c r="F248" s="10"/>
      <c r="K248" s="10"/>
    </row>
    <row r="249" spans="6:11" s="9" customFormat="1">
      <c r="F249" s="10"/>
      <c r="K249" s="10"/>
    </row>
    <row r="250" spans="6:11" s="9" customFormat="1">
      <c r="F250" s="10"/>
      <c r="K250" s="10"/>
    </row>
    <row r="251" spans="6:11" s="9" customFormat="1">
      <c r="F251" s="10"/>
      <c r="K251" s="10"/>
    </row>
    <row r="252" spans="6:11" s="9" customFormat="1">
      <c r="F252" s="10"/>
      <c r="K252" s="10"/>
    </row>
    <row r="253" spans="6:11" s="9" customFormat="1">
      <c r="F253" s="10"/>
      <c r="K253" s="10"/>
    </row>
    <row r="254" spans="6:11" s="9" customFormat="1">
      <c r="F254" s="10"/>
      <c r="K254" s="10"/>
    </row>
    <row r="255" spans="6:11" s="9" customFormat="1">
      <c r="F255" s="10"/>
      <c r="K255" s="10"/>
    </row>
    <row r="256" spans="6:11" s="9" customFormat="1">
      <c r="F256" s="10"/>
      <c r="K256" s="10"/>
    </row>
    <row r="257" spans="6:11" s="9" customFormat="1">
      <c r="F257" s="10"/>
      <c r="K257" s="10"/>
    </row>
    <row r="258" spans="6:11" s="9" customFormat="1">
      <c r="F258" s="10"/>
      <c r="K258" s="10"/>
    </row>
    <row r="259" spans="6:11" s="9" customFormat="1">
      <c r="F259" s="10"/>
      <c r="K259" s="10"/>
    </row>
    <row r="260" spans="6:11" s="9" customFormat="1">
      <c r="F260" s="10"/>
      <c r="K260" s="10"/>
    </row>
    <row r="261" spans="6:11" s="9" customFormat="1">
      <c r="F261" s="10"/>
      <c r="K261" s="10"/>
    </row>
    <row r="262" spans="6:11" s="9" customFormat="1">
      <c r="F262" s="10"/>
      <c r="K262" s="10"/>
    </row>
    <row r="263" spans="6:11" s="9" customFormat="1">
      <c r="F263" s="10"/>
      <c r="K263" s="10"/>
    </row>
    <row r="264" spans="6:11" s="9" customFormat="1">
      <c r="F264" s="10"/>
      <c r="K264" s="10"/>
    </row>
    <row r="265" spans="6:11" s="9" customFormat="1">
      <c r="F265" s="10"/>
      <c r="K265" s="10"/>
    </row>
    <row r="266" spans="6:11" s="9" customFormat="1">
      <c r="F266" s="10"/>
      <c r="K266" s="10"/>
    </row>
    <row r="267" spans="6:11" s="9" customFormat="1">
      <c r="F267" s="10"/>
      <c r="K267" s="10"/>
    </row>
    <row r="268" spans="6:11" s="9" customFormat="1">
      <c r="F268" s="10"/>
      <c r="K268" s="10"/>
    </row>
    <row r="269" spans="6:11" s="9" customFormat="1">
      <c r="F269" s="10"/>
      <c r="K269" s="10"/>
    </row>
    <row r="270" spans="6:11" s="9" customFormat="1">
      <c r="F270" s="10"/>
      <c r="K270" s="10"/>
    </row>
    <row r="271" spans="6:11" s="9" customFormat="1">
      <c r="F271" s="10"/>
      <c r="K271" s="10"/>
    </row>
    <row r="272" spans="6:11" s="9" customFormat="1">
      <c r="F272" s="10"/>
      <c r="K272" s="10"/>
    </row>
    <row r="273" spans="6:11" s="9" customFormat="1">
      <c r="F273" s="10"/>
      <c r="K273" s="10"/>
    </row>
    <row r="274" spans="6:11" s="9" customFormat="1">
      <c r="F274" s="10"/>
      <c r="K274" s="10"/>
    </row>
    <row r="275" spans="6:11" s="9" customFormat="1">
      <c r="F275" s="10"/>
      <c r="K275" s="10"/>
    </row>
    <row r="276" spans="6:11" s="9" customFormat="1">
      <c r="F276" s="10"/>
      <c r="K276" s="10"/>
    </row>
    <row r="277" spans="6:11" s="9" customFormat="1">
      <c r="F277" s="10"/>
      <c r="K277" s="10"/>
    </row>
    <row r="278" spans="6:11" s="9" customFormat="1">
      <c r="F278" s="10"/>
      <c r="K278" s="10"/>
    </row>
    <row r="279" spans="6:11" s="9" customFormat="1">
      <c r="F279" s="10"/>
      <c r="K279" s="10"/>
    </row>
    <row r="280" spans="6:11" s="9" customFormat="1">
      <c r="F280" s="10"/>
      <c r="K280" s="10"/>
    </row>
    <row r="281" spans="6:11" s="9" customFormat="1">
      <c r="F281" s="10"/>
      <c r="K281" s="10"/>
    </row>
    <row r="282" spans="6:11" s="9" customFormat="1">
      <c r="F282" s="10"/>
      <c r="K282" s="10"/>
    </row>
    <row r="283" spans="6:11" s="9" customFormat="1">
      <c r="F283" s="10"/>
      <c r="K283" s="10"/>
    </row>
    <row r="284" spans="6:11" s="9" customFormat="1">
      <c r="F284" s="10"/>
      <c r="K284" s="10"/>
    </row>
    <row r="285" spans="6:11" s="9" customFormat="1">
      <c r="F285" s="10"/>
      <c r="K285" s="10"/>
    </row>
    <row r="286" spans="6:11" s="9" customFormat="1">
      <c r="F286" s="10"/>
      <c r="K286" s="10"/>
    </row>
    <row r="287" spans="6:11" s="9" customFormat="1">
      <c r="F287" s="10"/>
      <c r="K287" s="10"/>
    </row>
    <row r="288" spans="6:11" s="9" customFormat="1">
      <c r="F288" s="10"/>
      <c r="K288" s="10"/>
    </row>
    <row r="289" spans="6:11" s="9" customFormat="1">
      <c r="F289" s="10"/>
      <c r="K289" s="10"/>
    </row>
    <row r="290" spans="6:11" s="9" customFormat="1">
      <c r="F290" s="10"/>
      <c r="K290" s="10"/>
    </row>
    <row r="291" spans="6:11" s="9" customFormat="1">
      <c r="F291" s="10"/>
      <c r="K291" s="10"/>
    </row>
    <row r="292" spans="6:11" s="9" customFormat="1">
      <c r="F292" s="10"/>
      <c r="K292" s="10"/>
    </row>
    <row r="293" spans="6:11" s="9" customFormat="1">
      <c r="F293" s="10"/>
      <c r="K293" s="10"/>
    </row>
    <row r="294" spans="6:11" s="9" customFormat="1">
      <c r="F294" s="10"/>
      <c r="K294" s="10"/>
    </row>
    <row r="295" spans="6:11" s="9" customFormat="1">
      <c r="F295" s="10"/>
      <c r="K295" s="10"/>
    </row>
    <row r="296" spans="6:11" s="9" customFormat="1">
      <c r="F296" s="10"/>
      <c r="K296" s="10"/>
    </row>
    <row r="297" spans="6:11" s="9" customFormat="1">
      <c r="F297" s="10"/>
      <c r="K297" s="10"/>
    </row>
    <row r="298" spans="6:11" s="9" customFormat="1">
      <c r="F298" s="10"/>
      <c r="K298" s="10"/>
    </row>
    <row r="299" spans="6:11" s="9" customFormat="1">
      <c r="F299" s="10"/>
      <c r="K299" s="10"/>
    </row>
    <row r="300" spans="6:11" s="9" customFormat="1">
      <c r="F300" s="10"/>
      <c r="K300" s="10"/>
    </row>
    <row r="301" spans="6:11" s="9" customFormat="1">
      <c r="F301" s="10"/>
      <c r="K301" s="10"/>
    </row>
    <row r="302" spans="6:11" s="9" customFormat="1">
      <c r="F302" s="10"/>
      <c r="K302" s="10"/>
    </row>
    <row r="303" spans="6:11" s="9" customFormat="1">
      <c r="F303" s="10"/>
      <c r="K303" s="10"/>
    </row>
    <row r="304" spans="6:11" s="9" customFormat="1">
      <c r="F304" s="10"/>
      <c r="K304" s="10"/>
    </row>
    <row r="305" spans="6:11" s="9" customFormat="1">
      <c r="F305" s="10"/>
      <c r="K305" s="10"/>
    </row>
    <row r="306" spans="6:11" s="9" customFormat="1">
      <c r="F306" s="10"/>
      <c r="K306" s="10"/>
    </row>
    <row r="307" spans="6:11" s="9" customFormat="1">
      <c r="F307" s="10"/>
      <c r="K307" s="10"/>
    </row>
    <row r="308" spans="6:11" s="9" customFormat="1">
      <c r="F308" s="10"/>
      <c r="K308" s="10"/>
    </row>
    <row r="309" spans="6:11" s="9" customFormat="1">
      <c r="F309" s="10"/>
      <c r="K309" s="10"/>
    </row>
    <row r="310" spans="6:11" s="9" customFormat="1">
      <c r="F310" s="10"/>
      <c r="K310" s="10"/>
    </row>
    <row r="311" spans="6:11" s="9" customFormat="1">
      <c r="F311" s="10"/>
      <c r="K311" s="10"/>
    </row>
    <row r="312" spans="6:11" s="9" customFormat="1">
      <c r="F312" s="10"/>
      <c r="K312" s="10"/>
    </row>
    <row r="313" spans="6:11" s="9" customFormat="1">
      <c r="F313" s="10"/>
      <c r="K313" s="10"/>
    </row>
    <row r="314" spans="6:11" s="9" customFormat="1">
      <c r="F314" s="10"/>
      <c r="K314" s="10"/>
    </row>
    <row r="315" spans="6:11" s="9" customFormat="1">
      <c r="F315" s="10"/>
      <c r="K315" s="10"/>
    </row>
    <row r="316" spans="6:11" s="9" customFormat="1">
      <c r="F316" s="10"/>
      <c r="K316" s="10"/>
    </row>
    <row r="317" spans="6:11" s="9" customFormat="1">
      <c r="F317" s="10"/>
      <c r="K317" s="10"/>
    </row>
    <row r="318" spans="6:11" s="9" customFormat="1">
      <c r="F318" s="10"/>
      <c r="K318" s="10"/>
    </row>
    <row r="319" spans="6:11" s="9" customFormat="1">
      <c r="F319" s="10"/>
      <c r="K319" s="10"/>
    </row>
    <row r="320" spans="6:11" s="9" customFormat="1">
      <c r="F320" s="10"/>
      <c r="K320" s="10"/>
    </row>
    <row r="321" spans="6:11" s="9" customFormat="1">
      <c r="F321" s="10"/>
      <c r="K321" s="10"/>
    </row>
    <row r="322" spans="6:11" s="9" customFormat="1">
      <c r="F322" s="10"/>
      <c r="K322" s="10"/>
    </row>
    <row r="323" spans="6:11" s="9" customFormat="1">
      <c r="F323" s="10"/>
      <c r="K323" s="10"/>
    </row>
    <row r="324" spans="6:11" s="9" customFormat="1">
      <c r="F324" s="10"/>
      <c r="K324" s="10"/>
    </row>
    <row r="325" spans="6:11" s="9" customFormat="1">
      <c r="F325" s="10"/>
      <c r="K325" s="10"/>
    </row>
    <row r="326" spans="6:11" s="9" customFormat="1">
      <c r="F326" s="10"/>
      <c r="K326" s="10"/>
    </row>
    <row r="327" spans="6:11" s="9" customFormat="1">
      <c r="F327" s="10"/>
      <c r="K327" s="10"/>
    </row>
    <row r="328" spans="6:11" s="9" customFormat="1">
      <c r="F328" s="10"/>
      <c r="K328" s="10"/>
    </row>
    <row r="329" spans="6:11" s="9" customFormat="1">
      <c r="F329" s="10"/>
      <c r="K329" s="10"/>
    </row>
    <row r="330" spans="6:11" s="9" customFormat="1">
      <c r="F330" s="10"/>
      <c r="K330" s="10"/>
    </row>
    <row r="331" spans="6:11" s="9" customFormat="1">
      <c r="F331" s="10"/>
      <c r="K331" s="10"/>
    </row>
    <row r="332" spans="6:11" s="9" customFormat="1">
      <c r="F332" s="10"/>
      <c r="K332" s="10"/>
    </row>
    <row r="333" spans="6:11" s="9" customFormat="1">
      <c r="F333" s="10"/>
      <c r="K333" s="10"/>
    </row>
    <row r="334" spans="6:11" s="9" customFormat="1">
      <c r="F334" s="10"/>
      <c r="K334" s="10"/>
    </row>
    <row r="335" spans="6:11" s="9" customFormat="1">
      <c r="F335" s="10"/>
      <c r="K335" s="10"/>
    </row>
    <row r="336" spans="6:11" s="9" customFormat="1">
      <c r="F336" s="10"/>
      <c r="K336" s="10"/>
    </row>
    <row r="337" spans="6:11" s="9" customFormat="1">
      <c r="F337" s="10"/>
      <c r="K337" s="10"/>
    </row>
    <row r="338" spans="6:11" s="9" customFormat="1">
      <c r="F338" s="10"/>
      <c r="K338" s="10"/>
    </row>
    <row r="339" spans="6:11" s="9" customFormat="1">
      <c r="F339" s="10"/>
      <c r="K339" s="10"/>
    </row>
    <row r="340" spans="6:11" s="9" customFormat="1">
      <c r="F340" s="10"/>
      <c r="K340" s="10"/>
    </row>
    <row r="341" spans="6:11" s="9" customFormat="1">
      <c r="F341" s="10"/>
      <c r="K341" s="10"/>
    </row>
    <row r="342" spans="6:11" s="9" customFormat="1">
      <c r="F342" s="10"/>
      <c r="K342" s="10"/>
    </row>
    <row r="343" spans="6:11" s="9" customFormat="1">
      <c r="F343" s="10"/>
      <c r="K343" s="10"/>
    </row>
    <row r="344" spans="6:11" s="9" customFormat="1">
      <c r="F344" s="10"/>
      <c r="K344" s="10"/>
    </row>
    <row r="345" spans="6:11" s="9" customFormat="1">
      <c r="F345" s="10"/>
      <c r="K345" s="10"/>
    </row>
    <row r="346" spans="6:11" s="9" customFormat="1">
      <c r="F346" s="10"/>
      <c r="K346" s="10"/>
    </row>
    <row r="347" spans="6:11" s="9" customFormat="1">
      <c r="F347" s="10"/>
      <c r="K347" s="10"/>
    </row>
    <row r="348" spans="6:11" s="9" customFormat="1">
      <c r="F348" s="10"/>
      <c r="K348" s="10"/>
    </row>
    <row r="349" spans="6:11" s="9" customFormat="1">
      <c r="F349" s="10"/>
      <c r="K349" s="10"/>
    </row>
    <row r="350" spans="6:11" s="9" customFormat="1">
      <c r="F350" s="10"/>
      <c r="K350" s="10"/>
    </row>
    <row r="351" spans="6:11" s="9" customFormat="1">
      <c r="F351" s="10"/>
      <c r="K351" s="10"/>
    </row>
    <row r="352" spans="6:11" s="9" customFormat="1">
      <c r="F352" s="10"/>
      <c r="K352" s="10"/>
    </row>
    <row r="353" spans="6:11" s="9" customFormat="1">
      <c r="F353" s="10"/>
      <c r="K353" s="10"/>
    </row>
    <row r="354" spans="6:11" s="9" customFormat="1">
      <c r="F354" s="10"/>
      <c r="K354" s="10"/>
    </row>
    <row r="355" spans="6:11" s="9" customFormat="1">
      <c r="F355" s="10"/>
      <c r="K355" s="10"/>
    </row>
    <row r="356" spans="6:11" s="9" customFormat="1">
      <c r="F356" s="10"/>
      <c r="K356" s="10"/>
    </row>
    <row r="357" spans="6:11" s="9" customFormat="1">
      <c r="F357" s="10"/>
      <c r="K357" s="10"/>
    </row>
    <row r="358" spans="6:11" s="9" customFormat="1">
      <c r="F358" s="10"/>
      <c r="K358" s="10"/>
    </row>
    <row r="359" spans="6:11" s="9" customFormat="1">
      <c r="F359" s="10"/>
      <c r="K359" s="10"/>
    </row>
    <row r="360" spans="6:11" s="9" customFormat="1">
      <c r="F360" s="10"/>
      <c r="K360" s="10"/>
    </row>
    <row r="361" spans="6:11" s="9" customFormat="1">
      <c r="F361" s="10"/>
      <c r="K361" s="10"/>
    </row>
    <row r="362" spans="6:11" s="9" customFormat="1">
      <c r="F362" s="10"/>
      <c r="K362" s="10"/>
    </row>
    <row r="363" spans="6:11" s="9" customFormat="1">
      <c r="F363" s="10"/>
      <c r="K363" s="10"/>
    </row>
    <row r="364" spans="6:11" s="9" customFormat="1">
      <c r="F364" s="10"/>
      <c r="K364" s="10"/>
    </row>
    <row r="365" spans="6:11" s="9" customFormat="1">
      <c r="F365" s="10"/>
      <c r="K365" s="10"/>
    </row>
    <row r="366" spans="6:11" s="9" customFormat="1">
      <c r="F366" s="10"/>
      <c r="K366" s="10"/>
    </row>
    <row r="367" spans="6:11" s="9" customFormat="1">
      <c r="F367" s="10"/>
      <c r="K367" s="10"/>
    </row>
    <row r="368" spans="6:11" s="9" customFormat="1">
      <c r="F368" s="10"/>
      <c r="K368" s="10"/>
    </row>
    <row r="369" spans="6:11" s="9" customFormat="1">
      <c r="F369" s="10"/>
      <c r="K369" s="10"/>
    </row>
    <row r="370" spans="6:11" s="9" customFormat="1">
      <c r="F370" s="10"/>
      <c r="K370" s="10"/>
    </row>
    <row r="371" spans="6:11" s="9" customFormat="1">
      <c r="F371" s="10"/>
      <c r="K371" s="10"/>
    </row>
    <row r="372" spans="6:11" s="9" customFormat="1">
      <c r="F372" s="10"/>
      <c r="K372" s="10"/>
    </row>
    <row r="373" spans="6:11" s="9" customFormat="1">
      <c r="F373" s="10"/>
      <c r="K373" s="10"/>
    </row>
    <row r="374" spans="6:11" s="9" customFormat="1">
      <c r="F374" s="10"/>
      <c r="K374" s="10"/>
    </row>
    <row r="375" spans="6:11" s="9" customFormat="1">
      <c r="F375" s="10"/>
      <c r="K375" s="10"/>
    </row>
    <row r="376" spans="6:11" s="9" customFormat="1">
      <c r="F376" s="10"/>
      <c r="K376" s="10"/>
    </row>
    <row r="377" spans="6:11" s="9" customFormat="1">
      <c r="F377" s="10"/>
      <c r="K377" s="10"/>
    </row>
    <row r="378" spans="6:11" s="9" customFormat="1">
      <c r="F378" s="10"/>
      <c r="K378" s="10"/>
    </row>
    <row r="379" spans="6:11" s="9" customFormat="1">
      <c r="F379" s="10"/>
      <c r="K379" s="10"/>
    </row>
    <row r="380" spans="6:11" s="9" customFormat="1">
      <c r="F380" s="10"/>
      <c r="K380" s="10"/>
    </row>
    <row r="381" spans="6:11" s="9" customFormat="1">
      <c r="F381" s="10"/>
      <c r="K381" s="10"/>
    </row>
    <row r="382" spans="6:11" s="9" customFormat="1">
      <c r="F382" s="10"/>
      <c r="K382" s="10"/>
    </row>
    <row r="383" spans="6:11" s="9" customFormat="1">
      <c r="F383" s="10"/>
      <c r="K383" s="10"/>
    </row>
    <row r="384" spans="6:11" s="9" customFormat="1">
      <c r="F384" s="10"/>
      <c r="K384" s="10"/>
    </row>
    <row r="385" spans="6:11" s="9" customFormat="1">
      <c r="F385" s="10"/>
      <c r="K385" s="10"/>
    </row>
    <row r="386" spans="6:11" s="9" customFormat="1">
      <c r="F386" s="10"/>
      <c r="K386" s="10"/>
    </row>
    <row r="387" spans="6:11" s="9" customFormat="1">
      <c r="F387" s="10"/>
      <c r="K387" s="10"/>
    </row>
    <row r="388" spans="6:11" s="9" customFormat="1">
      <c r="F388" s="10"/>
      <c r="K388" s="10"/>
    </row>
    <row r="389" spans="6:11" s="9" customFormat="1">
      <c r="F389" s="10"/>
      <c r="K389" s="10"/>
    </row>
    <row r="390" spans="6:11" s="9" customFormat="1">
      <c r="F390" s="10"/>
      <c r="K390" s="10"/>
    </row>
    <row r="391" spans="6:11" s="9" customFormat="1">
      <c r="F391" s="10"/>
      <c r="K391" s="10"/>
    </row>
    <row r="392" spans="6:11" s="9" customFormat="1">
      <c r="F392" s="10"/>
      <c r="K392" s="10"/>
    </row>
    <row r="393" spans="6:11" s="9" customFormat="1">
      <c r="F393" s="10"/>
      <c r="K393" s="10"/>
    </row>
    <row r="394" spans="6:11" s="9" customFormat="1">
      <c r="F394" s="10"/>
      <c r="K394" s="10"/>
    </row>
    <row r="395" spans="6:11" s="9" customFormat="1">
      <c r="F395" s="10"/>
      <c r="K395" s="10"/>
    </row>
    <row r="396" spans="6:11" s="9" customFormat="1">
      <c r="F396" s="10"/>
      <c r="K396" s="10"/>
    </row>
    <row r="397" spans="6:11" s="9" customFormat="1">
      <c r="F397" s="10"/>
      <c r="K397" s="10"/>
    </row>
    <row r="398" spans="6:11" s="9" customFormat="1">
      <c r="F398" s="10"/>
      <c r="K398" s="10"/>
    </row>
    <row r="399" spans="6:11" s="9" customFormat="1">
      <c r="F399" s="10"/>
      <c r="K399" s="10"/>
    </row>
    <row r="400" spans="6:11" s="9" customFormat="1">
      <c r="F400" s="10"/>
      <c r="K400" s="10"/>
    </row>
    <row r="401" spans="6:11" s="9" customFormat="1">
      <c r="F401" s="10"/>
      <c r="K401" s="10"/>
    </row>
    <row r="402" spans="6:11" s="9" customFormat="1">
      <c r="F402" s="10"/>
      <c r="K402" s="10"/>
    </row>
    <row r="403" spans="6:11" s="9" customFormat="1">
      <c r="F403" s="10"/>
      <c r="K403" s="10"/>
    </row>
    <row r="404" spans="6:11" s="9" customFormat="1">
      <c r="F404" s="10"/>
      <c r="K404" s="10"/>
    </row>
    <row r="405" spans="6:11" s="9" customFormat="1">
      <c r="F405" s="10"/>
      <c r="K405" s="10"/>
    </row>
    <row r="406" spans="6:11" s="9" customFormat="1">
      <c r="F406" s="10"/>
      <c r="K406" s="10"/>
    </row>
    <row r="407" spans="6:11" s="9" customFormat="1">
      <c r="F407" s="10"/>
      <c r="K407" s="10"/>
    </row>
    <row r="408" spans="6:11" s="9" customFormat="1">
      <c r="F408" s="10"/>
      <c r="K408" s="10"/>
    </row>
    <row r="409" spans="6:11" s="9" customFormat="1">
      <c r="F409" s="10"/>
      <c r="K409" s="10"/>
    </row>
    <row r="410" spans="6:11" s="9" customFormat="1">
      <c r="F410" s="10"/>
      <c r="K410" s="10"/>
    </row>
    <row r="411" spans="6:11" s="9" customFormat="1">
      <c r="F411" s="10"/>
      <c r="K411" s="10"/>
    </row>
    <row r="412" spans="6:11" s="9" customFormat="1">
      <c r="F412" s="10"/>
      <c r="K412" s="10"/>
    </row>
    <row r="413" spans="6:11" s="9" customFormat="1">
      <c r="F413" s="10"/>
      <c r="K413" s="10"/>
    </row>
    <row r="414" spans="6:11" s="9" customFormat="1">
      <c r="F414" s="10"/>
      <c r="K414" s="10"/>
    </row>
    <row r="415" spans="6:11" s="9" customFormat="1">
      <c r="F415" s="10"/>
      <c r="K415" s="10"/>
    </row>
    <row r="416" spans="6:11" s="9" customFormat="1">
      <c r="F416" s="10"/>
      <c r="K416" s="10"/>
    </row>
    <row r="417" spans="6:11" s="9" customFormat="1">
      <c r="F417" s="10"/>
      <c r="K417" s="10"/>
    </row>
    <row r="418" spans="6:11" s="9" customFormat="1">
      <c r="F418" s="10"/>
      <c r="K418" s="10"/>
    </row>
    <row r="419" spans="6:11" s="9" customFormat="1">
      <c r="F419" s="10"/>
      <c r="K419" s="10"/>
    </row>
    <row r="420" spans="6:11" s="9" customFormat="1">
      <c r="F420" s="10"/>
      <c r="K420" s="10"/>
    </row>
    <row r="421" spans="6:11" s="9" customFormat="1">
      <c r="F421" s="10"/>
      <c r="K421" s="10"/>
    </row>
    <row r="422" spans="6:11" s="9" customFormat="1">
      <c r="F422" s="10"/>
      <c r="K422" s="10"/>
    </row>
    <row r="423" spans="6:11" s="9" customFormat="1">
      <c r="F423" s="10"/>
      <c r="K423" s="10"/>
    </row>
    <row r="424" spans="6:11" s="9" customFormat="1">
      <c r="F424" s="10"/>
      <c r="K424" s="10"/>
    </row>
    <row r="425" spans="6:11" s="9" customFormat="1">
      <c r="F425" s="10"/>
      <c r="K425" s="10"/>
    </row>
    <row r="426" spans="6:11" s="9" customFormat="1">
      <c r="F426" s="10"/>
      <c r="K426" s="10"/>
    </row>
    <row r="427" spans="6:11" s="9" customFormat="1">
      <c r="F427" s="10"/>
      <c r="K427" s="10"/>
    </row>
    <row r="428" spans="6:11" s="9" customFormat="1">
      <c r="F428" s="10"/>
      <c r="K428" s="10"/>
    </row>
    <row r="429" spans="6:11" s="9" customFormat="1">
      <c r="F429" s="10"/>
      <c r="K429" s="10"/>
    </row>
    <row r="430" spans="6:11" s="9" customFormat="1">
      <c r="F430" s="10"/>
      <c r="K430" s="10"/>
    </row>
    <row r="431" spans="6:11" s="9" customFormat="1">
      <c r="F431" s="10"/>
      <c r="K431" s="10"/>
    </row>
    <row r="432" spans="6:11" s="9" customFormat="1">
      <c r="F432" s="10"/>
      <c r="K432" s="10"/>
    </row>
    <row r="433" spans="6:11" s="9" customFormat="1">
      <c r="F433" s="10"/>
      <c r="K433" s="10"/>
    </row>
    <row r="434" spans="6:11" s="9" customFormat="1">
      <c r="F434" s="10"/>
      <c r="K434" s="10"/>
    </row>
    <row r="435" spans="6:11" s="9" customFormat="1">
      <c r="F435" s="10"/>
      <c r="K435" s="10"/>
    </row>
    <row r="436" spans="6:11" s="9" customFormat="1">
      <c r="F436" s="10"/>
      <c r="K436" s="10"/>
    </row>
    <row r="437" spans="6:11" s="9" customFormat="1">
      <c r="F437" s="10"/>
      <c r="K437" s="10"/>
    </row>
    <row r="438" spans="6:11" s="9" customFormat="1">
      <c r="F438" s="10"/>
      <c r="K438" s="10"/>
    </row>
    <row r="439" spans="6:11" s="9" customFormat="1">
      <c r="F439" s="10"/>
      <c r="K439" s="10"/>
    </row>
    <row r="440" spans="6:11" s="9" customFormat="1">
      <c r="F440" s="10"/>
      <c r="K440" s="10"/>
    </row>
    <row r="441" spans="6:11" s="9" customFormat="1">
      <c r="F441" s="10"/>
      <c r="K441" s="10"/>
    </row>
    <row r="442" spans="6:11" s="9" customFormat="1">
      <c r="F442" s="10"/>
      <c r="K442" s="10"/>
    </row>
    <row r="443" spans="6:11" s="9" customFormat="1">
      <c r="F443" s="10"/>
      <c r="K443" s="10"/>
    </row>
    <row r="444" spans="6:11" s="9" customFormat="1">
      <c r="F444" s="10"/>
      <c r="K444" s="10"/>
    </row>
    <row r="445" spans="6:11" s="9" customFormat="1">
      <c r="F445" s="10"/>
      <c r="K445" s="10"/>
    </row>
    <row r="446" spans="6:11" s="9" customFormat="1">
      <c r="F446" s="10"/>
      <c r="K446" s="10"/>
    </row>
    <row r="447" spans="6:11" s="9" customFormat="1">
      <c r="F447" s="10"/>
      <c r="K447" s="10"/>
    </row>
    <row r="448" spans="6:11" s="9" customFormat="1">
      <c r="F448" s="10"/>
      <c r="K448" s="10"/>
    </row>
    <row r="449" spans="6:11" s="9" customFormat="1">
      <c r="F449" s="10"/>
      <c r="K449" s="10"/>
    </row>
    <row r="450" spans="6:11" s="9" customFormat="1">
      <c r="F450" s="10"/>
      <c r="K450" s="10"/>
    </row>
    <row r="451" spans="6:11" s="9" customFormat="1">
      <c r="F451" s="10"/>
      <c r="K451" s="10"/>
    </row>
    <row r="452" spans="6:11" s="9" customFormat="1">
      <c r="F452" s="10"/>
      <c r="K452" s="10"/>
    </row>
    <row r="453" spans="6:11" s="9" customFormat="1">
      <c r="F453" s="10"/>
      <c r="K453" s="10"/>
    </row>
    <row r="454" spans="6:11" s="9" customFormat="1">
      <c r="F454" s="10"/>
      <c r="K454" s="10"/>
    </row>
    <row r="455" spans="6:11" s="9" customFormat="1">
      <c r="F455" s="10"/>
      <c r="K455" s="10"/>
    </row>
    <row r="456" spans="6:11" s="9" customFormat="1">
      <c r="F456" s="10"/>
      <c r="K456" s="10"/>
    </row>
    <row r="457" spans="6:11" s="9" customFormat="1">
      <c r="F457" s="10"/>
      <c r="K457" s="10"/>
    </row>
    <row r="458" spans="6:11" s="9" customFormat="1">
      <c r="F458" s="10"/>
      <c r="K458" s="10"/>
    </row>
    <row r="459" spans="6:11" s="9" customFormat="1">
      <c r="F459" s="10"/>
      <c r="K459" s="10"/>
    </row>
    <row r="460" spans="6:11" s="9" customFormat="1">
      <c r="F460" s="10"/>
      <c r="K460" s="10"/>
    </row>
    <row r="461" spans="6:11" s="9" customFormat="1">
      <c r="F461" s="10"/>
      <c r="K461" s="10"/>
    </row>
    <row r="462" spans="6:11" s="9" customFormat="1">
      <c r="F462" s="10"/>
      <c r="K462" s="10"/>
    </row>
    <row r="463" spans="6:11" s="9" customFormat="1">
      <c r="F463" s="10"/>
      <c r="K463" s="10"/>
    </row>
    <row r="464" spans="6:11" s="9" customFormat="1">
      <c r="F464" s="10"/>
      <c r="K464" s="10"/>
    </row>
    <row r="465" spans="6:11" s="9" customFormat="1">
      <c r="F465" s="10"/>
      <c r="K465" s="10"/>
    </row>
    <row r="466" spans="6:11" s="9" customFormat="1">
      <c r="F466" s="10"/>
      <c r="K466" s="10"/>
    </row>
    <row r="467" spans="6:11" s="9" customFormat="1">
      <c r="F467" s="10"/>
      <c r="K467" s="10"/>
    </row>
    <row r="468" spans="6:11" s="9" customFormat="1">
      <c r="F468" s="10"/>
      <c r="K468" s="10"/>
    </row>
    <row r="469" spans="6:11" s="9" customFormat="1">
      <c r="F469" s="10"/>
      <c r="K469" s="10"/>
    </row>
    <row r="470" spans="6:11" s="9" customFormat="1">
      <c r="F470" s="10"/>
      <c r="K470" s="10"/>
    </row>
    <row r="471" spans="6:11" s="9" customFormat="1">
      <c r="F471" s="10"/>
      <c r="K471" s="10"/>
    </row>
    <row r="472" spans="6:11" s="9" customFormat="1">
      <c r="F472" s="10"/>
      <c r="K472" s="10"/>
    </row>
    <row r="473" spans="6:11" s="9" customFormat="1">
      <c r="F473" s="10"/>
      <c r="K473" s="10"/>
    </row>
    <row r="474" spans="6:11" s="9" customFormat="1">
      <c r="F474" s="10"/>
      <c r="K474" s="10"/>
    </row>
    <row r="475" spans="6:11" s="9" customFormat="1">
      <c r="F475" s="10"/>
      <c r="K475" s="10"/>
    </row>
    <row r="476" spans="6:11" s="9" customFormat="1">
      <c r="F476" s="10"/>
      <c r="K476" s="10"/>
    </row>
    <row r="477" spans="6:11" s="9" customFormat="1">
      <c r="F477" s="10"/>
      <c r="K477" s="10"/>
    </row>
    <row r="478" spans="6:11" s="9" customFormat="1">
      <c r="F478" s="10"/>
      <c r="K478" s="10"/>
    </row>
    <row r="479" spans="6:11" s="9" customFormat="1">
      <c r="F479" s="10"/>
      <c r="K479" s="10"/>
    </row>
    <row r="480" spans="6:11" s="9" customFormat="1">
      <c r="F480" s="10"/>
      <c r="K480" s="10"/>
    </row>
    <row r="481" spans="6:11" s="9" customFormat="1">
      <c r="F481" s="10"/>
      <c r="K481" s="10"/>
    </row>
    <row r="482" spans="6:11" s="9" customFormat="1">
      <c r="F482" s="10"/>
      <c r="K482" s="10"/>
    </row>
    <row r="483" spans="6:11" s="9" customFormat="1">
      <c r="F483" s="10"/>
      <c r="K483" s="10"/>
    </row>
    <row r="484" spans="6:11" s="9" customFormat="1">
      <c r="F484" s="10"/>
      <c r="K484" s="10"/>
    </row>
    <row r="485" spans="6:11" s="9" customFormat="1">
      <c r="F485" s="10"/>
      <c r="K485" s="10"/>
    </row>
    <row r="486" spans="6:11" s="9" customFormat="1">
      <c r="F486" s="10"/>
      <c r="K486" s="10"/>
    </row>
    <row r="487" spans="6:11" s="9" customFormat="1">
      <c r="F487" s="10"/>
      <c r="K487" s="10"/>
    </row>
    <row r="488" spans="6:11" s="9" customFormat="1">
      <c r="F488" s="10"/>
      <c r="K488" s="10"/>
    </row>
    <row r="489" spans="6:11" s="9" customFormat="1">
      <c r="F489" s="10"/>
      <c r="K489" s="10"/>
    </row>
    <row r="490" spans="6:11" s="9" customFormat="1">
      <c r="F490" s="10"/>
      <c r="K490" s="10"/>
    </row>
    <row r="491" spans="6:11" s="9" customFormat="1">
      <c r="F491" s="10"/>
      <c r="K491" s="10"/>
    </row>
    <row r="492" spans="6:11" s="9" customFormat="1">
      <c r="F492" s="10"/>
      <c r="K492" s="10"/>
    </row>
    <row r="493" spans="6:11" s="9" customFormat="1">
      <c r="F493" s="10"/>
      <c r="K493" s="10"/>
    </row>
    <row r="494" spans="6:11" s="9" customFormat="1">
      <c r="F494" s="10"/>
      <c r="K494" s="10"/>
    </row>
    <row r="495" spans="6:11" s="9" customFormat="1">
      <c r="F495" s="10"/>
      <c r="K495" s="10"/>
    </row>
    <row r="496" spans="6:11" s="9" customFormat="1">
      <c r="F496" s="10"/>
      <c r="K496" s="10"/>
    </row>
    <row r="497" spans="6:11" s="9" customFormat="1">
      <c r="F497" s="10"/>
      <c r="K497" s="10"/>
    </row>
    <row r="498" spans="6:11" s="9" customFormat="1">
      <c r="F498" s="10"/>
      <c r="K498" s="10"/>
    </row>
    <row r="499" spans="6:11" s="9" customFormat="1">
      <c r="F499" s="10"/>
      <c r="K499" s="10"/>
    </row>
    <row r="500" spans="6:11" s="9" customFormat="1">
      <c r="F500" s="10"/>
      <c r="K500" s="10"/>
    </row>
    <row r="501" spans="6:11" s="9" customFormat="1">
      <c r="F501" s="10"/>
      <c r="K501" s="10"/>
    </row>
    <row r="502" spans="6:11" s="9" customFormat="1">
      <c r="F502" s="10"/>
      <c r="K502" s="10"/>
    </row>
    <row r="503" spans="6:11" s="9" customFormat="1">
      <c r="F503" s="10"/>
      <c r="K503" s="10"/>
    </row>
    <row r="504" spans="6:11" s="9" customFormat="1">
      <c r="F504" s="10"/>
      <c r="K504" s="10"/>
    </row>
    <row r="505" spans="6:11" s="9" customFormat="1">
      <c r="F505" s="10"/>
      <c r="K505" s="10"/>
    </row>
    <row r="506" spans="6:11" s="9" customFormat="1">
      <c r="F506" s="10"/>
      <c r="K506" s="10"/>
    </row>
    <row r="507" spans="6:11" s="9" customFormat="1">
      <c r="F507" s="10"/>
      <c r="K507" s="10"/>
    </row>
    <row r="508" spans="6:11" s="9" customFormat="1">
      <c r="F508" s="10"/>
      <c r="K508" s="10"/>
    </row>
    <row r="509" spans="6:11" s="9" customFormat="1">
      <c r="F509" s="10"/>
      <c r="K509" s="10"/>
    </row>
    <row r="510" spans="6:11" s="9" customFormat="1">
      <c r="F510" s="10"/>
      <c r="K510" s="10"/>
    </row>
    <row r="511" spans="6:11" s="9" customFormat="1">
      <c r="F511" s="10"/>
      <c r="K511" s="10"/>
    </row>
    <row r="512" spans="6:11" s="9" customFormat="1">
      <c r="F512" s="10"/>
      <c r="K512" s="10"/>
    </row>
    <row r="513" spans="6:11" s="9" customFormat="1">
      <c r="F513" s="10"/>
      <c r="K513" s="10"/>
    </row>
    <row r="514" spans="6:11" s="9" customFormat="1">
      <c r="F514" s="10"/>
      <c r="K514" s="10"/>
    </row>
    <row r="515" spans="6:11" s="9" customFormat="1">
      <c r="F515" s="10"/>
      <c r="K515" s="10"/>
    </row>
    <row r="516" spans="6:11" s="9" customFormat="1">
      <c r="F516" s="10"/>
      <c r="K516" s="10"/>
    </row>
    <row r="517" spans="6:11" s="9" customFormat="1">
      <c r="F517" s="10"/>
      <c r="K517" s="10"/>
    </row>
    <row r="518" spans="6:11" s="9" customFormat="1">
      <c r="F518" s="10"/>
      <c r="K518" s="10"/>
    </row>
    <row r="519" spans="6:11" s="9" customFormat="1">
      <c r="F519" s="10"/>
      <c r="K519" s="10"/>
    </row>
    <row r="520" spans="6:11" s="9" customFormat="1">
      <c r="F520" s="10"/>
      <c r="K520" s="10"/>
    </row>
    <row r="521" spans="6:11" s="9" customFormat="1">
      <c r="F521" s="10"/>
      <c r="K521" s="10"/>
    </row>
    <row r="522" spans="6:11" s="9" customFormat="1">
      <c r="F522" s="10"/>
      <c r="K522" s="10"/>
    </row>
    <row r="523" spans="6:11" s="9" customFormat="1">
      <c r="F523" s="10"/>
      <c r="K523" s="10"/>
    </row>
    <row r="524" spans="6:11" s="9" customFormat="1">
      <c r="F524" s="10"/>
      <c r="K524" s="10"/>
    </row>
    <row r="525" spans="6:11" s="9" customFormat="1">
      <c r="F525" s="10"/>
      <c r="K525" s="10"/>
    </row>
    <row r="526" spans="6:11" s="9" customFormat="1">
      <c r="F526" s="10"/>
      <c r="K526" s="10"/>
    </row>
    <row r="527" spans="6:11" s="9" customFormat="1">
      <c r="F527" s="10"/>
      <c r="K527" s="10"/>
    </row>
    <row r="528" spans="6:11" s="9" customFormat="1">
      <c r="F528" s="10"/>
      <c r="K528" s="10"/>
    </row>
    <row r="529" spans="6:11" s="9" customFormat="1">
      <c r="F529" s="10"/>
      <c r="K529" s="10"/>
    </row>
    <row r="530" spans="6:11" s="9" customFormat="1">
      <c r="F530" s="10"/>
      <c r="K530" s="10"/>
    </row>
    <row r="531" spans="6:11" s="9" customFormat="1">
      <c r="F531" s="10"/>
      <c r="K531" s="10"/>
    </row>
    <row r="532" spans="6:11" s="9" customFormat="1">
      <c r="F532" s="10"/>
      <c r="K532" s="10"/>
    </row>
    <row r="533" spans="6:11" s="9" customFormat="1">
      <c r="F533" s="10"/>
      <c r="K533" s="10"/>
    </row>
    <row r="534" spans="6:11" s="9" customFormat="1">
      <c r="F534" s="10"/>
      <c r="K534" s="10"/>
    </row>
    <row r="535" spans="6:11" s="9" customFormat="1">
      <c r="F535" s="10"/>
      <c r="K535" s="10"/>
    </row>
    <row r="536" spans="6:11" s="9" customFormat="1">
      <c r="F536" s="10"/>
      <c r="K536" s="10"/>
    </row>
    <row r="537" spans="6:11" s="9" customFormat="1">
      <c r="F537" s="10"/>
      <c r="K537" s="10"/>
    </row>
    <row r="538" spans="6:11" s="9" customFormat="1">
      <c r="F538" s="10"/>
      <c r="K538" s="10"/>
    </row>
    <row r="539" spans="6:11" s="9" customFormat="1">
      <c r="F539" s="10"/>
      <c r="K539" s="10"/>
    </row>
    <row r="540" spans="6:11" s="9" customFormat="1">
      <c r="F540" s="10"/>
      <c r="K540" s="10"/>
    </row>
    <row r="541" spans="6:11" s="9" customFormat="1">
      <c r="F541" s="10"/>
      <c r="K541" s="10"/>
    </row>
    <row r="542" spans="6:11" s="9" customFormat="1">
      <c r="F542" s="10"/>
      <c r="K542" s="10"/>
    </row>
    <row r="543" spans="6:11" s="9" customFormat="1">
      <c r="F543" s="10"/>
      <c r="K543" s="10"/>
    </row>
    <row r="544" spans="6:11" s="9" customFormat="1">
      <c r="F544" s="10"/>
      <c r="K544" s="10"/>
    </row>
    <row r="545" spans="6:11" s="9" customFormat="1">
      <c r="F545" s="10"/>
      <c r="K545" s="10"/>
    </row>
    <row r="546" spans="6:11" s="9" customFormat="1">
      <c r="F546" s="10"/>
      <c r="K546" s="10"/>
    </row>
    <row r="547" spans="6:11" s="9" customFormat="1">
      <c r="F547" s="10"/>
      <c r="K547" s="10"/>
    </row>
    <row r="548" spans="6:11" s="9" customFormat="1">
      <c r="F548" s="10"/>
      <c r="K548" s="10"/>
    </row>
    <row r="549" spans="6:11" s="9" customFormat="1">
      <c r="F549" s="10"/>
      <c r="K549" s="10"/>
    </row>
    <row r="550" spans="6:11" s="9" customFormat="1">
      <c r="F550" s="10"/>
      <c r="K550" s="10"/>
    </row>
    <row r="551" spans="6:11" s="9" customFormat="1">
      <c r="F551" s="10"/>
      <c r="K551" s="10"/>
    </row>
    <row r="552" spans="6:11" s="9" customFormat="1">
      <c r="F552" s="10"/>
      <c r="K552" s="10"/>
    </row>
    <row r="553" spans="6:11" s="9" customFormat="1">
      <c r="F553" s="10"/>
      <c r="K553" s="10"/>
    </row>
    <row r="554" spans="6:11" s="9" customFormat="1">
      <c r="F554" s="10"/>
      <c r="K554" s="10"/>
    </row>
    <row r="555" spans="6:11" s="9" customFormat="1">
      <c r="F555" s="10"/>
      <c r="K555" s="10"/>
    </row>
    <row r="556" spans="6:11" s="9" customFormat="1">
      <c r="F556" s="10"/>
      <c r="K556" s="10"/>
    </row>
    <row r="557" spans="6:11" s="9" customFormat="1">
      <c r="F557" s="10"/>
      <c r="K557" s="10"/>
    </row>
    <row r="558" spans="6:11" s="9" customFormat="1">
      <c r="F558" s="10"/>
      <c r="K558" s="10"/>
    </row>
    <row r="559" spans="6:11" s="9" customFormat="1">
      <c r="F559" s="10"/>
      <c r="K559" s="10"/>
    </row>
    <row r="560" spans="6:11" s="9" customFormat="1">
      <c r="F560" s="10"/>
      <c r="K560" s="10"/>
    </row>
    <row r="561" spans="6:11" s="9" customFormat="1">
      <c r="F561" s="10"/>
      <c r="K561" s="10"/>
    </row>
    <row r="562" spans="6:11" s="9" customFormat="1">
      <c r="F562" s="10"/>
      <c r="K562" s="10"/>
    </row>
    <row r="563" spans="6:11" s="9" customFormat="1">
      <c r="F563" s="10"/>
      <c r="K563" s="10"/>
    </row>
    <row r="564" spans="6:11" s="9" customFormat="1">
      <c r="F564" s="10"/>
      <c r="K564" s="10"/>
    </row>
    <row r="565" spans="6:11" s="9" customFormat="1">
      <c r="F565" s="10"/>
      <c r="K565" s="10"/>
    </row>
    <row r="566" spans="6:11" s="9" customFormat="1">
      <c r="F566" s="10"/>
      <c r="K566" s="10"/>
    </row>
    <row r="567" spans="6:11" s="9" customFormat="1">
      <c r="F567" s="10"/>
      <c r="K567" s="10"/>
    </row>
    <row r="568" spans="6:11" s="9" customFormat="1">
      <c r="F568" s="10"/>
      <c r="K568" s="10"/>
    </row>
    <row r="569" spans="6:11" s="9" customFormat="1">
      <c r="F569" s="10"/>
      <c r="K569" s="10"/>
    </row>
    <row r="570" spans="6:11" s="9" customFormat="1">
      <c r="F570" s="10"/>
      <c r="K570" s="10"/>
    </row>
    <row r="571" spans="6:11" s="9" customFormat="1">
      <c r="F571" s="10"/>
      <c r="K571" s="10"/>
    </row>
    <row r="572" spans="6:11" s="9" customFormat="1">
      <c r="F572" s="10"/>
      <c r="K572" s="10"/>
    </row>
    <row r="573" spans="6:11" s="9" customFormat="1">
      <c r="F573" s="10"/>
      <c r="K573" s="10"/>
    </row>
    <row r="574" spans="6:11" s="9" customFormat="1">
      <c r="F574" s="10"/>
      <c r="K574" s="10"/>
    </row>
    <row r="575" spans="6:11" s="9" customFormat="1">
      <c r="F575" s="10"/>
      <c r="K575" s="10"/>
    </row>
    <row r="576" spans="6:11" s="9" customFormat="1">
      <c r="F576" s="10"/>
      <c r="K576" s="10"/>
    </row>
    <row r="577" spans="6:11" s="9" customFormat="1">
      <c r="F577" s="10"/>
      <c r="K577" s="10"/>
    </row>
    <row r="578" spans="6:11" s="9" customFormat="1">
      <c r="F578" s="10"/>
      <c r="K578" s="10"/>
    </row>
    <row r="579" spans="6:11" s="9" customFormat="1">
      <c r="F579" s="10"/>
      <c r="K579" s="10"/>
    </row>
    <row r="580" spans="6:11" s="9" customFormat="1">
      <c r="F580" s="10"/>
      <c r="K580" s="10"/>
    </row>
    <row r="581" spans="6:11" s="9" customFormat="1">
      <c r="F581" s="10"/>
      <c r="K581" s="10"/>
    </row>
    <row r="582" spans="6:11" s="9" customFormat="1">
      <c r="F582" s="10"/>
      <c r="K582" s="10"/>
    </row>
    <row r="583" spans="6:11" s="9" customFormat="1">
      <c r="F583" s="10"/>
      <c r="K583" s="10"/>
    </row>
    <row r="584" spans="6:11" s="9" customFormat="1">
      <c r="F584" s="10"/>
      <c r="K584" s="10"/>
    </row>
    <row r="585" spans="6:11" s="9" customFormat="1">
      <c r="F585" s="10"/>
      <c r="K585" s="10"/>
    </row>
    <row r="586" spans="6:11" s="9" customFormat="1">
      <c r="F586" s="10"/>
      <c r="K586" s="10"/>
    </row>
    <row r="587" spans="6:11" s="9" customFormat="1">
      <c r="F587" s="10"/>
      <c r="K587" s="10"/>
    </row>
    <row r="588" spans="6:11" s="9" customFormat="1">
      <c r="F588" s="10"/>
      <c r="K588" s="10"/>
    </row>
    <row r="589" spans="6:11" s="9" customFormat="1">
      <c r="F589" s="10"/>
      <c r="K589" s="10"/>
    </row>
    <row r="590" spans="6:11" s="9" customFormat="1">
      <c r="F590" s="10"/>
      <c r="K590" s="10"/>
    </row>
    <row r="591" spans="6:11" s="9" customFormat="1">
      <c r="F591" s="10"/>
      <c r="K591" s="10"/>
    </row>
    <row r="592" spans="6:11" s="9" customFormat="1">
      <c r="F592" s="10"/>
      <c r="K592" s="10"/>
    </row>
    <row r="593" spans="6:11" s="9" customFormat="1">
      <c r="F593" s="10"/>
      <c r="K593" s="10"/>
    </row>
    <row r="594" spans="6:11" s="9" customFormat="1">
      <c r="F594" s="10"/>
      <c r="K594" s="10"/>
    </row>
    <row r="595" spans="6:11" s="9" customFormat="1">
      <c r="F595" s="10"/>
      <c r="K595" s="10"/>
    </row>
    <row r="596" spans="6:11" s="9" customFormat="1">
      <c r="F596" s="10"/>
      <c r="K596" s="10"/>
    </row>
    <row r="597" spans="6:11" s="9" customFormat="1">
      <c r="F597" s="10"/>
      <c r="K597" s="10"/>
    </row>
    <row r="598" spans="6:11" s="9" customFormat="1">
      <c r="F598" s="10"/>
      <c r="K598" s="10"/>
    </row>
    <row r="599" spans="6:11" s="9" customFormat="1">
      <c r="F599" s="10"/>
      <c r="K599" s="10"/>
    </row>
    <row r="600" spans="6:11" s="9" customFormat="1">
      <c r="F600" s="10"/>
      <c r="K600" s="10"/>
    </row>
    <row r="601" spans="6:11" s="9" customFormat="1">
      <c r="F601" s="10"/>
      <c r="K601" s="10"/>
    </row>
    <row r="602" spans="6:11" s="9" customFormat="1">
      <c r="F602" s="10"/>
      <c r="K602" s="10"/>
    </row>
    <row r="603" spans="6:11" s="9" customFormat="1">
      <c r="F603" s="10"/>
      <c r="K603" s="10"/>
    </row>
    <row r="604" spans="6:11" s="9" customFormat="1">
      <c r="F604" s="10"/>
      <c r="K604" s="10"/>
    </row>
    <row r="605" spans="6:11" s="9" customFormat="1">
      <c r="F605" s="10"/>
      <c r="K605" s="10"/>
    </row>
    <row r="606" spans="6:11" s="9" customFormat="1">
      <c r="F606" s="10"/>
      <c r="K606" s="10"/>
    </row>
    <row r="607" spans="6:11" s="9" customFormat="1">
      <c r="F607" s="10"/>
      <c r="K607" s="10"/>
    </row>
    <row r="608" spans="6:11" s="9" customFormat="1">
      <c r="F608" s="10"/>
      <c r="K608" s="10"/>
    </row>
    <row r="609" spans="6:11" s="9" customFormat="1">
      <c r="F609" s="10"/>
      <c r="K609" s="10"/>
    </row>
    <row r="610" spans="6:11" s="9" customFormat="1">
      <c r="F610" s="10"/>
      <c r="K610" s="10"/>
    </row>
    <row r="611" spans="6:11" s="9" customFormat="1">
      <c r="F611" s="10"/>
      <c r="K611" s="10"/>
    </row>
    <row r="612" spans="6:11" s="9" customFormat="1">
      <c r="F612" s="10"/>
      <c r="K612" s="10"/>
    </row>
    <row r="613" spans="6:11" s="9" customFormat="1">
      <c r="F613" s="10"/>
      <c r="K613" s="10"/>
    </row>
    <row r="614" spans="6:11" s="9" customFormat="1">
      <c r="F614" s="10"/>
      <c r="K614" s="10"/>
    </row>
    <row r="615" spans="6:11" s="9" customFormat="1">
      <c r="F615" s="10"/>
      <c r="K615" s="10"/>
    </row>
    <row r="616" spans="6:11" s="9" customFormat="1">
      <c r="F616" s="10"/>
      <c r="K616" s="10"/>
    </row>
    <row r="617" spans="6:11" s="9" customFormat="1">
      <c r="F617" s="10"/>
      <c r="K617" s="10"/>
    </row>
    <row r="618" spans="6:11" s="9" customFormat="1">
      <c r="F618" s="10"/>
      <c r="K618" s="10"/>
    </row>
    <row r="619" spans="6:11" s="9" customFormat="1">
      <c r="F619" s="10"/>
      <c r="K619" s="10"/>
    </row>
    <row r="620" spans="6:11" s="9" customFormat="1">
      <c r="F620" s="10"/>
      <c r="K620" s="10"/>
    </row>
    <row r="621" spans="6:11" s="9" customFormat="1">
      <c r="F621" s="10"/>
      <c r="K621" s="10"/>
    </row>
    <row r="622" spans="6:11" s="9" customFormat="1">
      <c r="F622" s="10"/>
      <c r="K622" s="10"/>
    </row>
    <row r="623" spans="6:11" s="9" customFormat="1">
      <c r="F623" s="10"/>
      <c r="K623" s="10"/>
    </row>
    <row r="624" spans="6:11" s="9" customFormat="1">
      <c r="F624" s="10"/>
      <c r="K624" s="10"/>
    </row>
    <row r="625" spans="6:11" s="9" customFormat="1">
      <c r="F625" s="10"/>
      <c r="K625" s="10"/>
    </row>
    <row r="626" spans="6:11" s="9" customFormat="1">
      <c r="F626" s="10"/>
      <c r="K626" s="10"/>
    </row>
    <row r="627" spans="6:11" s="9" customFormat="1">
      <c r="F627" s="10"/>
      <c r="K627" s="10"/>
    </row>
    <row r="628" spans="6:11" s="9" customFormat="1">
      <c r="F628" s="10"/>
      <c r="K628" s="10"/>
    </row>
    <row r="629" spans="6:11" s="9" customFormat="1">
      <c r="F629" s="10"/>
      <c r="K629" s="10"/>
    </row>
    <row r="630" spans="6:11" s="9" customFormat="1">
      <c r="F630" s="10"/>
      <c r="K630" s="10"/>
    </row>
    <row r="631" spans="6:11" s="9" customFormat="1">
      <c r="F631" s="10"/>
      <c r="K631" s="10"/>
    </row>
    <row r="632" spans="6:11" s="9" customFormat="1">
      <c r="F632" s="10"/>
      <c r="K632" s="10"/>
    </row>
    <row r="633" spans="6:11" s="9" customFormat="1">
      <c r="F633" s="10"/>
      <c r="K633" s="10"/>
    </row>
    <row r="634" spans="6:11" s="9" customFormat="1">
      <c r="F634" s="10"/>
      <c r="K634" s="10"/>
    </row>
    <row r="635" spans="6:11" s="9" customFormat="1">
      <c r="F635" s="10"/>
      <c r="K635" s="10"/>
    </row>
    <row r="636" spans="6:11" s="9" customFormat="1">
      <c r="F636" s="10"/>
      <c r="K636" s="10"/>
    </row>
    <row r="637" spans="6:11" s="9" customFormat="1">
      <c r="F637" s="10"/>
      <c r="K637" s="10"/>
    </row>
    <row r="638" spans="6:11" s="9" customFormat="1">
      <c r="F638" s="10"/>
      <c r="K638" s="10"/>
    </row>
    <row r="639" spans="6:11" s="9" customFormat="1">
      <c r="F639" s="10"/>
      <c r="K639" s="10"/>
    </row>
    <row r="640" spans="6:11" s="9" customFormat="1">
      <c r="F640" s="10"/>
      <c r="K640" s="10"/>
    </row>
    <row r="641" spans="6:11" s="9" customFormat="1">
      <c r="F641" s="10"/>
      <c r="K641" s="10"/>
    </row>
    <row r="642" spans="6:11" s="9" customFormat="1">
      <c r="F642" s="10"/>
      <c r="K642" s="10"/>
    </row>
    <row r="643" spans="6:11" s="9" customFormat="1">
      <c r="F643" s="10"/>
      <c r="K643" s="10"/>
    </row>
    <row r="644" spans="6:11" s="9" customFormat="1">
      <c r="F644" s="10"/>
      <c r="K644" s="10"/>
    </row>
    <row r="645" spans="6:11" s="9" customFormat="1">
      <c r="F645" s="10"/>
      <c r="K645" s="10"/>
    </row>
    <row r="646" spans="6:11" s="9" customFormat="1">
      <c r="F646" s="10"/>
      <c r="K646" s="10"/>
    </row>
    <row r="647" spans="6:11" s="9" customFormat="1">
      <c r="F647" s="10"/>
      <c r="K647" s="10"/>
    </row>
    <row r="648" spans="6:11" s="9" customFormat="1">
      <c r="F648" s="10"/>
      <c r="K648" s="10"/>
    </row>
    <row r="649" spans="6:11" s="9" customFormat="1">
      <c r="F649" s="10"/>
      <c r="K649" s="10"/>
    </row>
    <row r="650" spans="6:11" s="9" customFormat="1">
      <c r="F650" s="10"/>
      <c r="K650" s="10"/>
    </row>
    <row r="651" spans="6:11" s="9" customFormat="1">
      <c r="F651" s="10"/>
      <c r="K651" s="10"/>
    </row>
    <row r="652" spans="6:11" s="9" customFormat="1">
      <c r="F652" s="10"/>
      <c r="K652" s="10"/>
    </row>
    <row r="653" spans="6:11" s="9" customFormat="1">
      <c r="F653" s="10"/>
      <c r="K653" s="10"/>
    </row>
    <row r="654" spans="6:11" s="9" customFormat="1">
      <c r="F654" s="10"/>
      <c r="K654" s="10"/>
    </row>
    <row r="655" spans="6:11" s="9" customFormat="1">
      <c r="F655" s="10"/>
      <c r="K655" s="10"/>
    </row>
    <row r="656" spans="6:11" s="9" customFormat="1">
      <c r="F656" s="10"/>
      <c r="K656" s="10"/>
    </row>
    <row r="657" spans="6:11" s="9" customFormat="1">
      <c r="F657" s="10"/>
      <c r="K657" s="10"/>
    </row>
    <row r="658" spans="6:11" s="9" customFormat="1">
      <c r="F658" s="10"/>
      <c r="K658" s="10"/>
    </row>
    <row r="659" spans="6:11" s="9" customFormat="1">
      <c r="F659" s="10"/>
      <c r="K659" s="10"/>
    </row>
    <row r="660" spans="6:11" s="9" customFormat="1">
      <c r="F660" s="10"/>
      <c r="K660" s="10"/>
    </row>
    <row r="661" spans="6:11" s="9" customFormat="1">
      <c r="F661" s="10"/>
      <c r="K661" s="10"/>
    </row>
    <row r="662" spans="6:11" s="9" customFormat="1">
      <c r="F662" s="10"/>
      <c r="K662" s="10"/>
    </row>
    <row r="663" spans="6:11" s="9" customFormat="1">
      <c r="F663" s="10"/>
      <c r="K663" s="10"/>
    </row>
    <row r="664" spans="6:11" s="9" customFormat="1">
      <c r="F664" s="10"/>
      <c r="K664" s="10"/>
    </row>
    <row r="665" spans="6:11" s="9" customFormat="1">
      <c r="F665" s="10"/>
      <c r="K665" s="10"/>
    </row>
    <row r="666" spans="6:11" s="9" customFormat="1">
      <c r="F666" s="10"/>
      <c r="K666" s="10"/>
    </row>
    <row r="667" spans="6:11" s="9" customFormat="1">
      <c r="F667" s="10"/>
      <c r="K667" s="10"/>
    </row>
    <row r="668" spans="6:11" s="9" customFormat="1">
      <c r="F668" s="10"/>
      <c r="K668" s="10"/>
    </row>
    <row r="669" spans="6:11" s="9" customFormat="1">
      <c r="F669" s="10"/>
      <c r="K669" s="10"/>
    </row>
    <row r="670" spans="6:11" s="9" customFormat="1">
      <c r="F670" s="10"/>
      <c r="K670" s="10"/>
    </row>
    <row r="671" spans="6:11" s="9" customFormat="1">
      <c r="F671" s="10"/>
      <c r="K671" s="10"/>
    </row>
    <row r="672" spans="6:11" s="9" customFormat="1">
      <c r="F672" s="10"/>
      <c r="K672" s="10"/>
    </row>
    <row r="673" spans="6:11" s="9" customFormat="1">
      <c r="F673" s="10"/>
      <c r="K673" s="10"/>
    </row>
    <row r="674" spans="6:11" s="9" customFormat="1">
      <c r="F674" s="10"/>
      <c r="K674" s="10"/>
    </row>
    <row r="675" spans="6:11" s="9" customFormat="1">
      <c r="F675" s="10"/>
      <c r="K675" s="10"/>
    </row>
    <row r="676" spans="6:11" s="9" customFormat="1">
      <c r="F676" s="10"/>
      <c r="K676" s="10"/>
    </row>
    <row r="677" spans="6:11" s="9" customFormat="1">
      <c r="F677" s="10"/>
      <c r="K677" s="10"/>
    </row>
    <row r="678" spans="6:11" s="9" customFormat="1">
      <c r="F678" s="10"/>
      <c r="K678" s="10"/>
    </row>
    <row r="679" spans="6:11" s="9" customFormat="1">
      <c r="F679" s="10"/>
      <c r="K679" s="10"/>
    </row>
    <row r="680" spans="6:11" s="9" customFormat="1">
      <c r="F680" s="10"/>
      <c r="K680" s="10"/>
    </row>
    <row r="681" spans="6:11" s="9" customFormat="1">
      <c r="F681" s="10"/>
      <c r="K681" s="10"/>
    </row>
    <row r="682" spans="6:11" s="9" customFormat="1">
      <c r="F682" s="10"/>
      <c r="K682" s="10"/>
    </row>
    <row r="683" spans="6:11" s="9" customFormat="1">
      <c r="F683" s="10"/>
      <c r="K683" s="10"/>
    </row>
    <row r="684" spans="6:11" s="9" customFormat="1">
      <c r="F684" s="10"/>
      <c r="K684" s="10"/>
    </row>
    <row r="685" spans="6:11" s="9" customFormat="1">
      <c r="F685" s="10"/>
      <c r="K685" s="10"/>
    </row>
    <row r="686" spans="6:11" s="9" customFormat="1">
      <c r="F686" s="10"/>
      <c r="K686" s="10"/>
    </row>
    <row r="687" spans="6:11" s="9" customFormat="1">
      <c r="F687" s="10"/>
      <c r="K687" s="10"/>
    </row>
    <row r="688" spans="6:11" s="9" customFormat="1">
      <c r="F688" s="10"/>
      <c r="K688" s="10"/>
    </row>
    <row r="689" spans="6:11" s="9" customFormat="1">
      <c r="F689" s="10"/>
      <c r="K689" s="10"/>
    </row>
    <row r="690" spans="6:11" s="9" customFormat="1">
      <c r="F690" s="10"/>
      <c r="K690" s="10"/>
    </row>
    <row r="691" spans="6:11" s="9" customFormat="1">
      <c r="F691" s="10"/>
      <c r="K691" s="10"/>
    </row>
    <row r="692" spans="6:11" s="9" customFormat="1">
      <c r="F692" s="10"/>
      <c r="K692" s="10"/>
    </row>
    <row r="693" spans="6:11" s="9" customFormat="1">
      <c r="F693" s="10"/>
      <c r="K693" s="10"/>
    </row>
    <row r="694" spans="6:11" s="9" customFormat="1">
      <c r="F694" s="10"/>
      <c r="K694" s="10"/>
    </row>
    <row r="695" spans="6:11" s="9" customFormat="1">
      <c r="F695" s="10"/>
      <c r="K695" s="10"/>
    </row>
    <row r="696" spans="6:11" s="9" customFormat="1">
      <c r="F696" s="10"/>
      <c r="K696" s="10"/>
    </row>
    <row r="697" spans="6:11" s="9" customFormat="1">
      <c r="F697" s="10"/>
      <c r="K697" s="10"/>
    </row>
    <row r="698" spans="6:11" s="9" customFormat="1">
      <c r="F698" s="10"/>
      <c r="K698" s="10"/>
    </row>
    <row r="699" spans="6:11" s="9" customFormat="1">
      <c r="F699" s="10"/>
      <c r="K699" s="10"/>
    </row>
    <row r="700" spans="6:11" s="9" customFormat="1">
      <c r="F700" s="10"/>
      <c r="K700" s="10"/>
    </row>
    <row r="701" spans="6:11" s="9" customFormat="1">
      <c r="F701" s="10"/>
      <c r="K701" s="10"/>
    </row>
    <row r="702" spans="6:11" s="9" customFormat="1">
      <c r="F702" s="10"/>
      <c r="K702" s="10"/>
    </row>
    <row r="703" spans="6:11" s="9" customFormat="1">
      <c r="F703" s="10"/>
      <c r="K703" s="10"/>
    </row>
    <row r="704" spans="6:11" s="9" customFormat="1">
      <c r="F704" s="10"/>
      <c r="K704" s="10"/>
    </row>
    <row r="705" spans="6:11" s="9" customFormat="1">
      <c r="F705" s="10"/>
      <c r="K705" s="10"/>
    </row>
    <row r="706" spans="6:11" s="9" customFormat="1">
      <c r="F706" s="10"/>
      <c r="K706" s="10"/>
    </row>
    <row r="707" spans="6:11" s="9" customFormat="1">
      <c r="F707" s="10"/>
      <c r="K707" s="10"/>
    </row>
    <row r="708" spans="6:11" s="9" customFormat="1">
      <c r="F708" s="10"/>
      <c r="K708" s="10"/>
    </row>
    <row r="709" spans="6:11" s="9" customFormat="1">
      <c r="F709" s="10"/>
      <c r="K709" s="10"/>
    </row>
    <row r="710" spans="6:11" s="9" customFormat="1">
      <c r="F710" s="10"/>
      <c r="K710" s="10"/>
    </row>
    <row r="711" spans="6:11" s="9" customFormat="1">
      <c r="F711" s="10"/>
      <c r="K711" s="10"/>
    </row>
    <row r="712" spans="6:11" s="9" customFormat="1">
      <c r="F712" s="10"/>
      <c r="K712" s="10"/>
    </row>
    <row r="713" spans="6:11" s="9" customFormat="1">
      <c r="F713" s="10"/>
      <c r="K713" s="10"/>
    </row>
    <row r="714" spans="6:11" s="9" customFormat="1">
      <c r="F714" s="10"/>
      <c r="K714" s="10"/>
    </row>
    <row r="715" spans="6:11" s="9" customFormat="1">
      <c r="F715" s="10"/>
      <c r="K715" s="10"/>
    </row>
    <row r="716" spans="6:11" s="9" customFormat="1">
      <c r="F716" s="10"/>
      <c r="K716" s="10"/>
    </row>
    <row r="717" spans="6:11" s="9" customFormat="1">
      <c r="F717" s="10"/>
      <c r="K717" s="10"/>
    </row>
    <row r="718" spans="6:11" s="9" customFormat="1">
      <c r="F718" s="10"/>
      <c r="K718" s="10"/>
    </row>
    <row r="719" spans="6:11" s="9" customFormat="1">
      <c r="F719" s="10"/>
      <c r="K719" s="10"/>
    </row>
    <row r="720" spans="6:11" s="9" customFormat="1">
      <c r="F720" s="10"/>
      <c r="K720" s="10"/>
    </row>
    <row r="721" spans="6:11" s="9" customFormat="1">
      <c r="F721" s="10"/>
      <c r="K721" s="10"/>
    </row>
    <row r="722" spans="6:11" s="9" customFormat="1">
      <c r="F722" s="10"/>
      <c r="K722" s="10"/>
    </row>
    <row r="723" spans="6:11" s="9" customFormat="1">
      <c r="F723" s="10"/>
      <c r="K723" s="10"/>
    </row>
    <row r="724" spans="6:11" s="9" customFormat="1">
      <c r="F724" s="10"/>
      <c r="K724" s="10"/>
    </row>
    <row r="725" spans="6:11" s="9" customFormat="1">
      <c r="F725" s="10"/>
      <c r="K725" s="10"/>
    </row>
    <row r="726" spans="6:11" s="9" customFormat="1">
      <c r="F726" s="10"/>
      <c r="K726" s="10"/>
    </row>
    <row r="727" spans="6:11" s="9" customFormat="1">
      <c r="F727" s="10"/>
      <c r="K727" s="10"/>
    </row>
    <row r="728" spans="6:11" s="9" customFormat="1">
      <c r="F728" s="10"/>
      <c r="K728" s="10"/>
    </row>
    <row r="729" spans="6:11" s="9" customFormat="1">
      <c r="F729" s="10"/>
      <c r="K729" s="10"/>
    </row>
    <row r="730" spans="6:11" s="9" customFormat="1">
      <c r="F730" s="10"/>
      <c r="K730" s="10"/>
    </row>
    <row r="731" spans="6:11" s="9" customFormat="1">
      <c r="F731" s="10"/>
      <c r="K731" s="10"/>
    </row>
    <row r="732" spans="6:11" s="9" customFormat="1">
      <c r="F732" s="10"/>
      <c r="K732" s="10"/>
    </row>
    <row r="733" spans="6:11" s="9" customFormat="1">
      <c r="F733" s="10"/>
      <c r="K733" s="10"/>
    </row>
    <row r="734" spans="6:11" s="9" customFormat="1">
      <c r="F734" s="10"/>
      <c r="K734" s="10"/>
    </row>
    <row r="735" spans="6:11" s="9" customFormat="1">
      <c r="F735" s="10"/>
      <c r="K735" s="10"/>
    </row>
    <row r="736" spans="6:11" s="9" customFormat="1">
      <c r="F736" s="10"/>
      <c r="K736" s="10"/>
    </row>
    <row r="737" spans="6:11" s="9" customFormat="1">
      <c r="F737" s="10"/>
      <c r="K737" s="10"/>
    </row>
    <row r="738" spans="6:11" s="9" customFormat="1">
      <c r="F738" s="10"/>
      <c r="K738" s="10"/>
    </row>
    <row r="739" spans="6:11" s="9" customFormat="1">
      <c r="F739" s="10"/>
      <c r="K739" s="10"/>
    </row>
    <row r="740" spans="6:11" s="9" customFormat="1">
      <c r="F740" s="10"/>
      <c r="K740" s="10"/>
    </row>
    <row r="741" spans="6:11" s="9" customFormat="1">
      <c r="F741" s="10"/>
      <c r="K741" s="10"/>
    </row>
    <row r="742" spans="6:11" s="9" customFormat="1">
      <c r="F742" s="10"/>
      <c r="K742" s="10"/>
    </row>
    <row r="743" spans="6:11" s="9" customFormat="1">
      <c r="F743" s="10"/>
      <c r="K743" s="10"/>
    </row>
    <row r="744" spans="6:11" s="9" customFormat="1">
      <c r="F744" s="10"/>
      <c r="K744" s="10"/>
    </row>
    <row r="745" spans="6:11" s="9" customFormat="1">
      <c r="F745" s="10"/>
      <c r="K745" s="10"/>
    </row>
    <row r="746" spans="6:11" s="9" customFormat="1">
      <c r="F746" s="10"/>
      <c r="K746" s="10"/>
    </row>
    <row r="747" spans="6:11" s="9" customFormat="1">
      <c r="F747" s="10"/>
      <c r="K747" s="10"/>
    </row>
    <row r="748" spans="6:11" s="9" customFormat="1">
      <c r="F748" s="10"/>
      <c r="K748" s="10"/>
    </row>
    <row r="749" spans="6:11" s="9" customFormat="1">
      <c r="F749" s="10"/>
      <c r="K749" s="10"/>
    </row>
    <row r="750" spans="6:11" s="9" customFormat="1">
      <c r="F750" s="10"/>
      <c r="K750" s="10"/>
    </row>
    <row r="751" spans="6:11" s="9" customFormat="1">
      <c r="F751" s="10"/>
      <c r="K751" s="10"/>
    </row>
    <row r="752" spans="6:11" s="9" customFormat="1">
      <c r="F752" s="10"/>
      <c r="K752" s="10"/>
    </row>
    <row r="753" spans="6:11" s="9" customFormat="1">
      <c r="F753" s="10"/>
      <c r="K753" s="10"/>
    </row>
    <row r="754" spans="6:11" s="9" customFormat="1">
      <c r="F754" s="10"/>
      <c r="K754" s="10"/>
    </row>
    <row r="755" spans="6:11" s="9" customFormat="1">
      <c r="F755" s="10"/>
      <c r="K755" s="10"/>
    </row>
    <row r="756" spans="6:11" s="9" customFormat="1">
      <c r="F756" s="10"/>
      <c r="K756" s="10"/>
    </row>
    <row r="757" spans="6:11" s="9" customFormat="1">
      <c r="F757" s="10"/>
      <c r="K757" s="10"/>
    </row>
    <row r="758" spans="6:11" s="9" customFormat="1">
      <c r="F758" s="10"/>
      <c r="K758" s="10"/>
    </row>
    <row r="759" spans="6:11" s="9" customFormat="1">
      <c r="F759" s="10"/>
      <c r="K759" s="10"/>
    </row>
    <row r="760" spans="6:11" s="9" customFormat="1">
      <c r="F760" s="10"/>
      <c r="K760" s="10"/>
    </row>
    <row r="761" spans="6:11" s="9" customFormat="1">
      <c r="F761" s="10"/>
      <c r="K761" s="10"/>
    </row>
    <row r="762" spans="6:11" s="9" customFormat="1">
      <c r="F762" s="10"/>
      <c r="K762" s="10"/>
    </row>
    <row r="763" spans="6:11" s="9" customFormat="1">
      <c r="F763" s="10"/>
      <c r="K763" s="10"/>
    </row>
    <row r="764" spans="6:11" s="9" customFormat="1">
      <c r="F764" s="10"/>
      <c r="K764" s="10"/>
    </row>
    <row r="765" spans="6:11" s="9" customFormat="1">
      <c r="F765" s="10"/>
      <c r="K765" s="10"/>
    </row>
    <row r="766" spans="6:11" s="9" customFormat="1">
      <c r="F766" s="10"/>
      <c r="K766" s="10"/>
    </row>
    <row r="767" spans="6:11" s="9" customFormat="1">
      <c r="F767" s="10"/>
      <c r="K767" s="10"/>
    </row>
    <row r="768" spans="6:11" s="9" customFormat="1">
      <c r="F768" s="10"/>
      <c r="K768" s="10"/>
    </row>
    <row r="769" spans="6:11" s="9" customFormat="1">
      <c r="F769" s="10"/>
      <c r="K769" s="10"/>
    </row>
    <row r="770" spans="6:11" s="9" customFormat="1">
      <c r="F770" s="10"/>
      <c r="K770" s="10"/>
    </row>
    <row r="771" spans="6:11" s="9" customFormat="1">
      <c r="F771" s="10"/>
      <c r="K771" s="10"/>
    </row>
    <row r="772" spans="6:11" s="9" customFormat="1">
      <c r="F772" s="10"/>
      <c r="K772" s="10"/>
    </row>
    <row r="773" spans="6:11" s="9" customFormat="1">
      <c r="F773" s="10"/>
      <c r="K773" s="10"/>
    </row>
    <row r="774" spans="6:11" s="9" customFormat="1">
      <c r="F774" s="10"/>
      <c r="K774" s="10"/>
    </row>
    <row r="775" spans="6:11" s="9" customFormat="1">
      <c r="F775" s="10"/>
      <c r="K775" s="10"/>
    </row>
    <row r="776" spans="6:11" s="9" customFormat="1">
      <c r="F776" s="10"/>
      <c r="K776" s="10"/>
    </row>
    <row r="777" spans="6:11" s="9" customFormat="1">
      <c r="F777" s="10"/>
      <c r="K777" s="10"/>
    </row>
    <row r="778" spans="6:11" s="9" customFormat="1">
      <c r="F778" s="10"/>
      <c r="K778" s="10"/>
    </row>
    <row r="779" spans="6:11" s="9" customFormat="1">
      <c r="F779" s="10"/>
      <c r="K779" s="10"/>
    </row>
    <row r="780" spans="6:11" s="9" customFormat="1">
      <c r="F780" s="10"/>
      <c r="K780" s="10"/>
    </row>
    <row r="781" spans="6:11" s="9" customFormat="1">
      <c r="F781" s="10"/>
      <c r="K781" s="10"/>
    </row>
    <row r="782" spans="6:11" s="9" customFormat="1">
      <c r="F782" s="10"/>
      <c r="K782" s="10"/>
    </row>
    <row r="783" spans="6:11" s="9" customFormat="1">
      <c r="F783" s="10"/>
      <c r="K783" s="10"/>
    </row>
    <row r="784" spans="6:11" s="9" customFormat="1">
      <c r="F784" s="10"/>
      <c r="K784" s="10"/>
    </row>
    <row r="785" spans="6:11" s="9" customFormat="1">
      <c r="F785" s="10"/>
      <c r="K785" s="10"/>
    </row>
    <row r="786" spans="6:11" s="9" customFormat="1">
      <c r="F786" s="10"/>
      <c r="K786" s="10"/>
    </row>
    <row r="787" spans="6:11" s="9" customFormat="1">
      <c r="F787" s="10"/>
      <c r="K787" s="10"/>
    </row>
    <row r="788" spans="6:11" s="9" customFormat="1">
      <c r="F788" s="10"/>
      <c r="K788" s="10"/>
    </row>
    <row r="789" spans="6:11" s="9" customFormat="1">
      <c r="F789" s="10"/>
      <c r="K789" s="10"/>
    </row>
    <row r="790" spans="6:11" s="9" customFormat="1">
      <c r="F790" s="10"/>
      <c r="K790" s="10"/>
    </row>
    <row r="791" spans="6:11" s="9" customFormat="1">
      <c r="F791" s="10"/>
      <c r="K791" s="10"/>
    </row>
    <row r="792" spans="6:11" s="9" customFormat="1">
      <c r="F792" s="10"/>
      <c r="K792" s="10"/>
    </row>
    <row r="793" spans="6:11" s="9" customFormat="1">
      <c r="F793" s="10"/>
      <c r="K793" s="10"/>
    </row>
    <row r="794" spans="6:11" s="9" customFormat="1">
      <c r="F794" s="10"/>
      <c r="K794" s="10"/>
    </row>
    <row r="795" spans="6:11" s="9" customFormat="1">
      <c r="F795" s="10"/>
      <c r="K795" s="10"/>
    </row>
    <row r="796" spans="6:11" s="9" customFormat="1">
      <c r="F796" s="10"/>
      <c r="K796" s="10"/>
    </row>
    <row r="797" spans="6:11" s="9" customFormat="1">
      <c r="F797" s="10"/>
      <c r="K797" s="10"/>
    </row>
    <row r="798" spans="6:11" s="9" customFormat="1">
      <c r="F798" s="10"/>
      <c r="K798" s="10"/>
    </row>
    <row r="799" spans="6:11" s="9" customFormat="1">
      <c r="F799" s="10"/>
      <c r="K799" s="10"/>
    </row>
    <row r="800" spans="6:11" s="9" customFormat="1">
      <c r="F800" s="10"/>
      <c r="K800" s="10"/>
    </row>
    <row r="801" spans="6:11" s="9" customFormat="1">
      <c r="F801" s="10"/>
      <c r="K801" s="10"/>
    </row>
    <row r="802" spans="6:11" s="9" customFormat="1">
      <c r="F802" s="10"/>
      <c r="K802" s="10"/>
    </row>
    <row r="803" spans="6:11" s="9" customFormat="1">
      <c r="F803" s="10"/>
      <c r="K803" s="10"/>
    </row>
    <row r="804" spans="6:11" s="9" customFormat="1">
      <c r="F804" s="10"/>
      <c r="K804" s="10"/>
    </row>
    <row r="805" spans="6:11" s="9" customFormat="1">
      <c r="F805" s="10"/>
      <c r="K805" s="10"/>
    </row>
    <row r="806" spans="6:11" s="9" customFormat="1">
      <c r="F806" s="10"/>
      <c r="K806" s="10"/>
    </row>
    <row r="807" spans="6:11" s="9" customFormat="1">
      <c r="F807" s="10"/>
      <c r="K807" s="10"/>
    </row>
    <row r="808" spans="6:11" s="9" customFormat="1">
      <c r="F808" s="10"/>
      <c r="K808" s="10"/>
    </row>
    <row r="809" spans="6:11" s="9" customFormat="1">
      <c r="F809" s="10"/>
      <c r="K809" s="10"/>
    </row>
    <row r="810" spans="6:11" s="9" customFormat="1">
      <c r="F810" s="10"/>
      <c r="K810" s="10"/>
    </row>
    <row r="811" spans="6:11" s="9" customFormat="1">
      <c r="F811" s="10"/>
      <c r="K811" s="10"/>
    </row>
    <row r="812" spans="6:11" s="9" customFormat="1">
      <c r="F812" s="10"/>
      <c r="K812" s="10"/>
    </row>
    <row r="813" spans="6:11" s="9" customFormat="1">
      <c r="F813" s="10"/>
      <c r="K813" s="10"/>
    </row>
    <row r="814" spans="6:11" s="9" customFormat="1">
      <c r="F814" s="10"/>
      <c r="K814" s="10"/>
    </row>
    <row r="815" spans="6:11" s="9" customFormat="1">
      <c r="F815" s="10"/>
      <c r="K815" s="10"/>
    </row>
    <row r="816" spans="6:11" s="9" customFormat="1">
      <c r="F816" s="10"/>
      <c r="K816" s="10"/>
    </row>
    <row r="817" spans="6:11" s="9" customFormat="1">
      <c r="F817" s="10"/>
      <c r="K817" s="10"/>
    </row>
    <row r="818" spans="6:11" s="9" customFormat="1">
      <c r="F818" s="10"/>
      <c r="K818" s="10"/>
    </row>
    <row r="819" spans="6:11" s="9" customFormat="1">
      <c r="F819" s="10"/>
      <c r="K819" s="10"/>
    </row>
    <row r="820" spans="6:11" s="9" customFormat="1">
      <c r="F820" s="10"/>
      <c r="K820" s="10"/>
    </row>
    <row r="821" spans="6:11" s="9" customFormat="1">
      <c r="F821" s="10"/>
      <c r="K821" s="10"/>
    </row>
    <row r="822" spans="6:11" s="9" customFormat="1">
      <c r="F822" s="10"/>
      <c r="K822" s="10"/>
    </row>
    <row r="823" spans="6:11" s="9" customFormat="1">
      <c r="F823" s="10"/>
      <c r="K823" s="10"/>
    </row>
    <row r="824" spans="6:11" s="9" customFormat="1">
      <c r="F824" s="10"/>
      <c r="K824" s="10"/>
    </row>
    <row r="825" spans="6:11" s="9" customFormat="1">
      <c r="F825" s="10"/>
      <c r="K825" s="10"/>
    </row>
    <row r="826" spans="6:11" s="9" customFormat="1">
      <c r="F826" s="10"/>
      <c r="K826" s="10"/>
    </row>
    <row r="827" spans="6:11" s="9" customFormat="1">
      <c r="F827" s="10"/>
      <c r="K827" s="10"/>
    </row>
    <row r="828" spans="6:11" s="9" customFormat="1">
      <c r="F828" s="10"/>
      <c r="K828" s="10"/>
    </row>
    <row r="829" spans="6:11" s="9" customFormat="1">
      <c r="F829" s="10"/>
      <c r="K829" s="10"/>
    </row>
    <row r="830" spans="6:11" s="9" customFormat="1">
      <c r="F830" s="10"/>
      <c r="K830" s="10"/>
    </row>
    <row r="831" spans="6:11" s="9" customFormat="1">
      <c r="F831" s="10"/>
      <c r="K831" s="10"/>
    </row>
    <row r="832" spans="6:11" s="9" customFormat="1">
      <c r="F832" s="10"/>
      <c r="K832" s="10"/>
    </row>
    <row r="833" spans="6:11" s="9" customFormat="1">
      <c r="F833" s="10"/>
      <c r="K833" s="10"/>
    </row>
    <row r="834" spans="6:11" s="9" customFormat="1">
      <c r="F834" s="10"/>
      <c r="K834" s="10"/>
    </row>
    <row r="835" spans="6:11" s="9" customFormat="1">
      <c r="F835" s="10"/>
      <c r="K835" s="10"/>
    </row>
    <row r="836" spans="6:11" s="9" customFormat="1">
      <c r="F836" s="10"/>
      <c r="K836" s="10"/>
    </row>
    <row r="837" spans="6:11" s="9" customFormat="1">
      <c r="F837" s="10"/>
      <c r="K837" s="10"/>
    </row>
    <row r="838" spans="6:11" s="9" customFormat="1">
      <c r="F838" s="10"/>
      <c r="K838" s="10"/>
    </row>
    <row r="839" spans="6:11" s="9" customFormat="1">
      <c r="F839" s="10"/>
      <c r="K839" s="10"/>
    </row>
    <row r="840" spans="6:11" s="9" customFormat="1">
      <c r="F840" s="10"/>
      <c r="K840" s="10"/>
    </row>
    <row r="841" spans="6:11" s="9" customFormat="1">
      <c r="F841" s="10"/>
      <c r="K841" s="10"/>
    </row>
    <row r="842" spans="6:11" s="9" customFormat="1">
      <c r="F842" s="10"/>
      <c r="K842" s="10"/>
    </row>
    <row r="843" spans="6:11" s="9" customFormat="1">
      <c r="F843" s="10"/>
      <c r="K843" s="10"/>
    </row>
    <row r="844" spans="6:11" s="9" customFormat="1">
      <c r="F844" s="10"/>
      <c r="K844" s="10"/>
    </row>
    <row r="845" spans="6:11" s="9" customFormat="1">
      <c r="F845" s="10"/>
      <c r="K845" s="10"/>
    </row>
    <row r="846" spans="6:11" s="9" customFormat="1">
      <c r="F846" s="10"/>
      <c r="K846" s="10"/>
    </row>
    <row r="847" spans="6:11" s="9" customFormat="1">
      <c r="F847" s="10"/>
      <c r="K847" s="10"/>
    </row>
    <row r="848" spans="6:11" s="9" customFormat="1">
      <c r="F848" s="10"/>
      <c r="K848" s="10"/>
    </row>
    <row r="849" spans="6:11" s="9" customFormat="1">
      <c r="F849" s="10"/>
      <c r="K849" s="10"/>
    </row>
    <row r="850" spans="6:11" s="9" customFormat="1">
      <c r="F850" s="10"/>
      <c r="K850" s="10"/>
    </row>
    <row r="851" spans="6:11" s="9" customFormat="1">
      <c r="F851" s="10"/>
      <c r="K851" s="10"/>
    </row>
    <row r="852" spans="6:11" s="9" customFormat="1">
      <c r="F852" s="10"/>
      <c r="K852" s="10"/>
    </row>
    <row r="853" spans="6:11" s="9" customFormat="1">
      <c r="F853" s="10"/>
      <c r="K853" s="10"/>
    </row>
    <row r="854" spans="6:11" s="9" customFormat="1">
      <c r="F854" s="10"/>
      <c r="K854" s="10"/>
    </row>
    <row r="855" spans="6:11" s="9" customFormat="1">
      <c r="F855" s="10"/>
      <c r="K855" s="10"/>
    </row>
    <row r="856" spans="6:11" s="9" customFormat="1">
      <c r="F856" s="10"/>
      <c r="K856" s="10"/>
    </row>
    <row r="857" spans="6:11" s="9" customFormat="1">
      <c r="F857" s="10"/>
      <c r="K857" s="10"/>
    </row>
    <row r="858" spans="6:11" s="9" customFormat="1">
      <c r="F858" s="10"/>
      <c r="K858" s="10"/>
    </row>
    <row r="859" spans="6:11" s="9" customFormat="1">
      <c r="F859" s="10"/>
      <c r="K859" s="10"/>
    </row>
    <row r="860" spans="6:11" s="9" customFormat="1">
      <c r="F860" s="10"/>
      <c r="K860" s="10"/>
    </row>
    <row r="861" spans="6:11" s="9" customFormat="1">
      <c r="F861" s="10"/>
      <c r="K861" s="10"/>
    </row>
    <row r="862" spans="6:11" s="9" customFormat="1">
      <c r="F862" s="10"/>
      <c r="K862" s="10"/>
    </row>
    <row r="863" spans="6:11" s="9" customFormat="1">
      <c r="F863" s="10"/>
      <c r="K863" s="10"/>
    </row>
    <row r="864" spans="6:11" s="9" customFormat="1">
      <c r="F864" s="10"/>
      <c r="K864" s="10"/>
    </row>
    <row r="865" spans="6:11" s="9" customFormat="1">
      <c r="F865" s="10"/>
      <c r="K865" s="10"/>
    </row>
    <row r="866" spans="6:11" s="9" customFormat="1">
      <c r="F866" s="10"/>
      <c r="K866" s="10"/>
    </row>
    <row r="867" spans="6:11" s="9" customFormat="1">
      <c r="F867" s="10"/>
      <c r="K867" s="10"/>
    </row>
    <row r="868" spans="6:11" s="9" customFormat="1">
      <c r="F868" s="10"/>
      <c r="K868" s="10"/>
    </row>
    <row r="869" spans="6:11" s="9" customFormat="1">
      <c r="F869" s="10"/>
      <c r="K869" s="10"/>
    </row>
    <row r="870" spans="6:11" s="9" customFormat="1">
      <c r="F870" s="10"/>
      <c r="K870" s="10"/>
    </row>
    <row r="871" spans="6:11" s="9" customFormat="1">
      <c r="F871" s="10"/>
      <c r="K871" s="10"/>
    </row>
    <row r="872" spans="6:11" s="9" customFormat="1">
      <c r="F872" s="10"/>
      <c r="K872" s="10"/>
    </row>
    <row r="873" spans="6:11" s="9" customFormat="1">
      <c r="F873" s="10"/>
      <c r="K873" s="10"/>
    </row>
    <row r="874" spans="6:11" s="9" customFormat="1">
      <c r="F874" s="10"/>
      <c r="K874" s="10"/>
    </row>
    <row r="875" spans="6:11" s="9" customFormat="1">
      <c r="F875" s="10"/>
      <c r="K875" s="10"/>
    </row>
    <row r="876" spans="6:11" s="9" customFormat="1">
      <c r="F876" s="10"/>
      <c r="K876" s="10"/>
    </row>
    <row r="877" spans="6:11" s="9" customFormat="1">
      <c r="F877" s="10"/>
      <c r="K877" s="10"/>
    </row>
    <row r="878" spans="6:11" s="9" customFormat="1">
      <c r="F878" s="10"/>
      <c r="K878" s="10"/>
    </row>
    <row r="879" spans="6:11" s="9" customFormat="1">
      <c r="F879" s="10"/>
      <c r="K879" s="10"/>
    </row>
    <row r="880" spans="6:11" s="9" customFormat="1">
      <c r="F880" s="10"/>
      <c r="K880" s="10"/>
    </row>
    <row r="881" spans="6:11" s="9" customFormat="1">
      <c r="F881" s="10"/>
      <c r="K881" s="10"/>
    </row>
    <row r="882" spans="6:11" s="9" customFormat="1">
      <c r="F882" s="10"/>
      <c r="K882" s="10"/>
    </row>
    <row r="883" spans="6:11" s="9" customFormat="1">
      <c r="F883" s="10"/>
      <c r="K883" s="10"/>
    </row>
    <row r="884" spans="6:11" s="9" customFormat="1">
      <c r="F884" s="10"/>
      <c r="K884" s="10"/>
    </row>
    <row r="885" spans="6:11" s="9" customFormat="1">
      <c r="F885" s="10"/>
      <c r="K885" s="10"/>
    </row>
    <row r="886" spans="6:11" s="9" customFormat="1">
      <c r="F886" s="10"/>
      <c r="K886" s="10"/>
    </row>
    <row r="887" spans="6:11" s="9" customFormat="1">
      <c r="F887" s="10"/>
      <c r="K887" s="10"/>
    </row>
    <row r="888" spans="6:11" s="9" customFormat="1">
      <c r="F888" s="10"/>
      <c r="K888" s="10"/>
    </row>
    <row r="889" spans="6:11" s="9" customFormat="1">
      <c r="F889" s="10"/>
      <c r="K889" s="10"/>
    </row>
    <row r="890" spans="6:11" s="9" customFormat="1">
      <c r="F890" s="10"/>
      <c r="K890" s="10"/>
    </row>
    <row r="891" spans="6:11" s="9" customFormat="1">
      <c r="F891" s="10"/>
      <c r="K891" s="10"/>
    </row>
    <row r="892" spans="6:11" s="9" customFormat="1">
      <c r="F892" s="10"/>
      <c r="K892" s="10"/>
    </row>
    <row r="893" spans="6:11" s="9" customFormat="1">
      <c r="F893" s="10"/>
      <c r="K893" s="10"/>
    </row>
    <row r="894" spans="6:11" s="9" customFormat="1">
      <c r="F894" s="10"/>
      <c r="K894" s="10"/>
    </row>
    <row r="895" spans="6:11" s="9" customFormat="1">
      <c r="F895" s="10"/>
      <c r="K895" s="10"/>
    </row>
    <row r="896" spans="6:11" s="9" customFormat="1">
      <c r="F896" s="10"/>
      <c r="K896" s="10"/>
    </row>
    <row r="897" spans="6:11" s="9" customFormat="1">
      <c r="F897" s="10"/>
      <c r="K897" s="10"/>
    </row>
    <row r="898" spans="6:11" s="9" customFormat="1">
      <c r="F898" s="10"/>
      <c r="K898" s="10"/>
    </row>
    <row r="899" spans="6:11" s="9" customFormat="1">
      <c r="F899" s="10"/>
      <c r="K899" s="10"/>
    </row>
    <row r="900" spans="6:11" s="9" customFormat="1">
      <c r="F900" s="10"/>
      <c r="K900" s="10"/>
    </row>
    <row r="901" spans="6:11" s="9" customFormat="1">
      <c r="F901" s="10"/>
      <c r="K901" s="10"/>
    </row>
    <row r="902" spans="6:11" s="9" customFormat="1">
      <c r="F902" s="10"/>
      <c r="K902" s="10"/>
    </row>
    <row r="903" spans="6:11" s="9" customFormat="1">
      <c r="F903" s="10"/>
      <c r="K903" s="10"/>
    </row>
    <row r="904" spans="6:11" s="9" customFormat="1">
      <c r="F904" s="10"/>
      <c r="K904" s="10"/>
    </row>
    <row r="905" spans="6:11" s="9" customFormat="1">
      <c r="F905" s="10"/>
      <c r="K905" s="10"/>
    </row>
    <row r="906" spans="6:11" s="9" customFormat="1">
      <c r="F906" s="10"/>
      <c r="K906" s="10"/>
    </row>
    <row r="907" spans="6:11" s="9" customFormat="1">
      <c r="F907" s="10"/>
      <c r="K907" s="10"/>
    </row>
    <row r="908" spans="6:11" s="9" customFormat="1">
      <c r="F908" s="10"/>
      <c r="K908" s="10"/>
    </row>
    <row r="909" spans="6:11" s="9" customFormat="1">
      <c r="F909" s="10"/>
      <c r="K909" s="10"/>
    </row>
    <row r="910" spans="6:11" s="9" customFormat="1">
      <c r="F910" s="10"/>
      <c r="K910" s="10"/>
    </row>
    <row r="911" spans="6:11" s="9" customFormat="1">
      <c r="F911" s="10"/>
      <c r="K911" s="10"/>
    </row>
    <row r="912" spans="6:11" s="9" customFormat="1">
      <c r="F912" s="10"/>
      <c r="K912" s="10"/>
    </row>
    <row r="913" spans="6:11" s="9" customFormat="1">
      <c r="F913" s="10"/>
      <c r="K913" s="10"/>
    </row>
    <row r="914" spans="6:11" s="9" customFormat="1">
      <c r="F914" s="10"/>
      <c r="K914" s="10"/>
    </row>
    <row r="915" spans="6:11" s="9" customFormat="1">
      <c r="F915" s="10"/>
      <c r="K915" s="10"/>
    </row>
    <row r="916" spans="6:11" s="9" customFormat="1">
      <c r="F916" s="10"/>
      <c r="K916" s="10"/>
    </row>
    <row r="917" spans="6:11" s="9" customFormat="1">
      <c r="F917" s="10"/>
      <c r="K917" s="10"/>
    </row>
    <row r="918" spans="6:11" s="9" customFormat="1">
      <c r="F918" s="10"/>
      <c r="K918" s="10"/>
    </row>
    <row r="919" spans="6:11" s="9" customFormat="1">
      <c r="F919" s="10"/>
      <c r="K919" s="10"/>
    </row>
    <row r="920" spans="6:11" s="9" customFormat="1">
      <c r="F920" s="10"/>
      <c r="K920" s="10"/>
    </row>
    <row r="921" spans="6:11" s="9" customFormat="1">
      <c r="F921" s="10"/>
      <c r="K921" s="10"/>
    </row>
    <row r="922" spans="6:11" s="9" customFormat="1">
      <c r="F922" s="10"/>
      <c r="K922" s="10"/>
    </row>
    <row r="923" spans="6:11" s="9" customFormat="1">
      <c r="F923" s="10"/>
      <c r="K923" s="10"/>
    </row>
    <row r="924" spans="6:11" s="9" customFormat="1">
      <c r="F924" s="10"/>
      <c r="K924" s="10"/>
    </row>
    <row r="925" spans="6:11" s="9" customFormat="1">
      <c r="F925" s="10"/>
      <c r="K925" s="10"/>
    </row>
    <row r="926" spans="6:11" s="9" customFormat="1">
      <c r="F926" s="10"/>
      <c r="K926" s="10"/>
    </row>
    <row r="927" spans="6:11" s="9" customFormat="1">
      <c r="F927" s="10"/>
      <c r="K927" s="10"/>
    </row>
    <row r="928" spans="6:11" s="9" customFormat="1">
      <c r="F928" s="10"/>
      <c r="K928" s="10"/>
    </row>
    <row r="929" spans="6:11" s="9" customFormat="1">
      <c r="F929" s="10"/>
      <c r="K929" s="10"/>
    </row>
    <row r="930" spans="6:11" s="9" customFormat="1">
      <c r="F930" s="10"/>
      <c r="K930" s="10"/>
    </row>
    <row r="931" spans="6:11" s="9" customFormat="1">
      <c r="F931" s="10"/>
      <c r="K931" s="10"/>
    </row>
    <row r="932" spans="6:11" s="9" customFormat="1">
      <c r="F932" s="10"/>
      <c r="K932" s="10"/>
    </row>
    <row r="933" spans="6:11" s="9" customFormat="1">
      <c r="F933" s="10"/>
      <c r="K933" s="10"/>
    </row>
    <row r="934" spans="6:11" s="9" customFormat="1">
      <c r="F934" s="10"/>
      <c r="K934" s="10"/>
    </row>
    <row r="935" spans="6:11" s="9" customFormat="1">
      <c r="F935" s="10"/>
      <c r="K935" s="10"/>
    </row>
    <row r="936" spans="6:11" s="9" customFormat="1">
      <c r="F936" s="10"/>
      <c r="K936" s="10"/>
    </row>
    <row r="937" spans="6:11" s="9" customFormat="1">
      <c r="F937" s="10"/>
      <c r="K937" s="10"/>
    </row>
    <row r="938" spans="6:11" s="9" customFormat="1">
      <c r="F938" s="10"/>
      <c r="K938" s="10"/>
    </row>
    <row r="939" spans="6:11" s="9" customFormat="1">
      <c r="F939" s="10"/>
      <c r="K939" s="10"/>
    </row>
    <row r="940" spans="6:11" s="9" customFormat="1">
      <c r="F940" s="10"/>
      <c r="K940" s="10"/>
    </row>
    <row r="941" spans="6:11" s="9" customFormat="1">
      <c r="F941" s="10"/>
      <c r="K941" s="10"/>
    </row>
    <row r="942" spans="6:11" s="9" customFormat="1">
      <c r="F942" s="10"/>
      <c r="K942" s="10"/>
    </row>
    <row r="943" spans="6:11" s="9" customFormat="1">
      <c r="F943" s="10"/>
      <c r="K943" s="10"/>
    </row>
    <row r="944" spans="6:11" s="9" customFormat="1">
      <c r="F944" s="10"/>
      <c r="K944" s="10"/>
    </row>
    <row r="945" spans="6:11" s="9" customFormat="1">
      <c r="F945" s="10"/>
      <c r="K945" s="10"/>
    </row>
    <row r="946" spans="6:11" s="9" customFormat="1">
      <c r="F946" s="10"/>
      <c r="K946" s="10"/>
    </row>
    <row r="947" spans="6:11" s="9" customFormat="1">
      <c r="F947" s="10"/>
      <c r="K947" s="10"/>
    </row>
    <row r="948" spans="6:11" s="9" customFormat="1">
      <c r="F948" s="10"/>
      <c r="K948" s="10"/>
    </row>
    <row r="949" spans="6:11" s="9" customFormat="1">
      <c r="F949" s="10"/>
      <c r="K949" s="10"/>
    </row>
    <row r="950" spans="6:11" s="9" customFormat="1">
      <c r="F950" s="10"/>
      <c r="K950" s="10"/>
    </row>
    <row r="951" spans="6:11" s="9" customFormat="1">
      <c r="F951" s="10"/>
      <c r="K951" s="10"/>
    </row>
    <row r="952" spans="6:11" s="9" customFormat="1">
      <c r="F952" s="10"/>
      <c r="K952" s="10"/>
    </row>
    <row r="953" spans="6:11" s="9" customFormat="1">
      <c r="F953" s="10"/>
      <c r="K953" s="10"/>
    </row>
    <row r="954" spans="6:11" s="9" customFormat="1">
      <c r="F954" s="10"/>
      <c r="K954" s="10"/>
    </row>
    <row r="955" spans="6:11" s="9" customFormat="1">
      <c r="F955" s="10"/>
      <c r="K955" s="10"/>
    </row>
    <row r="956" spans="6:11" s="9" customFormat="1">
      <c r="F956" s="10"/>
      <c r="K956" s="10"/>
    </row>
    <row r="957" spans="6:11" s="9" customFormat="1">
      <c r="F957" s="10"/>
      <c r="K957" s="10"/>
    </row>
    <row r="958" spans="6:11" s="9" customFormat="1">
      <c r="F958" s="10"/>
      <c r="K958" s="10"/>
    </row>
    <row r="959" spans="6:11" s="9" customFormat="1">
      <c r="F959" s="10"/>
      <c r="K959" s="10"/>
    </row>
    <row r="960" spans="6:11" s="9" customFormat="1">
      <c r="F960" s="10"/>
      <c r="K960" s="10"/>
    </row>
    <row r="961" spans="6:11" s="9" customFormat="1">
      <c r="F961" s="10"/>
      <c r="K961" s="10"/>
    </row>
    <row r="962" spans="6:11" s="9" customFormat="1">
      <c r="F962" s="10"/>
      <c r="K962" s="10"/>
    </row>
    <row r="963" spans="6:11" s="9" customFormat="1">
      <c r="F963" s="10"/>
      <c r="K963" s="10"/>
    </row>
    <row r="964" spans="6:11" s="9" customFormat="1">
      <c r="F964" s="10"/>
      <c r="K964" s="10"/>
    </row>
    <row r="965" spans="6:11" s="9" customFormat="1">
      <c r="F965" s="10"/>
      <c r="K965" s="10"/>
    </row>
    <row r="966" spans="6:11" s="9" customFormat="1">
      <c r="F966" s="10"/>
      <c r="K966" s="10"/>
    </row>
    <row r="967" spans="6:11" s="9" customFormat="1">
      <c r="F967" s="10"/>
      <c r="K967" s="10"/>
    </row>
    <row r="968" spans="6:11" s="9" customFormat="1">
      <c r="F968" s="10"/>
      <c r="K968" s="10"/>
    </row>
    <row r="969" spans="6:11" s="9" customFormat="1">
      <c r="F969" s="10"/>
      <c r="K969" s="10"/>
    </row>
    <row r="970" spans="6:11" s="9" customFormat="1">
      <c r="F970" s="10"/>
      <c r="K970" s="10"/>
    </row>
    <row r="971" spans="6:11" s="9" customFormat="1">
      <c r="F971" s="10"/>
      <c r="K971" s="10"/>
    </row>
    <row r="972" spans="6:11" s="9" customFormat="1">
      <c r="F972" s="10"/>
      <c r="K972" s="10"/>
    </row>
    <row r="973" spans="6:11" s="9" customFormat="1">
      <c r="F973" s="10"/>
      <c r="K973" s="10"/>
    </row>
    <row r="974" spans="6:11" s="9" customFormat="1">
      <c r="F974" s="10"/>
      <c r="K974" s="10"/>
    </row>
    <row r="975" spans="6:11" s="9" customFormat="1">
      <c r="F975" s="10"/>
      <c r="K975" s="10"/>
    </row>
    <row r="976" spans="6:11" s="9" customFormat="1">
      <c r="F976" s="10"/>
      <c r="K976" s="10"/>
    </row>
    <row r="977" spans="6:11" s="9" customFormat="1">
      <c r="F977" s="10"/>
      <c r="K977" s="10"/>
    </row>
    <row r="978" spans="6:11" s="9" customFormat="1">
      <c r="F978" s="10"/>
      <c r="K978" s="10"/>
    </row>
    <row r="979" spans="6:11" s="9" customFormat="1">
      <c r="F979" s="10"/>
      <c r="K979" s="10"/>
    </row>
    <row r="980" spans="6:11" s="9" customFormat="1">
      <c r="F980" s="10"/>
      <c r="K980" s="10"/>
    </row>
    <row r="981" spans="6:11" s="9" customFormat="1">
      <c r="F981" s="10"/>
      <c r="K981" s="10"/>
    </row>
    <row r="982" spans="6:11" s="9" customFormat="1">
      <c r="F982" s="10"/>
      <c r="K982" s="10"/>
    </row>
    <row r="983" spans="6:11" s="9" customFormat="1">
      <c r="F983" s="10"/>
      <c r="K983" s="10"/>
    </row>
    <row r="984" spans="6:11" s="9" customFormat="1">
      <c r="F984" s="10"/>
      <c r="K984" s="10"/>
    </row>
    <row r="985" spans="6:11" s="9" customFormat="1">
      <c r="F985" s="10"/>
      <c r="K985" s="10"/>
    </row>
    <row r="986" spans="6:11" s="9" customFormat="1">
      <c r="F986" s="10"/>
      <c r="K986" s="10"/>
    </row>
    <row r="987" spans="6:11" s="9" customFormat="1">
      <c r="F987" s="10"/>
      <c r="K987" s="10"/>
    </row>
    <row r="988" spans="6:11" s="9" customFormat="1">
      <c r="F988" s="10"/>
      <c r="K988" s="10"/>
    </row>
    <row r="989" spans="6:11" s="9" customFormat="1">
      <c r="F989" s="10"/>
      <c r="K989" s="10"/>
    </row>
    <row r="990" spans="6:11" s="9" customFormat="1">
      <c r="F990" s="10"/>
      <c r="K990" s="10"/>
    </row>
    <row r="991" spans="6:11" s="9" customFormat="1">
      <c r="F991" s="10"/>
      <c r="K991" s="10"/>
    </row>
    <row r="992" spans="6:11" s="9" customFormat="1">
      <c r="F992" s="10"/>
      <c r="K992" s="10"/>
    </row>
    <row r="993" spans="6:11" s="9" customFormat="1">
      <c r="F993" s="10"/>
      <c r="K993" s="10"/>
    </row>
    <row r="994" spans="6:11" s="9" customFormat="1">
      <c r="F994" s="10"/>
      <c r="K994" s="10"/>
    </row>
    <row r="995" spans="6:11" s="9" customFormat="1">
      <c r="F995" s="10"/>
      <c r="K995" s="10"/>
    </row>
    <row r="996" spans="6:11" s="9" customFormat="1">
      <c r="F996" s="10"/>
      <c r="K996" s="10"/>
    </row>
    <row r="997" spans="6:11" s="9" customFormat="1">
      <c r="F997" s="10"/>
      <c r="K997" s="10"/>
    </row>
    <row r="998" spans="6:11" s="9" customFormat="1">
      <c r="F998" s="10"/>
      <c r="K998" s="10"/>
    </row>
    <row r="999" spans="6:11" s="9" customFormat="1">
      <c r="F999" s="10"/>
      <c r="K999" s="10"/>
    </row>
    <row r="1000" spans="6:11" s="9" customFormat="1">
      <c r="F1000" s="10"/>
      <c r="K1000" s="10"/>
    </row>
    <row r="1001" spans="6:11" s="9" customFormat="1">
      <c r="F1001" s="10"/>
      <c r="K1001" s="10"/>
    </row>
    <row r="1002" spans="6:11" s="9" customFormat="1">
      <c r="F1002" s="10"/>
      <c r="K1002" s="10"/>
    </row>
    <row r="1003" spans="6:11" s="9" customFormat="1">
      <c r="F1003" s="10"/>
      <c r="K1003" s="10"/>
    </row>
    <row r="1004" spans="6:11" s="9" customFormat="1">
      <c r="F1004" s="10"/>
      <c r="K1004" s="10"/>
    </row>
    <row r="1005" spans="6:11" s="9" customFormat="1">
      <c r="F1005" s="10"/>
      <c r="K1005" s="10"/>
    </row>
    <row r="1006" spans="6:11" s="9" customFormat="1">
      <c r="F1006" s="10"/>
      <c r="K1006" s="10"/>
    </row>
    <row r="1007" spans="6:11" s="9" customFormat="1">
      <c r="F1007" s="10"/>
      <c r="K1007" s="10"/>
    </row>
    <row r="1008" spans="6:11" s="9" customFormat="1">
      <c r="F1008" s="10"/>
      <c r="K1008" s="10"/>
    </row>
    <row r="1009" spans="6:11" s="9" customFormat="1">
      <c r="F1009" s="10"/>
      <c r="K1009" s="10"/>
    </row>
    <row r="1010" spans="6:11" s="9" customFormat="1">
      <c r="F1010" s="10"/>
      <c r="K1010" s="10"/>
    </row>
    <row r="1011" spans="6:11" s="9" customFormat="1">
      <c r="F1011" s="10"/>
      <c r="K1011" s="10"/>
    </row>
    <row r="1012" spans="6:11" s="9" customFormat="1">
      <c r="F1012" s="10"/>
      <c r="K1012" s="10"/>
    </row>
    <row r="1013" spans="6:11" s="9" customFormat="1">
      <c r="F1013" s="10"/>
      <c r="K1013" s="10"/>
    </row>
    <row r="1014" spans="6:11" s="9" customFormat="1">
      <c r="F1014" s="10"/>
      <c r="K1014" s="10"/>
    </row>
    <row r="1015" spans="6:11" s="9" customFormat="1">
      <c r="F1015" s="10"/>
      <c r="K1015" s="10"/>
    </row>
    <row r="1016" spans="6:11" s="9" customFormat="1">
      <c r="F1016" s="10"/>
      <c r="K1016" s="10"/>
    </row>
    <row r="1017" spans="6:11" s="9" customFormat="1">
      <c r="F1017" s="10"/>
      <c r="K1017" s="10"/>
    </row>
    <row r="1018" spans="6:11" s="9" customFormat="1">
      <c r="F1018" s="10"/>
      <c r="K1018" s="10"/>
    </row>
    <row r="1019" spans="6:11" s="9" customFormat="1">
      <c r="F1019" s="10"/>
      <c r="K1019" s="10"/>
    </row>
    <row r="1020" spans="6:11" s="9" customFormat="1">
      <c r="F1020" s="10"/>
      <c r="K1020" s="10"/>
    </row>
    <row r="1021" spans="6:11" s="9" customFormat="1">
      <c r="F1021" s="10"/>
      <c r="K1021" s="10"/>
    </row>
    <row r="1022" spans="6:11" s="9" customFormat="1">
      <c r="F1022" s="10"/>
      <c r="K1022" s="10"/>
    </row>
    <row r="1023" spans="6:11" s="9" customFormat="1">
      <c r="F1023" s="10"/>
      <c r="K1023" s="10"/>
    </row>
    <row r="1024" spans="6:11" s="9" customFormat="1">
      <c r="F1024" s="10"/>
      <c r="K1024" s="10"/>
    </row>
    <row r="1025" spans="6:11" s="9" customFormat="1">
      <c r="F1025" s="10"/>
      <c r="K1025" s="10"/>
    </row>
    <row r="1026" spans="6:11" s="9" customFormat="1">
      <c r="F1026" s="10"/>
      <c r="K1026" s="10"/>
    </row>
    <row r="1027" spans="6:11" s="9" customFormat="1">
      <c r="F1027" s="10"/>
      <c r="K1027" s="10"/>
    </row>
    <row r="1028" spans="6:11" s="9" customFormat="1">
      <c r="F1028" s="10"/>
      <c r="K1028" s="10"/>
    </row>
    <row r="1029" spans="6:11" s="9" customFormat="1">
      <c r="F1029" s="10"/>
      <c r="K1029" s="10"/>
    </row>
    <row r="1030" spans="6:11" s="9" customFormat="1">
      <c r="F1030" s="10"/>
      <c r="K1030" s="10"/>
    </row>
    <row r="1031" spans="6:11" s="9" customFormat="1">
      <c r="F1031" s="10"/>
      <c r="K1031" s="10"/>
    </row>
    <row r="1032" spans="6:11" s="9" customFormat="1">
      <c r="F1032" s="10"/>
      <c r="K1032" s="10"/>
    </row>
    <row r="1033" spans="6:11" s="9" customFormat="1">
      <c r="F1033" s="10"/>
      <c r="K1033" s="10"/>
    </row>
    <row r="1034" spans="6:11" s="9" customFormat="1">
      <c r="F1034" s="10"/>
      <c r="K1034" s="10"/>
    </row>
    <row r="1035" spans="6:11" s="9" customFormat="1">
      <c r="F1035" s="10"/>
      <c r="K1035" s="10"/>
    </row>
    <row r="1036" spans="6:11" s="9" customFormat="1">
      <c r="F1036" s="10"/>
      <c r="K1036" s="10"/>
    </row>
    <row r="1037" spans="6:11" s="9" customFormat="1">
      <c r="F1037" s="10"/>
      <c r="K1037" s="10"/>
    </row>
    <row r="1038" spans="6:11" s="9" customFormat="1">
      <c r="F1038" s="10"/>
      <c r="K1038" s="10"/>
    </row>
    <row r="1039" spans="6:11" s="9" customFormat="1">
      <c r="F1039" s="10"/>
      <c r="K1039" s="10"/>
    </row>
    <row r="1040" spans="6:11" s="9" customFormat="1">
      <c r="F1040" s="10"/>
      <c r="K1040" s="10"/>
    </row>
    <row r="1041" spans="6:11" s="9" customFormat="1">
      <c r="F1041" s="10"/>
      <c r="K1041" s="10"/>
    </row>
    <row r="1042" spans="6:11" s="9" customFormat="1">
      <c r="F1042" s="10"/>
      <c r="K1042" s="10"/>
    </row>
    <row r="1043" spans="6:11" s="9" customFormat="1">
      <c r="F1043" s="10"/>
      <c r="K1043" s="10"/>
    </row>
    <row r="1044" spans="6:11" s="9" customFormat="1">
      <c r="F1044" s="10"/>
      <c r="K1044" s="10"/>
    </row>
    <row r="1045" spans="6:11" s="9" customFormat="1">
      <c r="F1045" s="10"/>
      <c r="K1045" s="10"/>
    </row>
    <row r="1046" spans="6:11" s="9" customFormat="1">
      <c r="F1046" s="10"/>
      <c r="K1046" s="10"/>
    </row>
    <row r="1047" spans="6:11" s="9" customFormat="1">
      <c r="F1047" s="10"/>
      <c r="K1047" s="10"/>
    </row>
    <row r="1048" spans="6:11" s="9" customFormat="1">
      <c r="F1048" s="10"/>
      <c r="K1048" s="10"/>
    </row>
    <row r="1049" spans="6:11" s="9" customFormat="1">
      <c r="F1049" s="10"/>
      <c r="K1049" s="10"/>
    </row>
    <row r="1050" spans="6:11" s="9" customFormat="1">
      <c r="F1050" s="10"/>
      <c r="K1050" s="10"/>
    </row>
    <row r="1051" spans="6:11" s="9" customFormat="1">
      <c r="F1051" s="10"/>
      <c r="K1051" s="10"/>
    </row>
    <row r="1052" spans="6:11" s="9" customFormat="1">
      <c r="F1052" s="10"/>
      <c r="K1052" s="10"/>
    </row>
    <row r="1053" spans="6:11" s="9" customFormat="1">
      <c r="F1053" s="10"/>
      <c r="K1053" s="10"/>
    </row>
    <row r="1054" spans="6:11" s="9" customFormat="1">
      <c r="F1054" s="10"/>
      <c r="K1054" s="10"/>
    </row>
    <row r="1055" spans="6:11" s="9" customFormat="1">
      <c r="F1055" s="10"/>
      <c r="K1055" s="10"/>
    </row>
    <row r="1056" spans="6:11" s="9" customFormat="1">
      <c r="F1056" s="10"/>
      <c r="K1056" s="10"/>
    </row>
    <row r="1057" spans="6:11" s="9" customFormat="1">
      <c r="F1057" s="10"/>
      <c r="K1057" s="10"/>
    </row>
    <row r="1058" spans="6:11" s="9" customFormat="1">
      <c r="F1058" s="10"/>
      <c r="K1058" s="10"/>
    </row>
    <row r="1059" spans="6:11" s="9" customFormat="1">
      <c r="F1059" s="10"/>
      <c r="K1059" s="10"/>
    </row>
    <row r="1060" spans="6:11" s="9" customFormat="1">
      <c r="F1060" s="10"/>
      <c r="K1060" s="10"/>
    </row>
    <row r="1061" spans="6:11" s="9" customFormat="1">
      <c r="F1061" s="10"/>
      <c r="K1061" s="10"/>
    </row>
    <row r="1062" spans="6:11" s="9" customFormat="1">
      <c r="F1062" s="10"/>
      <c r="K1062" s="10"/>
    </row>
    <row r="1063" spans="6:11" s="9" customFormat="1">
      <c r="F1063" s="10"/>
      <c r="K1063" s="10"/>
    </row>
    <row r="1064" spans="6:11" s="9" customFormat="1">
      <c r="F1064" s="10"/>
      <c r="K1064" s="10"/>
    </row>
    <row r="1065" spans="6:11" s="9" customFormat="1">
      <c r="F1065" s="10"/>
      <c r="K1065" s="10"/>
    </row>
    <row r="1066" spans="6:11" s="9" customFormat="1">
      <c r="F1066" s="10"/>
      <c r="K1066" s="10"/>
    </row>
    <row r="1067" spans="6:11" s="9" customFormat="1">
      <c r="F1067" s="10"/>
      <c r="K1067" s="10"/>
    </row>
    <row r="1068" spans="6:11" s="9" customFormat="1">
      <c r="F1068" s="10"/>
      <c r="K1068" s="10"/>
    </row>
    <row r="1069" spans="6:11" s="9" customFormat="1">
      <c r="F1069" s="10"/>
      <c r="K1069" s="10"/>
    </row>
    <row r="1070" spans="6:11" s="9" customFormat="1">
      <c r="F1070" s="10"/>
      <c r="K1070" s="10"/>
    </row>
    <row r="1071" spans="6:11" s="9" customFormat="1">
      <c r="F1071" s="10"/>
      <c r="K1071" s="10"/>
    </row>
    <row r="1072" spans="6:11" s="9" customFormat="1">
      <c r="F1072" s="10"/>
      <c r="K1072" s="10"/>
    </row>
    <row r="1073" spans="6:11" s="9" customFormat="1">
      <c r="F1073" s="10"/>
      <c r="K1073" s="10"/>
    </row>
    <row r="1074" spans="6:11" s="9" customFormat="1">
      <c r="F1074" s="10"/>
      <c r="K1074" s="10"/>
    </row>
    <row r="1075" spans="6:11" s="9" customFormat="1">
      <c r="F1075" s="10"/>
      <c r="K1075" s="10"/>
    </row>
    <row r="1076" spans="6:11" s="9" customFormat="1">
      <c r="F1076" s="10"/>
      <c r="K1076" s="10"/>
    </row>
    <row r="1077" spans="6:11" s="9" customFormat="1">
      <c r="F1077" s="10"/>
      <c r="K1077" s="10"/>
    </row>
    <row r="1078" spans="6:11" s="9" customFormat="1">
      <c r="F1078" s="10"/>
      <c r="K1078" s="10"/>
    </row>
    <row r="1079" spans="6:11" s="9" customFormat="1">
      <c r="F1079" s="10"/>
      <c r="K1079" s="10"/>
    </row>
    <row r="1080" spans="6:11" s="9" customFormat="1">
      <c r="F1080" s="10"/>
      <c r="K1080" s="10"/>
    </row>
    <row r="1081" spans="6:11" s="9" customFormat="1">
      <c r="F1081" s="10"/>
      <c r="K1081" s="10"/>
    </row>
    <row r="1082" spans="6:11" s="9" customFormat="1">
      <c r="F1082" s="10"/>
      <c r="K1082" s="10"/>
    </row>
    <row r="1083" spans="6:11" s="9" customFormat="1">
      <c r="F1083" s="10"/>
      <c r="K1083" s="10"/>
    </row>
    <row r="1084" spans="6:11" s="9" customFormat="1">
      <c r="F1084" s="10"/>
      <c r="K1084" s="10"/>
    </row>
    <row r="1085" spans="6:11" s="9" customFormat="1">
      <c r="F1085" s="10"/>
      <c r="K1085" s="10"/>
    </row>
    <row r="1086" spans="6:11" s="9" customFormat="1">
      <c r="F1086" s="10"/>
      <c r="K1086" s="10"/>
    </row>
    <row r="1087" spans="6:11" s="9" customFormat="1">
      <c r="F1087" s="10"/>
      <c r="K1087" s="10"/>
    </row>
    <row r="1088" spans="6:11" s="9" customFormat="1">
      <c r="F1088" s="10"/>
      <c r="K1088" s="10"/>
    </row>
    <row r="1089" spans="6:11" s="9" customFormat="1">
      <c r="F1089" s="10"/>
      <c r="K1089" s="10"/>
    </row>
  </sheetData>
  <pageMargins left="0.7" right="0.7" top="0.75" bottom="0.75" header="0.3" footer="0.3"/>
  <drawing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Marta Corencia Arias</cp:lastModifiedBy>
  <cp:revision/>
  <dcterms:created xsi:type="dcterms:W3CDTF">2023-03-14T09:22:25Z</dcterms:created>
  <dcterms:modified xsi:type="dcterms:W3CDTF">2024-05-16T11:41:21Z</dcterms:modified>
  <cp:category/>
  <cp:contentStatus/>
</cp:coreProperties>
</file>