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D:\Observatorio Cooperación\2019\"/>
    </mc:Choice>
  </mc:AlternateContent>
  <xr:revisionPtr revIDLastSave="0" documentId="11_2B27CDAD98AB435402AE77EEB8EE16F1C874344B" xr6:coauthVersionLast="47" xr6:coauthVersionMax="47" xr10:uidLastSave="{00000000-0000-0000-0000-000000000000}"/>
  <bookViews>
    <workbookView xWindow="0" yWindow="0" windowWidth="28800" windowHeight="12036" firstSheet="1" activeTab="1" xr2:uid="{00000000-000D-0000-FFFF-FFFF00000000}"/>
  </bookViews>
  <sheets>
    <sheet name="PAÍSES" sheetId="1" r:id="rId1"/>
    <sheet name="CONTINENTES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B7" i="2" l="1"/>
  <c r="G4" i="2"/>
  <c r="E4" i="2"/>
  <c r="G2" i="2"/>
  <c r="D20" i="1"/>
  <c r="G3" i="2"/>
  <c r="E3" i="2"/>
  <c r="E7" i="2" l="1"/>
  <c r="F3" i="2" s="1"/>
  <c r="G7" i="2"/>
  <c r="F4" i="2"/>
  <c r="F2" i="2"/>
  <c r="G15" i="1"/>
  <c r="B20" i="1"/>
  <c r="C3" i="1" s="1"/>
  <c r="G19" i="1"/>
  <c r="E19" i="1"/>
  <c r="G17" i="1"/>
  <c r="E17" i="1"/>
  <c r="E15" i="1"/>
  <c r="G14" i="1"/>
  <c r="E14" i="1"/>
  <c r="G13" i="1"/>
  <c r="H4" i="2" s="1"/>
  <c r="E13" i="1"/>
  <c r="C4" i="2" s="1"/>
  <c r="G12" i="1"/>
  <c r="E12" i="1"/>
  <c r="G7" i="1"/>
  <c r="E7" i="1"/>
  <c r="G6" i="1"/>
  <c r="E6" i="1"/>
  <c r="G3" i="1"/>
  <c r="H2" i="2" s="1"/>
  <c r="E3" i="1"/>
  <c r="G2" i="1"/>
  <c r="E2" i="1"/>
  <c r="C3" i="2" s="1"/>
  <c r="F7" i="2" l="1"/>
  <c r="E20" i="1"/>
  <c r="F4" i="1" s="1"/>
  <c r="C18" i="1"/>
  <c r="C17" i="1"/>
  <c r="C9" i="1"/>
  <c r="C14" i="1"/>
  <c r="C6" i="1"/>
  <c r="C13" i="1"/>
  <c r="C5" i="1"/>
  <c r="C10" i="1"/>
  <c r="G20" i="1"/>
  <c r="H5" i="1" s="1"/>
  <c r="H3" i="2"/>
  <c r="H7" i="2" s="1"/>
  <c r="C2" i="2"/>
  <c r="H2" i="1"/>
  <c r="C2" i="1"/>
  <c r="C16" i="1"/>
  <c r="C12" i="1"/>
  <c r="C8" i="1"/>
  <c r="C4" i="1"/>
  <c r="C19" i="1"/>
  <c r="C15" i="1"/>
  <c r="C11" i="1"/>
  <c r="C7" i="1"/>
  <c r="C7" i="2" l="1"/>
  <c r="D2" i="2"/>
  <c r="F17" i="1"/>
  <c r="F16" i="1"/>
  <c r="F18" i="1"/>
  <c r="F8" i="1"/>
  <c r="F5" i="1"/>
  <c r="H8" i="1"/>
  <c r="F2" i="1"/>
  <c r="H6" i="1"/>
  <c r="F9" i="1"/>
  <c r="F6" i="1"/>
  <c r="F3" i="1"/>
  <c r="H18" i="1"/>
  <c r="H10" i="1"/>
  <c r="F12" i="1"/>
  <c r="F14" i="1"/>
  <c r="F13" i="1"/>
  <c r="F10" i="1"/>
  <c r="F11" i="1"/>
  <c r="H4" i="1"/>
  <c r="H19" i="1"/>
  <c r="H15" i="1"/>
  <c r="F19" i="1"/>
  <c r="H9" i="1"/>
  <c r="H16" i="1"/>
  <c r="H3" i="1"/>
  <c r="F7" i="1"/>
  <c r="F15" i="1"/>
  <c r="I3" i="2"/>
  <c r="I2" i="2"/>
  <c r="I4" i="2"/>
  <c r="H7" i="1"/>
  <c r="H13" i="1"/>
  <c r="H12" i="1"/>
  <c r="H14" i="1"/>
  <c r="H11" i="1"/>
  <c r="H17" i="1"/>
  <c r="C20" i="1"/>
  <c r="D3" i="2" l="1"/>
  <c r="D4" i="2"/>
  <c r="H20" i="1"/>
  <c r="F20" i="1"/>
  <c r="I7" i="2"/>
  <c r="D7" i="2"/>
</calcChain>
</file>

<file path=xl/sharedStrings.xml><?xml version="1.0" encoding="utf-8"?>
<sst xmlns="http://schemas.openxmlformats.org/spreadsheetml/2006/main" count="41" uniqueCount="33">
  <si>
    <t>PAÍS RECEPTOR</t>
  </si>
  <si>
    <t>Nº DE PROYECTOS</t>
  </si>
  <si>
    <t>% DEL TOTAL DE PROYECTOS</t>
  </si>
  <si>
    <t>Nº DE ONGD</t>
  </si>
  <si>
    <t>CAPITAL</t>
  </si>
  <si>
    <t>% DEL CAPITAL TOTAL</t>
  </si>
  <si>
    <t>Nº DE BENEFICIARIOS</t>
  </si>
  <si>
    <t>% DEL TOTAL DE LOS BENEFICIARIOS</t>
  </si>
  <si>
    <t>Bolivia</t>
  </si>
  <si>
    <t>Burkina Faso</t>
  </si>
  <si>
    <t>Colombia</t>
  </si>
  <si>
    <t>Ecuador</t>
  </si>
  <si>
    <t>El Salvador</t>
  </si>
  <si>
    <t>Guatemala</t>
  </si>
  <si>
    <t>India</t>
  </si>
  <si>
    <t>Marruecos</t>
  </si>
  <si>
    <t>Mauritania</t>
  </si>
  <si>
    <t>Mozambique</t>
  </si>
  <si>
    <t>Nicaragua</t>
  </si>
  <si>
    <t>Territorios Palestinos</t>
  </si>
  <si>
    <t xml:space="preserve">Perú </t>
  </si>
  <si>
    <t>República Dominicana</t>
  </si>
  <si>
    <t>Túnez</t>
  </si>
  <si>
    <t>Senegal</t>
  </si>
  <si>
    <t>Chad</t>
  </si>
  <si>
    <t>Níger</t>
  </si>
  <si>
    <t>TOTAL</t>
  </si>
  <si>
    <t xml:space="preserve">el </t>
  </si>
  <si>
    <t>CONTINENTE RECEPTOR</t>
  </si>
  <si>
    <t>Nº DE PAÍSES</t>
  </si>
  <si>
    <t>África</t>
  </si>
  <si>
    <t>América</t>
  </si>
  <si>
    <t>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</si>
</sst>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499984740745262"/>
        <bgColor theme="0" tint="-0.14999847407452621"/>
      </patternFill>
    </fill>
    <fill>
      <patternFill patternType="solid">
        <fgColor theme="7" tint="-0.499984740745262"/>
        <bgColor theme="1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3" borderId="0" xfId="0" applyFill="1"/>
    <xf numFmtId="0" fontId="7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10" fontId="8" fillId="0" borderId="8" xfId="1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3" fontId="8" fillId="0" borderId="7" xfId="1" applyNumberFormat="1" applyFont="1" applyFill="1" applyBorder="1" applyAlignment="1">
      <alignment horizontal="center" vertical="center" wrapText="1"/>
    </xf>
    <xf numFmtId="10" fontId="7" fillId="4" borderId="5" xfId="0" applyNumberFormat="1" applyFont="1" applyFill="1" applyBorder="1" applyAlignment="1">
      <alignment horizontal="center" vertical="center" wrapText="1"/>
    </xf>
    <xf numFmtId="10" fontId="7" fillId="5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10" fontId="7" fillId="6" borderId="5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10" fontId="6" fillId="10" borderId="2" xfId="0" applyNumberFormat="1" applyFont="1" applyFill="1" applyBorder="1" applyAlignment="1">
      <alignment horizontal="center" vertical="center" wrapText="1"/>
    </xf>
    <xf numFmtId="0" fontId="6" fillId="10" borderId="4" xfId="1" applyNumberFormat="1" applyFont="1" applyFill="1" applyBorder="1" applyAlignment="1">
      <alignment horizontal="center" vertical="center" wrapText="1"/>
    </xf>
    <xf numFmtId="10" fontId="6" fillId="10" borderId="4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164" fontId="0" fillId="0" borderId="0" xfId="0" applyNumberFormat="1"/>
    <xf numFmtId="164" fontId="6" fillId="10" borderId="2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0" fillId="0" borderId="6" xfId="2" applyNumberFormat="1" applyFont="1" applyFill="1" applyBorder="1" applyAlignment="1">
      <alignment horizontal="center" vertical="center" wrapText="1"/>
    </xf>
    <xf numFmtId="164" fontId="0" fillId="0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2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3" fontId="8" fillId="0" borderId="11" xfId="1" applyNumberFormat="1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10" fontId="9" fillId="8" borderId="15" xfId="0" applyNumberFormat="1" applyFont="1" applyFill="1" applyBorder="1" applyAlignment="1">
      <alignment horizontal="center" vertical="center" wrapText="1"/>
    </xf>
    <xf numFmtId="164" fontId="9" fillId="8" borderId="15" xfId="1" applyNumberFormat="1" applyFont="1" applyFill="1" applyBorder="1" applyAlignment="1">
      <alignment horizontal="center" vertical="center" wrapText="1"/>
    </xf>
    <xf numFmtId="0" fontId="9" fillId="9" borderId="12" xfId="1" applyNumberFormat="1" applyFont="1" applyFill="1" applyBorder="1" applyAlignment="1">
      <alignment horizontal="center" vertical="center" wrapText="1"/>
    </xf>
    <xf numFmtId="10" fontId="9" fillId="8" borderId="12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 vertical="center" wrapText="1"/>
    </xf>
    <xf numFmtId="0" fontId="8" fillId="0" borderId="13" xfId="1" applyNumberFormat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>
      <alignment horizontal="center" vertical="center" wrapText="1"/>
    </xf>
    <xf numFmtId="10" fontId="6" fillId="10" borderId="3" xfId="1" applyNumberFormat="1" applyFont="1" applyFill="1" applyBorder="1" applyAlignment="1">
      <alignment horizontal="center" vertical="center" wrapText="1"/>
    </xf>
    <xf numFmtId="10" fontId="0" fillId="3" borderId="0" xfId="0" applyNumberFormat="1" applyFill="1"/>
    <xf numFmtId="10" fontId="0" fillId="0" borderId="0" xfId="0" applyNumberFormat="1"/>
    <xf numFmtId="0" fontId="0" fillId="7" borderId="0" xfId="0" applyFill="1" applyAlignment="1">
      <alignment horizontal="center" vertical="center" wrapText="1"/>
    </xf>
    <xf numFmtId="164" fontId="0" fillId="7" borderId="0" xfId="0" applyNumberFormat="1" applyFill="1" applyAlignment="1">
      <alignment horizontal="center" wrapText="1"/>
    </xf>
    <xf numFmtId="10" fontId="5" fillId="7" borderId="0" xfId="3" applyNumberFormat="1" applyFont="1" applyFill="1" applyAlignment="1">
      <alignment horizontal="center" vertical="center" wrapText="1"/>
    </xf>
    <xf numFmtId="0" fontId="5" fillId="7" borderId="0" xfId="3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10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5" fillId="7" borderId="0" xfId="3" applyNumberFormat="1" applyFont="1" applyFill="1" applyAlignment="1">
      <alignment horizontal="center" vertical="center" wrapText="1"/>
    </xf>
    <xf numFmtId="3" fontId="10" fillId="0" borderId="0" xfId="3" applyNumberFormat="1" applyFont="1" applyAlignment="1">
      <alignment horizontal="center" vertical="center" wrapText="1"/>
    </xf>
    <xf numFmtId="0" fontId="2" fillId="2" borderId="0" xfId="2" applyAlignment="1">
      <alignment horizontal="center" vertical="center" wrapText="1"/>
    </xf>
    <xf numFmtId="164" fontId="2" fillId="2" borderId="0" xfId="2" applyNumberFormat="1" applyAlignment="1">
      <alignment horizontal="center" wrapText="1"/>
    </xf>
    <xf numFmtId="10" fontId="2" fillId="2" borderId="0" xfId="2" applyNumberFormat="1" applyAlignment="1">
      <alignment horizontal="center" vertical="center" wrapText="1"/>
    </xf>
    <xf numFmtId="0" fontId="2" fillId="2" borderId="0" xfId="2" applyNumberFormat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</cellXfs>
  <cellStyles count="4">
    <cellStyle name="Incorrecto" xfId="2" builtinId="27"/>
    <cellStyle name="Normal" xfId="0" builtinId="0"/>
    <cellStyle name="Porcentaje" xfId="1" builtinId="5"/>
    <cellStyle name="Texto de advertencia" xfId="3" builtinId="11"/>
  </cellStyles>
  <dxfs count="24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64" formatCode="#,##0.00\ &quot;€&quot;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numFmt numFmtId="164" formatCode="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medium">
          <color theme="1"/>
        </top>
        <bottom style="thin">
          <color theme="1"/>
        </bottom>
      </border>
    </dxf>
    <dxf>
      <alignment horizontal="center" vertical="center" textRotation="0" wrapText="1" indent="0" justifyLastLine="0" shrinkToFit="0" readingOrder="0"/>
    </dxf>
    <dxf>
      <fill>
        <patternFill patternType="solid">
          <bgColor theme="7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26A58"/>
      <color rgb="FFFFDA65"/>
      <color rgb="FFE88C40"/>
      <color rgb="FFAC75D5"/>
      <color rgb="FFB0A0F4"/>
      <color rgb="FF8CC2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PORCENTAJE</a:t>
            </a:r>
            <a:r>
              <a:rPr lang="es-ES" baseline="0"/>
              <a:t> DE PROYECTOS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A7-4EDF-A098-C1A3135B24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A7-4EDF-A098-C1A3135B24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A7-4EDF-A098-C1A3135B24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A7-4EDF-A098-C1A3135B24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A7-4EDF-A098-C1A3135B24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A7-4EDF-A098-C1A3135B24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A7-4EDF-A098-C1A3135B24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A7-4EDF-A098-C1A3135B24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A7-4EDF-A098-C1A3135B24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A7-4EDF-A098-C1A3135B24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BA7-4EDF-A098-C1A3135B249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BA7-4EDF-A098-C1A3135B249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BA7-4EDF-A098-C1A3135B249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BA7-4EDF-A098-C1A3135B249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A7-4EDF-A098-C1A3135B249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A7-4EDF-A098-C1A3135B249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A7-4EDF-A098-C1A3135B249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A7-4EDF-A098-C1A3135B24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PAÍSES!$A$2:$A$19</c:f>
              <c:strCache>
                <c:ptCount val="18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Ecuador</c:v>
                </c:pt>
                <c:pt idx="4">
                  <c:v>El Salvador</c:v>
                </c:pt>
                <c:pt idx="5">
                  <c:v>Guatemala</c:v>
                </c:pt>
                <c:pt idx="6">
                  <c:v>India</c:v>
                </c:pt>
                <c:pt idx="7">
                  <c:v>Marruecos</c:v>
                </c:pt>
                <c:pt idx="8">
                  <c:v>Mauritania</c:v>
                </c:pt>
                <c:pt idx="9">
                  <c:v>Mozambique</c:v>
                </c:pt>
                <c:pt idx="10">
                  <c:v>Nicaragua</c:v>
                </c:pt>
                <c:pt idx="11">
                  <c:v>Territorios Palestinos</c:v>
                </c:pt>
                <c:pt idx="12">
                  <c:v>Perú </c:v>
                </c:pt>
                <c:pt idx="13">
                  <c:v>República Dominicana</c:v>
                </c:pt>
                <c:pt idx="14">
                  <c:v>Túnez</c:v>
                </c:pt>
                <c:pt idx="15">
                  <c:v>Senegal</c:v>
                </c:pt>
                <c:pt idx="16">
                  <c:v>Chad</c:v>
                </c:pt>
                <c:pt idx="17">
                  <c:v>Níger</c:v>
                </c:pt>
              </c:strCache>
            </c:strRef>
          </c:cat>
          <c:val>
            <c:numRef>
              <c:f>PAÍSES!$C$2:$C$19</c:f>
              <c:numCache>
                <c:formatCode>0.00%</c:formatCode>
                <c:ptCount val="18"/>
                <c:pt idx="0">
                  <c:v>7.3170731707317069E-2</c:v>
                </c:pt>
                <c:pt idx="1">
                  <c:v>4.878048780487805E-2</c:v>
                </c:pt>
                <c:pt idx="2">
                  <c:v>2.4390243902439025E-2</c:v>
                </c:pt>
                <c:pt idx="3">
                  <c:v>2.4390243902439025E-2</c:v>
                </c:pt>
                <c:pt idx="4">
                  <c:v>9.7560975609756101E-2</c:v>
                </c:pt>
                <c:pt idx="5">
                  <c:v>9.7560975609756101E-2</c:v>
                </c:pt>
                <c:pt idx="6">
                  <c:v>2.4390243902439025E-2</c:v>
                </c:pt>
                <c:pt idx="7">
                  <c:v>2.4390243902439025E-2</c:v>
                </c:pt>
                <c:pt idx="8">
                  <c:v>2.4390243902439025E-2</c:v>
                </c:pt>
                <c:pt idx="9">
                  <c:v>2.4390243902439025E-2</c:v>
                </c:pt>
                <c:pt idx="10">
                  <c:v>0.12195121951219512</c:v>
                </c:pt>
                <c:pt idx="11">
                  <c:v>7.3170731707317069E-2</c:v>
                </c:pt>
                <c:pt idx="12">
                  <c:v>0.12195121951219512</c:v>
                </c:pt>
                <c:pt idx="13">
                  <c:v>4.878048780487805E-2</c:v>
                </c:pt>
                <c:pt idx="14">
                  <c:v>2.4390243902439025E-2</c:v>
                </c:pt>
                <c:pt idx="15">
                  <c:v>7.3170731707317069E-2</c:v>
                </c:pt>
                <c:pt idx="16">
                  <c:v>2.4390243902439025E-2</c:v>
                </c:pt>
                <c:pt idx="17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2-4E5E-B10D-2BF9E68C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926229356205225E-2"/>
          <c:y val="0.72744766747480805"/>
          <c:w val="0.81316145693734332"/>
          <c:h val="0.2508916525621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PROYECTOS 2019 POR PAÍSES</a:t>
            </a:r>
          </a:p>
        </c:rich>
      </c:tx>
      <c:layout>
        <c:manualLayout>
          <c:xMode val="edge"/>
          <c:yMode val="edge"/>
          <c:x val="0.31127968635846504"/>
          <c:y val="2.6929982046678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PAÍSES!$A$2:$A$19</c:f>
              <c:strCache>
                <c:ptCount val="18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Ecuador</c:v>
                </c:pt>
                <c:pt idx="4">
                  <c:v>El Salvador</c:v>
                </c:pt>
                <c:pt idx="5">
                  <c:v>Guatemala</c:v>
                </c:pt>
                <c:pt idx="6">
                  <c:v>India</c:v>
                </c:pt>
                <c:pt idx="7">
                  <c:v>Marruecos</c:v>
                </c:pt>
                <c:pt idx="8">
                  <c:v>Mauritania</c:v>
                </c:pt>
                <c:pt idx="9">
                  <c:v>Mozambique</c:v>
                </c:pt>
                <c:pt idx="10">
                  <c:v>Nicaragua</c:v>
                </c:pt>
                <c:pt idx="11">
                  <c:v>Territorios Palestinos</c:v>
                </c:pt>
                <c:pt idx="12">
                  <c:v>Perú </c:v>
                </c:pt>
                <c:pt idx="13">
                  <c:v>República Dominicana</c:v>
                </c:pt>
                <c:pt idx="14">
                  <c:v>Túnez</c:v>
                </c:pt>
                <c:pt idx="15">
                  <c:v>Senegal</c:v>
                </c:pt>
                <c:pt idx="16">
                  <c:v>Chad</c:v>
                </c:pt>
                <c:pt idx="17">
                  <c:v>Níger</c:v>
                </c:pt>
              </c:strCache>
            </c:strRef>
          </c:cat>
          <c:val>
            <c:numRef>
              <c:f>PAÍSES!$B$2:$B$19</c:f>
              <c:numCache>
                <c:formatCode>General</c:formatCode>
                <c:ptCount val="18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2-4D0C-A40D-BF6D48FF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96384"/>
        <c:axId val="1392798048"/>
      </c:barChart>
      <c:catAx>
        <c:axId val="13927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8048"/>
        <c:crosses val="autoZero"/>
        <c:auto val="1"/>
        <c:lblAlgn val="ctr"/>
        <c:lblOffset val="100"/>
        <c:noMultiLvlLbl val="0"/>
      </c:catAx>
      <c:valAx>
        <c:axId val="13927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CAPITAL 2019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PAÍSES!$A$2:$A$19</c:f>
              <c:strCache>
                <c:ptCount val="18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Ecuador</c:v>
                </c:pt>
                <c:pt idx="4">
                  <c:v>El Salvador</c:v>
                </c:pt>
                <c:pt idx="5">
                  <c:v>Guatemala</c:v>
                </c:pt>
                <c:pt idx="6">
                  <c:v>India</c:v>
                </c:pt>
                <c:pt idx="7">
                  <c:v>Marruecos</c:v>
                </c:pt>
                <c:pt idx="8">
                  <c:v>Mauritania</c:v>
                </c:pt>
                <c:pt idx="9">
                  <c:v>Mozambique</c:v>
                </c:pt>
                <c:pt idx="10">
                  <c:v>Nicaragua</c:v>
                </c:pt>
                <c:pt idx="11">
                  <c:v>Territorios Palestinos</c:v>
                </c:pt>
                <c:pt idx="12">
                  <c:v>Perú </c:v>
                </c:pt>
                <c:pt idx="13">
                  <c:v>República Dominicana</c:v>
                </c:pt>
                <c:pt idx="14">
                  <c:v>Túnez</c:v>
                </c:pt>
                <c:pt idx="15">
                  <c:v>Senegal</c:v>
                </c:pt>
                <c:pt idx="16">
                  <c:v>Chad</c:v>
                </c:pt>
                <c:pt idx="17">
                  <c:v>Níger</c:v>
                </c:pt>
              </c:strCache>
            </c:strRef>
          </c:cat>
          <c:val>
            <c:numRef>
              <c:f>PAÍSES!$E$2:$E$19</c:f>
              <c:numCache>
                <c:formatCode>#,##0.00\ "€"</c:formatCode>
                <c:ptCount val="18"/>
                <c:pt idx="0">
                  <c:v>2831899.7</c:v>
                </c:pt>
                <c:pt idx="1">
                  <c:v>1613017.33</c:v>
                </c:pt>
                <c:pt idx="2">
                  <c:v>1246829</c:v>
                </c:pt>
                <c:pt idx="3">
                  <c:v>1539111.85</c:v>
                </c:pt>
                <c:pt idx="4">
                  <c:v>3481337.2</c:v>
                </c:pt>
                <c:pt idx="5">
                  <c:v>1935007.4800000002</c:v>
                </c:pt>
                <c:pt idx="6">
                  <c:v>1936096.11</c:v>
                </c:pt>
                <c:pt idx="7">
                  <c:v>394782.99</c:v>
                </c:pt>
                <c:pt idx="8">
                  <c:v>974992.26</c:v>
                </c:pt>
                <c:pt idx="9">
                  <c:v>435074.36</c:v>
                </c:pt>
                <c:pt idx="10">
                  <c:v>2251448.48</c:v>
                </c:pt>
                <c:pt idx="11">
                  <c:v>3787192.34</c:v>
                </c:pt>
                <c:pt idx="12">
                  <c:v>4045322.95</c:v>
                </c:pt>
                <c:pt idx="13">
                  <c:v>1916549.26</c:v>
                </c:pt>
                <c:pt idx="14">
                  <c:v>539402.37</c:v>
                </c:pt>
                <c:pt idx="15">
                  <c:v>2772735.69</c:v>
                </c:pt>
                <c:pt idx="16">
                  <c:v>3647957.03</c:v>
                </c:pt>
                <c:pt idx="17">
                  <c:v>543179.73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C-44E8-8CE3-690DB9EB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3053168"/>
        <c:axId val="1403059408"/>
      </c:barChart>
      <c:catAx>
        <c:axId val="140305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059408"/>
        <c:crosses val="autoZero"/>
        <c:auto val="1"/>
        <c:lblAlgn val="ctr"/>
        <c:lblOffset val="100"/>
        <c:noMultiLvlLbl val="0"/>
      </c:catAx>
      <c:valAx>
        <c:axId val="140305940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05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PORCENTAJE</a:t>
            </a:r>
            <a:r>
              <a:rPr lang="es-ES" baseline="0"/>
              <a:t> 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5-415F-B0CA-7B0A263231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5-415F-B0CA-7B0A263231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5-415F-B0CA-7B0A263231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5-415F-B0CA-7B0A263231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5-415F-B0CA-7B0A263231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B5-415F-B0CA-7B0A263231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B5-415F-B0CA-7B0A263231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B5-415F-B0CA-7B0A263231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FB5-415F-B0CA-7B0A263231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FB5-415F-B0CA-7B0A263231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FB5-415F-B0CA-7B0A263231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FB5-415F-B0CA-7B0A263231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FB5-415F-B0CA-7B0A263231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FB5-415F-B0CA-7B0A2632316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FB5-415F-B0CA-7B0A2632316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FB5-415F-B0CA-7B0A2632316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FB5-415F-B0CA-7B0A2632316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FB5-415F-B0CA-7B0A263231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PAÍSES!$A$2:$A$19</c:f>
              <c:strCache>
                <c:ptCount val="18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Ecuador</c:v>
                </c:pt>
                <c:pt idx="4">
                  <c:v>El Salvador</c:v>
                </c:pt>
                <c:pt idx="5">
                  <c:v>Guatemala</c:v>
                </c:pt>
                <c:pt idx="6">
                  <c:v>India</c:v>
                </c:pt>
                <c:pt idx="7">
                  <c:v>Marruecos</c:v>
                </c:pt>
                <c:pt idx="8">
                  <c:v>Mauritania</c:v>
                </c:pt>
                <c:pt idx="9">
                  <c:v>Mozambique</c:v>
                </c:pt>
                <c:pt idx="10">
                  <c:v>Nicaragua</c:v>
                </c:pt>
                <c:pt idx="11">
                  <c:v>Territorios Palestinos</c:v>
                </c:pt>
                <c:pt idx="12">
                  <c:v>Perú </c:v>
                </c:pt>
                <c:pt idx="13">
                  <c:v>República Dominicana</c:v>
                </c:pt>
                <c:pt idx="14">
                  <c:v>Túnez</c:v>
                </c:pt>
                <c:pt idx="15">
                  <c:v>Senegal</c:v>
                </c:pt>
                <c:pt idx="16">
                  <c:v>Chad</c:v>
                </c:pt>
                <c:pt idx="17">
                  <c:v>Níger</c:v>
                </c:pt>
              </c:strCache>
            </c:strRef>
          </c:cat>
          <c:val>
            <c:numRef>
              <c:f>PAÍSES!$F$2:$F$19</c:f>
              <c:numCache>
                <c:formatCode>0.00%</c:formatCode>
                <c:ptCount val="18"/>
                <c:pt idx="0">
                  <c:v>7.8900722706707879E-2</c:v>
                </c:pt>
                <c:pt idx="1">
                  <c:v>4.4940939495648209E-2</c:v>
                </c:pt>
                <c:pt idx="2">
                  <c:v>3.473841576793199E-2</c:v>
                </c:pt>
                <c:pt idx="3">
                  <c:v>4.288182850948364E-2</c:v>
                </c:pt>
                <c:pt idx="4">
                  <c:v>9.6994968100652307E-2</c:v>
                </c:pt>
                <c:pt idx="5">
                  <c:v>5.3912039545357344E-2</c:v>
                </c:pt>
                <c:pt idx="6">
                  <c:v>5.3942370313696419E-2</c:v>
                </c:pt>
                <c:pt idx="7">
                  <c:v>1.0999211315045878E-2</c:v>
                </c:pt>
                <c:pt idx="8">
                  <c:v>2.7164660509497011E-2</c:v>
                </c:pt>
                <c:pt idx="9">
                  <c:v>1.2121785752213751E-2</c:v>
                </c:pt>
                <c:pt idx="10">
                  <c:v>6.2728532443758131E-2</c:v>
                </c:pt>
                <c:pt idx="11">
                  <c:v>0.10551652399811622</c:v>
                </c:pt>
                <c:pt idx="12">
                  <c:v>0.11270840712933142</c:v>
                </c:pt>
                <c:pt idx="13">
                  <c:v>5.3397767483433889E-2</c:v>
                </c:pt>
                <c:pt idx="14">
                  <c:v>1.5028511363842104E-2</c:v>
                </c:pt>
                <c:pt idx="15">
                  <c:v>7.7252329881486378E-2</c:v>
                </c:pt>
                <c:pt idx="16">
                  <c:v>0.10163723173882734</c:v>
                </c:pt>
                <c:pt idx="17">
                  <c:v>1.5133753944970033E-2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B-4B47-BCB0-A8FFD3CF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/>
              <a:t>PORCENTAJE BENEFICIARIOS </a:t>
            </a:r>
          </a:p>
        </c:rich>
      </c:tx>
      <c:layout>
        <c:manualLayout>
          <c:xMode val="edge"/>
          <c:yMode val="edge"/>
          <c:x val="3.1897905656282401E-2"/>
          <c:y val="2.6627915306446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0-42C3-9379-359C975630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0-42C3-9379-359C9756301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99D-4B09-9230-74E3C79000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E0-42C3-9379-359C97563014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99D-4B09-9230-74E3C79000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E0-42C3-9379-359C975630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E0-42C3-9379-359C975630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E0-42C3-9379-359C97563014}"/>
              </c:ext>
            </c:extLst>
          </c:dPt>
          <c:dPt>
            <c:idx val="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099D-4B09-9230-74E3C79000B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E0-42C3-9379-359C9756301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5E0-42C3-9379-359C97563014}"/>
              </c:ext>
            </c:extLst>
          </c:dPt>
          <c:dPt>
            <c:idx val="11"/>
            <c:bubble3D val="0"/>
            <c:spPr>
              <a:solidFill>
                <a:srgbClr val="B0A0F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9D-4B09-9230-74E3C79000BB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099D-4B09-9230-74E3C79000BB}"/>
              </c:ext>
            </c:extLst>
          </c:dPt>
          <c:dPt>
            <c:idx val="13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99D-4B09-9230-74E3C79000B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99D-4B09-9230-74E3C79000B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099D-4B09-9230-74E3C79000B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99D-4B09-9230-74E3C79000BB}"/>
              </c:ext>
            </c:extLst>
          </c:dPt>
          <c:dPt>
            <c:idx val="1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99D-4B09-9230-74E3C79000BB}"/>
              </c:ext>
            </c:extLst>
          </c:dPt>
          <c:cat>
            <c:strRef>
              <c:f>PAÍSES!$A$2:$A$19</c:f>
              <c:strCache>
                <c:ptCount val="18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Ecuador</c:v>
                </c:pt>
                <c:pt idx="4">
                  <c:v>El Salvador</c:v>
                </c:pt>
                <c:pt idx="5">
                  <c:v>Guatemala</c:v>
                </c:pt>
                <c:pt idx="6">
                  <c:v>India</c:v>
                </c:pt>
                <c:pt idx="7">
                  <c:v>Marruecos</c:v>
                </c:pt>
                <c:pt idx="8">
                  <c:v>Mauritania</c:v>
                </c:pt>
                <c:pt idx="9">
                  <c:v>Mozambique</c:v>
                </c:pt>
                <c:pt idx="10">
                  <c:v>Nicaragua</c:v>
                </c:pt>
                <c:pt idx="11">
                  <c:v>Territorios Palestinos</c:v>
                </c:pt>
                <c:pt idx="12">
                  <c:v>Perú </c:v>
                </c:pt>
                <c:pt idx="13">
                  <c:v>República Dominicana</c:v>
                </c:pt>
                <c:pt idx="14">
                  <c:v>Túnez</c:v>
                </c:pt>
                <c:pt idx="15">
                  <c:v>Senegal</c:v>
                </c:pt>
                <c:pt idx="16">
                  <c:v>Chad</c:v>
                </c:pt>
                <c:pt idx="17">
                  <c:v>Níger</c:v>
                </c:pt>
              </c:strCache>
            </c:strRef>
          </c:cat>
          <c:val>
            <c:numRef>
              <c:f>PAÍSES!$H$2:$H$19</c:f>
              <c:numCache>
                <c:formatCode>0.00%</c:formatCode>
                <c:ptCount val="18"/>
                <c:pt idx="0">
                  <c:v>4.005980826570186E-4</c:v>
                </c:pt>
                <c:pt idx="1">
                  <c:v>1.0910694098113329E-3</c:v>
                </c:pt>
                <c:pt idx="2">
                  <c:v>3.0883297705889211E-4</c:v>
                </c:pt>
                <c:pt idx="3">
                  <c:v>1.635592928980381E-4</c:v>
                </c:pt>
                <c:pt idx="4">
                  <c:v>3.2280419331983737E-3</c:v>
                </c:pt>
                <c:pt idx="5">
                  <c:v>6.3696274859158675E-4</c:v>
                </c:pt>
                <c:pt idx="6">
                  <c:v>4.8975095843554735E-4</c:v>
                </c:pt>
                <c:pt idx="7">
                  <c:v>1.4156600312658629E-4</c:v>
                </c:pt>
                <c:pt idx="8">
                  <c:v>3.3996064465113083E-3</c:v>
                </c:pt>
                <c:pt idx="9">
                  <c:v>3.9672187066664777E-4</c:v>
                </c:pt>
                <c:pt idx="10">
                  <c:v>2.7748621922371944E-3</c:v>
                </c:pt>
                <c:pt idx="11">
                  <c:v>1.3018005173226229E-2</c:v>
                </c:pt>
                <c:pt idx="12">
                  <c:v>1.0295556108337091E-3</c:v>
                </c:pt>
                <c:pt idx="13">
                  <c:v>1.1931991692097988E-3</c:v>
                </c:pt>
                <c:pt idx="14" formatCode="0.000%">
                  <c:v>5.4772560733500654E-6</c:v>
                </c:pt>
                <c:pt idx="15">
                  <c:v>1.0074780555842058E-2</c:v>
                </c:pt>
                <c:pt idx="16">
                  <c:v>1.0125339842672982E-3</c:v>
                </c:pt>
                <c:pt idx="17">
                  <c:v>0.96063487633535505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D-4B09-9230-74E3C790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CONTINENTES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CONTINENTES!$B$1</c:f>
              <c:strCache>
                <c:ptCount val="1"/>
                <c:pt idx="0">
                  <c:v>Nº DE PAÍSES</c:v>
                </c:pt>
              </c:strCache>
            </c:strRef>
          </c:tx>
          <c:spPr>
            <a:solidFill>
              <a:srgbClr val="F26A58"/>
            </a:solidFill>
            <a:ln>
              <a:noFill/>
            </a:ln>
            <a:effectLst/>
          </c:spPr>
          <c:invertIfNegative val="0"/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CONTINENTES!$B$2:$B$4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1-43DB-B96C-57856E36903B}"/>
            </c:ext>
          </c:extLst>
        </c:ser>
        <c:ser>
          <c:idx val="1"/>
          <c:order val="1"/>
          <c:tx>
            <c:strRef>
              <c:f>CONTINENTES!$E$1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CONTINENTES!$E$2:$E$4</c:f>
              <c:numCache>
                <c:formatCode>General</c:formatCode>
                <c:ptCount val="3"/>
                <c:pt idx="0">
                  <c:v>12</c:v>
                </c:pt>
                <c:pt idx="1">
                  <c:v>25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1-43DB-B96C-57856E36903B}"/>
            </c:ext>
          </c:extLst>
        </c:ser>
        <c:ser>
          <c:idx val="2"/>
          <c:order val="2"/>
          <c:tx>
            <c:strRef>
              <c:f>CONTINENTES!$G$1</c:f>
              <c:strCache>
                <c:ptCount val="1"/>
                <c:pt idx="0">
                  <c:v>Nº DE ONGD</c:v>
                </c:pt>
              </c:strCache>
            </c:strRef>
          </c:tx>
          <c:spPr>
            <a:solidFill>
              <a:srgbClr val="8CC26A"/>
            </a:solidFill>
            <a:ln>
              <a:noFill/>
            </a:ln>
            <a:effectLst/>
          </c:spPr>
          <c:invertIfNegative val="0"/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CONTINENTES!$G$2:$G$4</c:f>
              <c:numCache>
                <c:formatCode>General</c:formatCode>
                <c:ptCount val="3"/>
                <c:pt idx="0">
                  <c:v>12</c:v>
                </c:pt>
                <c:pt idx="1">
                  <c:v>25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1-43DB-B96C-57856E36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6782752"/>
        <c:axId val="1516772352"/>
      </c:barChart>
      <c:catAx>
        <c:axId val="15167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772352"/>
        <c:crosses val="autoZero"/>
        <c:auto val="1"/>
        <c:lblAlgn val="ctr"/>
        <c:lblOffset val="100"/>
        <c:noMultiLvlLbl val="0"/>
      </c:catAx>
      <c:valAx>
        <c:axId val="151677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782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06052189316529"/>
          <c:y val="4.705411263481949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CONTINENTES!$C$1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B0A0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88C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C3C-4BE3-A99F-A38D1ABAEBBC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3C-4BE3-A99F-A38D1ABAEBBC}"/>
              </c:ext>
            </c:extLst>
          </c:dPt>
          <c:dPt>
            <c:idx val="2"/>
            <c:invertIfNegative val="0"/>
            <c:bubble3D val="0"/>
            <c:spPr>
              <a:solidFill>
                <a:srgbClr val="FFD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3C-4BE3-A99F-A38D1ABAE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CONTINENTES!$C$2:$C$4</c:f>
              <c:numCache>
                <c:formatCode>#,##0.00\ "€"</c:formatCode>
                <c:ptCount val="3"/>
                <c:pt idx="0">
                  <c:v>10921141.76</c:v>
                </c:pt>
                <c:pt idx="1">
                  <c:v>19247505.920000002</c:v>
                </c:pt>
                <c:pt idx="2">
                  <c:v>5723288.4500000002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C-4BE3-A99F-A38D1ABAE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6800640"/>
        <c:axId val="1516798144"/>
      </c:barChart>
      <c:catAx>
        <c:axId val="15168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798144"/>
        <c:crossesAt val="0"/>
        <c:auto val="1"/>
        <c:lblAlgn val="ctr"/>
        <c:lblOffset val="100"/>
        <c:noMultiLvlLbl val="0"/>
      </c:catAx>
      <c:valAx>
        <c:axId val="1516798144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800640"/>
        <c:crosses val="autoZero"/>
        <c:crossBetween val="between"/>
        <c:majorUnit val="2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DEL CAPITAL TOTAL</a:t>
            </a:r>
          </a:p>
        </c:rich>
      </c:tx>
      <c:layout>
        <c:manualLayout>
          <c:xMode val="edge"/>
          <c:yMode val="edge"/>
          <c:x val="0.25492166785954196"/>
          <c:y val="2.210504036693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CONTINENTES!$D$1</c:f>
              <c:strCache>
                <c:ptCount val="1"/>
                <c:pt idx="0">
                  <c:v>% DEL CAPITAL TOTAL</c:v>
                </c:pt>
              </c:strCache>
            </c:strRef>
          </c:tx>
          <c:dPt>
            <c:idx val="0"/>
            <c:bubble3D val="0"/>
            <c:spPr>
              <a:solidFill>
                <a:srgbClr val="E88C4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18A-471A-BB2A-C2D37659C1C5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A-471A-BB2A-C2D37659C1C5}"/>
              </c:ext>
            </c:extLst>
          </c:dPt>
          <c:dPt>
            <c:idx val="2"/>
            <c:bubble3D val="0"/>
            <c:spPr>
              <a:solidFill>
                <a:srgbClr val="FFDA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A-471A-BB2A-C2D37659C1C5}"/>
              </c:ext>
            </c:extLst>
          </c:dPt>
          <c:dLbls>
            <c:dLbl>
              <c:idx val="0"/>
              <c:layout>
                <c:manualLayout>
                  <c:x val="-2.0342738407699037E-2"/>
                  <c:y val="-3.7890055409740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8A-471A-BB2A-C2D37659C1C5}"/>
                </c:ext>
              </c:extLst>
            </c:dLbl>
            <c:dLbl>
              <c:idx val="1"/>
              <c:layout>
                <c:manualLayout>
                  <c:x val="-9.3184820647419078E-2"/>
                  <c:y val="-6.759660250801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A-471A-BB2A-C2D37659C1C5}"/>
                </c:ext>
              </c:extLst>
            </c:dLbl>
            <c:dLbl>
              <c:idx val="2"/>
              <c:layout>
                <c:manualLayout>
                  <c:x val="-6.1480533683289589E-2"/>
                  <c:y val="-3.2381525226013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A-471A-BB2A-C2D37659C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CONTINENTES!$D$2:$D$4</c:f>
              <c:numCache>
                <c:formatCode>0.00%</c:formatCode>
                <c:ptCount val="3"/>
                <c:pt idx="0">
                  <c:v>0.30427842400153071</c:v>
                </c:pt>
                <c:pt idx="1">
                  <c:v>0.53626268168665658</c:v>
                </c:pt>
                <c:pt idx="2">
                  <c:v>0.15945889431181265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A-471A-BB2A-C2D37659C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BENEFICIARIOS POR CONTINENTES</a:t>
            </a:r>
          </a:p>
        </c:rich>
      </c:tx>
      <c:layout>
        <c:manualLayout>
          <c:xMode val="edge"/>
          <c:yMode val="edge"/>
          <c:x val="0.22911161324369472"/>
          <c:y val="3.2407313347653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634259259259263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CONTINENTES!$I$1</c:f>
              <c:strCache>
                <c:ptCount val="1"/>
                <c:pt idx="0">
                  <c:v>% DEL TOTAL DE LOS BENEFICIARIOS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5A-4FBD-A0E5-5A1B50FD9ADD}"/>
              </c:ext>
            </c:extLst>
          </c:dPt>
          <c:dPt>
            <c:idx val="1"/>
            <c:bubble3D val="0"/>
            <c:spPr>
              <a:solidFill>
                <a:srgbClr val="F26A5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A5A-4FBD-A0E5-5A1B50FD9ADD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A-4FBD-A0E5-5A1B50FD9AD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5A-4FBD-A0E5-5A1B50FD9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f>CONTINENTES!$I$2:$I$4</c:f>
              <c:numCache>
                <c:formatCode>0.00%</c:formatCode>
                <c:ptCount val="3"/>
                <c:pt idx="0">
                  <c:v>0.97675663186165362</c:v>
                </c:pt>
                <c:pt idx="1">
                  <c:v>9.7356120066846123E-3</c:v>
                </c:pt>
                <c:pt idx="2">
                  <c:v>1.3507756131661776E-2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FBD-A0E5-5A1B50FD9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124935</xdr:colOff>
      <xdr:row>0</xdr:row>
      <xdr:rowOff>83569</xdr:rowOff>
    </xdr:from>
    <xdr:to>
      <xdr:col>14</xdr:col>
      <xdr:colOff>198120</xdr:colOff>
      <xdr:row>14</xdr:row>
      <xdr:rowOff>259081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426720</xdr:colOff>
      <xdr:row>0</xdr:row>
      <xdr:rowOff>67955</xdr:rowOff>
    </xdr:from>
    <xdr:to>
      <xdr:col>20</xdr:col>
      <xdr:colOff>409804</xdr:colOff>
      <xdr:row>14</xdr:row>
      <xdr:rowOff>289560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531723</xdr:colOff>
      <xdr:row>16</xdr:row>
      <xdr:rowOff>160471</xdr:rowOff>
    </xdr:from>
    <xdr:to>
      <xdr:col>21</xdr:col>
      <xdr:colOff>615463</xdr:colOff>
      <xdr:row>32</xdr:row>
      <xdr:rowOff>167640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158262</xdr:colOff>
      <xdr:row>15</xdr:row>
      <xdr:rowOff>67098</xdr:rowOff>
    </xdr:from>
    <xdr:to>
      <xdr:col>14</xdr:col>
      <xdr:colOff>637736</xdr:colOff>
      <xdr:row>33</xdr:row>
      <xdr:rowOff>82061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736566</xdr:colOff>
      <xdr:row>22</xdr:row>
      <xdr:rowOff>155964</xdr:rowOff>
    </xdr:from>
    <xdr:to>
      <xdr:col>6</xdr:col>
      <xdr:colOff>75013</xdr:colOff>
      <xdr:row>47</xdr:row>
      <xdr:rowOff>84710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0.54374</cdr:x>
      <cdr:y>0.62733</cdr:y>
    </cdr:from>
    <cdr:to>
      <cdr:x>0.64654</cdr:x>
      <cdr:y>0.66796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385854" y="2823456"/>
          <a:ext cx="64008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/>
            <a:t>Níger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1067952</xdr:colOff>
      <xdr:row>7</xdr:row>
      <xdr:rowOff>105909</xdr:rowOff>
    </xdr:from>
    <xdr:to>
      <xdr:col>11</xdr:col>
      <xdr:colOff>575501</xdr:colOff>
      <xdr:row>26</xdr:row>
      <xdr:rowOff>135149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771181</xdr:colOff>
      <xdr:row>7</xdr:row>
      <xdr:rowOff>146891</xdr:rowOff>
    </xdr:from>
    <xdr:to>
      <xdr:col>5</xdr:col>
      <xdr:colOff>403951</xdr:colOff>
      <xdr:row>22</xdr:row>
      <xdr:rowOff>97145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1019061</xdr:colOff>
      <xdr:row>23</xdr:row>
      <xdr:rowOff>111086</xdr:rowOff>
    </xdr:from>
    <xdr:to>
      <xdr:col>5</xdr:col>
      <xdr:colOff>36723</xdr:colOff>
      <xdr:row>39</xdr:row>
      <xdr:rowOff>45903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396240</xdr:colOff>
      <xdr:row>28</xdr:row>
      <xdr:rowOff>72390</xdr:rowOff>
    </xdr:from>
    <xdr:to>
      <xdr:col>9</xdr:col>
      <xdr:colOff>243840</xdr:colOff>
      <xdr:row>43</xdr:row>
      <xdr:rowOff>72390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OneDrive%20-%20Universitat%20de%20Valencia\ANDREA\2019\PROYECTOS\INFORMACION%20TOTAL%20DE%20LOS%20PROYECTO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OneDrive%20-%20Universitat%20de%20Valencia\ANDREA\2017\PROYECTOS%202017\INFORMACION%20TOTAL%20DE%20LOS%20PROYECT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3">
          <cell r="D3">
            <v>1323</v>
          </cell>
          <cell r="J3">
            <v>1065134.68</v>
          </cell>
        </row>
        <row r="4">
          <cell r="D4">
            <v>1262</v>
          </cell>
          <cell r="J4">
            <v>680772.52</v>
          </cell>
        </row>
        <row r="5">
          <cell r="D5">
            <v>2341</v>
          </cell>
          <cell r="J5">
            <v>509462.53</v>
          </cell>
        </row>
        <row r="7">
          <cell r="D7">
            <v>11400000</v>
          </cell>
          <cell r="J7">
            <v>379108.91</v>
          </cell>
        </row>
        <row r="9">
          <cell r="D9">
            <v>131145</v>
          </cell>
          <cell r="J9">
            <v>1000005.8</v>
          </cell>
        </row>
        <row r="10">
          <cell r="D10">
            <v>1096</v>
          </cell>
          <cell r="J10">
            <v>2256675.34</v>
          </cell>
        </row>
        <row r="11">
          <cell r="D11">
            <v>1259</v>
          </cell>
          <cell r="J11">
            <v>1279576.93</v>
          </cell>
        </row>
        <row r="12">
          <cell r="D12">
            <v>1541</v>
          </cell>
          <cell r="J12">
            <v>505431.24</v>
          </cell>
        </row>
        <row r="14">
          <cell r="D14">
            <v>14288</v>
          </cell>
          <cell r="J14">
            <v>391558.98</v>
          </cell>
        </row>
        <row r="16">
          <cell r="D16">
            <v>6250</v>
          </cell>
          <cell r="J16">
            <v>888571.43</v>
          </cell>
        </row>
        <row r="17">
          <cell r="D17">
            <v>1455</v>
          </cell>
          <cell r="J17">
            <v>439341.76</v>
          </cell>
        </row>
        <row r="18">
          <cell r="D18">
            <v>500</v>
          </cell>
          <cell r="J18">
            <v>705545.38</v>
          </cell>
        </row>
        <row r="19">
          <cell r="D19">
            <v>1010</v>
          </cell>
          <cell r="J19">
            <v>795209.13</v>
          </cell>
        </row>
        <row r="20">
          <cell r="D20">
            <v>1160</v>
          </cell>
          <cell r="J20">
            <v>873582.24</v>
          </cell>
        </row>
        <row r="21">
          <cell r="D21">
            <v>922</v>
          </cell>
          <cell r="J21">
            <v>888571.43</v>
          </cell>
        </row>
        <row r="22">
          <cell r="D22">
            <v>1416</v>
          </cell>
          <cell r="J22">
            <v>506283.06</v>
          </cell>
        </row>
        <row r="24">
          <cell r="D24">
            <v>11690</v>
          </cell>
          <cell r="J24">
            <v>485195.68</v>
          </cell>
        </row>
        <row r="25">
          <cell r="D25">
            <v>18664</v>
          </cell>
          <cell r="J25">
            <v>1248722</v>
          </cell>
        </row>
        <row r="26">
          <cell r="D26">
            <v>2023</v>
          </cell>
          <cell r="J26">
            <v>1615425.64</v>
          </cell>
        </row>
        <row r="27">
          <cell r="D27">
            <v>22247</v>
          </cell>
          <cell r="J27">
            <v>530511.19999999995</v>
          </cell>
        </row>
        <row r="28">
          <cell r="D28">
            <v>9409</v>
          </cell>
          <cell r="J28">
            <v>530050.55000000005</v>
          </cell>
        </row>
        <row r="29">
          <cell r="D29">
            <v>3070</v>
          </cell>
          <cell r="J29">
            <v>359800.05</v>
          </cell>
        </row>
        <row r="30">
          <cell r="D30">
            <v>427</v>
          </cell>
          <cell r="J30">
            <v>282505.81</v>
          </cell>
        </row>
        <row r="31">
          <cell r="D31">
            <v>3360</v>
          </cell>
          <cell r="J31">
            <v>706097.35</v>
          </cell>
        </row>
        <row r="32">
          <cell r="D32">
            <v>6635</v>
          </cell>
          <cell r="J32">
            <v>1005168.41</v>
          </cell>
        </row>
        <row r="33">
          <cell r="D33">
            <v>4692</v>
          </cell>
          <cell r="J33">
            <v>472770.4</v>
          </cell>
        </row>
        <row r="34">
          <cell r="D34">
            <v>2231</v>
          </cell>
          <cell r="J34">
            <v>510928.68</v>
          </cell>
        </row>
        <row r="35">
          <cell r="D35">
            <v>150</v>
          </cell>
          <cell r="J35">
            <v>342122.8</v>
          </cell>
        </row>
        <row r="36">
          <cell r="D36">
            <v>13000</v>
          </cell>
          <cell r="J36">
            <v>1042967.02</v>
          </cell>
        </row>
        <row r="39">
          <cell r="D39">
            <v>100</v>
          </cell>
          <cell r="J39">
            <v>164070.82</v>
          </cell>
        </row>
        <row r="40">
          <cell r="D40">
            <v>111602</v>
          </cell>
          <cell r="J40">
            <v>702432.6</v>
          </cell>
        </row>
        <row r="41">
          <cell r="D41">
            <v>11532</v>
          </cell>
          <cell r="J41">
            <v>1106734.27</v>
          </cell>
        </row>
        <row r="42">
          <cell r="D42">
            <v>9225</v>
          </cell>
          <cell r="J42">
            <v>907355.52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 "/>
      <sheetName val="NOTA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" displayName="Tabla1" ref="A1:H20" totalsRowShown="0" headerRowDxfId="23" dataDxfId="22" headerRowBorderDxfId="20" tableBorderDxfId="21" totalsRowBorderDxfId="19">
  <autoFilter ref="A1:H20" xr:uid="{00000000-0009-0000-0100-000002000000}"/>
  <tableColumns count="8">
    <tableColumn id="1" xr3:uid="{00000000-0010-0000-0000-000001000000}" name="PAÍS RECEPTOR" dataDxfId="18"/>
    <tableColumn id="2" xr3:uid="{00000000-0010-0000-0000-000002000000}" name="Nº DE PROYECTOS" dataDxfId="17"/>
    <tableColumn id="3" xr3:uid="{00000000-0010-0000-0000-000003000000}" name="% DEL TOTAL DE PROYECTOS" dataDxfId="16"/>
    <tableColumn id="4" xr3:uid="{00000000-0010-0000-0000-000004000000}" name="Nº DE ONGD" dataDxfId="15"/>
    <tableColumn id="5" xr3:uid="{00000000-0010-0000-0000-000005000000}" name="CAPITAL" dataDxfId="14"/>
    <tableColumn id="6" xr3:uid="{00000000-0010-0000-0000-000006000000}" name="% DEL CAPITAL TOTAL" dataDxfId="13" dataCellStyle="Porcentaje"/>
    <tableColumn id="7" xr3:uid="{00000000-0010-0000-0000-000007000000}" name="Nº DE BENEFICIARIOS" dataDxfId="12" dataCellStyle="Porcentaje">
      <calculatedColumnFormula>SUM('[2]INFORMACIÓN '!$J$9,'[2]INFORMACIÓN '!$J$19,'[2]INFORMACIÓN '!$J$22,'[2]INFORMACIÓN '!$J$25,'[2]INFORMACIÓN '!$J$27)</calculatedColumnFormula>
    </tableColumn>
    <tableColumn id="8" xr3:uid="{00000000-0010-0000-0000-000008000000}" name="% DEL TOTAL DE LOS BENEFICIARIOS" dataDxfId="11" dataCellStyle="Porcentaje">
      <calculatedColumnFormula>Tabla1[[#This Row],[Nº DE BENEFICIARIOS]]/$G$20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3" displayName="Tabla3" ref="A1:I7" totalsRowShown="0" headerRowDxfId="10" dataDxfId="9" headerRowCellStyle="Texto de advertencia" dataCellStyle="Texto de advertencia">
  <autoFilter ref="A1:I7" xr:uid="{00000000-0009-0000-0100-000004000000}"/>
  <sortState xmlns:xlrd2="http://schemas.microsoft.com/office/spreadsheetml/2017/richdata2" ref="A2:C8">
    <sortCondition ref="A1:A8"/>
  </sortState>
  <tableColumns count="9">
    <tableColumn id="1" xr3:uid="{00000000-0010-0000-0100-000001000000}" name="CONTINENTE RECEPTOR" dataDxfId="8"/>
    <tableColumn id="6" xr3:uid="{00000000-0010-0000-0100-000006000000}" name="Nº DE PAÍSES" dataDxfId="7"/>
    <tableColumn id="3" xr3:uid="{00000000-0010-0000-0100-000003000000}" name="CAPITAL" dataDxfId="6">
      <calculatedColumnFormula>SUM(PAÍSES!E1,PAÍSES!E3,PAÍSES!#REF!,PAÍSES!E5,PAÍSES!#REF!,PAÍSES!E11,PAÍSES!#REF!,PAÍSES!E14)</calculatedColumnFormula>
    </tableColumn>
    <tableColumn id="5" xr3:uid="{00000000-0010-0000-0100-000005000000}" name="% DEL CAPITAL TOTAL" dataDxfId="5">
      <calculatedColumnFormula>Tabla3[[#This Row],[Nº DE PAÍSES]]/$B$7</calculatedColumnFormula>
    </tableColumn>
    <tableColumn id="4" xr3:uid="{00000000-0010-0000-0100-000004000000}" name="Nº DE PROYECTOS" dataDxfId="4">
      <calculatedColumnFormula>SUM(PAÍSES!B1,PAÍSES!B3,PAÍSES!#REF!,PAÍSES!B5,PAÍSES!#REF!,PAÍSES!B11,PAÍSES!#REF!,PAÍSES!B14)</calculatedColumnFormula>
    </tableColumn>
    <tableColumn id="8" xr3:uid="{00000000-0010-0000-0100-000008000000}" name="% DEL TOTAL DE PROYECTOS" dataDxfId="3" dataCellStyle="Texto de advertencia">
      <calculatedColumnFormula>Tabla3[[#This Row],[Nº DE PROYECTOS]]/$E$7</calculatedColumnFormula>
    </tableColumn>
    <tableColumn id="2" xr3:uid="{00000000-0010-0000-0100-000002000000}" name="Nº DE ONGD" dataDxfId="2" dataCellStyle="Texto de advertencia">
      <calculatedColumnFormula>SUM(PAÍSES!D2,PAÍSES!D4,PAÍSES!D5,PAÍSES!D6,PAÍSES!D7,PAÍSES!D12,PAÍSES!D14,PAÍSES!D15)</calculatedColumnFormula>
    </tableColumn>
    <tableColumn id="9" xr3:uid="{00000000-0010-0000-0100-000009000000}" name="Nº DE BENEFICIARIOS" dataDxfId="1" dataCellStyle="Texto de advertencia">
      <calculatedColumnFormula>SUM(PAÍSES!G1,PAÍSES!G3,PAÍSES!#REF!,PAÍSES!G5,PAÍSES!#REF!,PAÍSES!G11,PAÍSES!#REF!,PAÍSES!G14)</calculatedColumnFormula>
    </tableColumn>
    <tableColumn id="12" xr3:uid="{00000000-0010-0000-0100-00000C000000}" name="% DEL TOTAL DE LOS BENEFICIARIOS" dataDxfId="0" dataCellStyle="Texto de advertencia">
      <calculatedColumnFormula>Tabla3[[#This Row],[Nº DE BENEFICIARIOS]]/$H$7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4"/>
  <sheetViews>
    <sheetView zoomScale="80" zoomScaleNormal="80" workbookViewId="0">
      <selection activeCell="P34" sqref="P34"/>
    </sheetView>
  </sheetViews>
  <sheetFormatPr defaultColWidth="11.42578125" defaultRowHeight="14.45"/>
  <cols>
    <col min="1" max="1" width="18.7109375" customWidth="1"/>
    <col min="2" max="2" width="20.7109375" customWidth="1"/>
    <col min="3" max="3" width="17.140625" customWidth="1"/>
    <col min="5" max="5" width="16.5703125" style="20" customWidth="1"/>
    <col min="6" max="6" width="15.85546875" style="44" customWidth="1"/>
    <col min="7" max="7" width="17.28515625" customWidth="1"/>
    <col min="8" max="8" width="18.85546875" customWidth="1"/>
  </cols>
  <sheetData>
    <row r="1" spans="1:8" s="1" customFormat="1" ht="47.45" thickBot="1">
      <c r="A1" s="13" t="s">
        <v>0</v>
      </c>
      <c r="B1" s="14" t="s">
        <v>1</v>
      </c>
      <c r="C1" s="15" t="s">
        <v>2</v>
      </c>
      <c r="D1" s="14" t="s">
        <v>3</v>
      </c>
      <c r="E1" s="21" t="s">
        <v>4</v>
      </c>
      <c r="F1" s="42" t="s">
        <v>5</v>
      </c>
      <c r="G1" s="16" t="s">
        <v>6</v>
      </c>
      <c r="H1" s="17" t="s">
        <v>7</v>
      </c>
    </row>
    <row r="2" spans="1:8" s="1" customFormat="1" ht="15.6">
      <c r="A2" s="2" t="s">
        <v>8</v>
      </c>
      <c r="B2" s="3">
        <v>3</v>
      </c>
      <c r="C2" s="4">
        <f>Tabla1[[#This Row],[Nº DE PROYECTOS]]/$B$20</f>
        <v>7.3170731707317069E-2</v>
      </c>
      <c r="D2" s="3">
        <v>3</v>
      </c>
      <c r="E2" s="18">
        <f>SUM([1]Hoja1!$J$18,[1]Hoja1!$J$26,[1]Hoja1!$J$34)</f>
        <v>2831899.7</v>
      </c>
      <c r="F2" s="5">
        <f>Tabla1[[#This Row],[CAPITAL]]/$E$20</f>
        <v>7.8900722706707879E-2</v>
      </c>
      <c r="G2" s="23">
        <f>SUM([1]Hoja1!$D$34,[1]Hoja1!$D$26,[1]Hoja1!$D$18)</f>
        <v>4754</v>
      </c>
      <c r="H2" s="5">
        <f>Tabla1[[#This Row],[Nº DE BENEFICIARIOS]]/$G$20</f>
        <v>4.005980826570186E-4</v>
      </c>
    </row>
    <row r="3" spans="1:8" s="1" customFormat="1" ht="15.6">
      <c r="A3" s="6" t="s">
        <v>9</v>
      </c>
      <c r="B3" s="3">
        <v>2</v>
      </c>
      <c r="C3" s="4">
        <f>Tabla1[[#This Row],[Nº DE PROYECTOS]]/$B$20</f>
        <v>4.878048780487805E-2</v>
      </c>
      <c r="D3" s="3">
        <v>2</v>
      </c>
      <c r="E3" s="22">
        <f>SUM([1]Hoja1!$J$22,[1]Hoja1!$J$41)</f>
        <v>1613017.33</v>
      </c>
      <c r="F3" s="5">
        <f>Tabla1[[#This Row],[CAPITAL]]/$E$20</f>
        <v>4.4940939495648209E-2</v>
      </c>
      <c r="G3" s="7">
        <f>SUM([1]Hoja1!$D$41,[1]Hoja1!$D$22)</f>
        <v>12948</v>
      </c>
      <c r="H3" s="5">
        <f>Tabla1[[#This Row],[Nº DE BENEFICIARIOS]]/$G$20</f>
        <v>1.0910694098113329E-3</v>
      </c>
    </row>
    <row r="4" spans="1:8" s="1" customFormat="1" ht="15.6">
      <c r="A4" s="2" t="s">
        <v>10</v>
      </c>
      <c r="B4" s="3">
        <v>1</v>
      </c>
      <c r="C4" s="4">
        <f>Tabla1[[#This Row],[Nº DE PROYECTOS]]/$B$20</f>
        <v>2.4390243902439025E-2</v>
      </c>
      <c r="D4" s="3">
        <v>1</v>
      </c>
      <c r="E4" s="22">
        <v>1246829</v>
      </c>
      <c r="F4" s="5">
        <f>Tabla1[[#This Row],[CAPITAL]]/$E$20</f>
        <v>3.473841576793199E-2</v>
      </c>
      <c r="G4" s="7">
        <v>3665</v>
      </c>
      <c r="H4" s="5">
        <f>Tabla1[[#This Row],[Nº DE BENEFICIARIOS]]/$G$20</f>
        <v>3.0883297705889211E-4</v>
      </c>
    </row>
    <row r="5" spans="1:8" s="1" customFormat="1" ht="15.6">
      <c r="A5" s="8" t="s">
        <v>11</v>
      </c>
      <c r="B5" s="3">
        <v>1</v>
      </c>
      <c r="C5" s="4">
        <f>Tabla1[[#This Row],[Nº DE PROYECTOS]]/$B$20</f>
        <v>2.4390243902439025E-2</v>
      </c>
      <c r="D5" s="27">
        <v>1</v>
      </c>
      <c r="E5" s="22">
        <v>1539111.85</v>
      </c>
      <c r="F5" s="5">
        <f>Tabla1[[#This Row],[CAPITAL]]/$E$20</f>
        <v>4.288182850948364E-2</v>
      </c>
      <c r="G5" s="3">
        <v>1941</v>
      </c>
      <c r="H5" s="5">
        <f>Tabla1[[#This Row],[Nº DE BENEFICIARIOS]]/$G$20</f>
        <v>1.635592928980381E-4</v>
      </c>
    </row>
    <row r="6" spans="1:8" s="1" customFormat="1" ht="15.6">
      <c r="A6" s="2" t="s">
        <v>12</v>
      </c>
      <c r="B6" s="3">
        <v>4</v>
      </c>
      <c r="C6" s="4">
        <f>Tabla1[[#This Row],[Nº DE PROYECTOS]]/$B$20</f>
        <v>9.7560975609756101E-2</v>
      </c>
      <c r="D6" s="3">
        <v>4</v>
      </c>
      <c r="E6" s="22">
        <f>SUM([1]Hoja1!$J$42,[1]Hoja1!$J$25,[1]Hoja1!$J$19,[1]Hoja1!$J$28)</f>
        <v>3481337.2</v>
      </c>
      <c r="F6" s="5">
        <f>Tabla1[[#This Row],[CAPITAL]]/$E$20</f>
        <v>9.6994968100652307E-2</v>
      </c>
      <c r="G6" s="7">
        <f>SUM([1]Hoja1!$D$28,[1]Hoja1!$D$42,[1]Hoja1!$D$25,[1]Hoja1!$D$19)</f>
        <v>38308</v>
      </c>
      <c r="H6" s="5">
        <f>Tabla1[[#This Row],[Nº DE BENEFICIARIOS]]/$G$20</f>
        <v>3.2280419331983737E-3</v>
      </c>
    </row>
    <row r="7" spans="1:8" s="1" customFormat="1" ht="15.6">
      <c r="A7" s="2" t="s">
        <v>13</v>
      </c>
      <c r="B7" s="3">
        <v>4</v>
      </c>
      <c r="C7" s="4">
        <f>Tabla1[[#This Row],[Nº DE PROYECTOS]]/$B$20</f>
        <v>9.7560975609756101E-2</v>
      </c>
      <c r="D7" s="3">
        <v>4</v>
      </c>
      <c r="E7" s="22">
        <f>SUM([1]Hoja1!$J$4,[1]Hoja1!$J$17,[1]Hoja1!$J$33,[1]Hoja1!$J$35)</f>
        <v>1935007.4800000002</v>
      </c>
      <c r="F7" s="5">
        <f>Tabla1[[#This Row],[CAPITAL]]/$E$20</f>
        <v>5.3912039545357344E-2</v>
      </c>
      <c r="G7" s="7">
        <f>SUM([1]Hoja1!$D$35,[1]Hoja1!$D$33,[1]Hoja1!$D$17,[1]Hoja1!$D$4)</f>
        <v>7559</v>
      </c>
      <c r="H7" s="5">
        <f>Tabla1[[#This Row],[Nº DE BENEFICIARIOS]]/$G$20</f>
        <v>6.3696274859158675E-4</v>
      </c>
    </row>
    <row r="8" spans="1:8" s="1" customFormat="1" ht="15.6">
      <c r="A8" s="10" t="s">
        <v>14</v>
      </c>
      <c r="B8" s="3">
        <v>1</v>
      </c>
      <c r="C8" s="4">
        <f>Tabla1[[#This Row],[Nº DE PROYECTOS]]/$B$20</f>
        <v>2.4390243902439025E-2</v>
      </c>
      <c r="D8" s="3">
        <v>1</v>
      </c>
      <c r="E8" s="18">
        <v>1936096.11</v>
      </c>
      <c r="F8" s="5">
        <f>Tabla1[[#This Row],[CAPITAL]]/$E$20</f>
        <v>5.3942370313696419E-2</v>
      </c>
      <c r="G8" s="24">
        <v>5812</v>
      </c>
      <c r="H8" s="5">
        <f>Tabla1[[#This Row],[Nº DE BENEFICIARIOS]]/$G$20</f>
        <v>4.8975095843554735E-4</v>
      </c>
    </row>
    <row r="9" spans="1:8" s="1" customFormat="1" ht="15.6">
      <c r="A9" s="9" t="s">
        <v>15</v>
      </c>
      <c r="B9" s="3">
        <v>1</v>
      </c>
      <c r="C9" s="4">
        <f>Tabla1[[#This Row],[Nº DE PROYECTOS]]/$B$20</f>
        <v>2.4390243902439025E-2</v>
      </c>
      <c r="D9" s="27">
        <v>1</v>
      </c>
      <c r="E9" s="22">
        <v>394782.99</v>
      </c>
      <c r="F9" s="5">
        <f>Tabla1[[#This Row],[CAPITAL]]/$E$20</f>
        <v>1.0999211315045878E-2</v>
      </c>
      <c r="G9" s="3">
        <v>1680</v>
      </c>
      <c r="H9" s="5">
        <f>Tabla1[[#This Row],[Nº DE BENEFICIARIOS]]/$G$20</f>
        <v>1.4156600312658629E-4</v>
      </c>
    </row>
    <row r="10" spans="1:8" s="1" customFormat="1" ht="15.6">
      <c r="A10" s="9" t="s">
        <v>16</v>
      </c>
      <c r="B10" s="25">
        <v>1</v>
      </c>
      <c r="C10" s="4">
        <f>Tabla1[[#This Row],[Nº DE PROYECTOS]]/$B$20</f>
        <v>2.4390243902439025E-2</v>
      </c>
      <c r="D10" s="27">
        <v>1</v>
      </c>
      <c r="E10" s="26">
        <v>974992.26</v>
      </c>
      <c r="F10" s="5">
        <f>Tabla1[[#This Row],[CAPITAL]]/$E$20</f>
        <v>2.7164660509497011E-2</v>
      </c>
      <c r="G10" s="25">
        <v>40344</v>
      </c>
      <c r="H10" s="5">
        <f>Tabla1[[#This Row],[Nº DE BENEFICIARIOS]]/$G$20</f>
        <v>3.3996064465113083E-3</v>
      </c>
    </row>
    <row r="11" spans="1:8" s="1" customFormat="1" ht="15.6">
      <c r="A11" s="6" t="s">
        <v>17</v>
      </c>
      <c r="B11" s="3">
        <v>1</v>
      </c>
      <c r="C11" s="4">
        <f>Tabla1[[#This Row],[Nº DE PROYECTOS]]/$B$20</f>
        <v>2.4390243902439025E-2</v>
      </c>
      <c r="D11" s="3">
        <v>1</v>
      </c>
      <c r="E11" s="22">
        <v>435074.36</v>
      </c>
      <c r="F11" s="5">
        <f>Tabla1[[#This Row],[CAPITAL]]/$E$20</f>
        <v>1.2121785752213751E-2</v>
      </c>
      <c r="G11" s="7">
        <v>4708</v>
      </c>
      <c r="H11" s="5">
        <f>Tabla1[[#This Row],[Nº DE BENEFICIARIOS]]/$G$20</f>
        <v>3.9672187066664777E-4</v>
      </c>
    </row>
    <row r="12" spans="1:8" s="1" customFormat="1" ht="15.6">
      <c r="A12" s="2" t="s">
        <v>18</v>
      </c>
      <c r="B12" s="3">
        <v>5</v>
      </c>
      <c r="C12" s="4">
        <f>Tabla1[[#This Row],[Nº DE PROYECTOS]]/$B$20</f>
        <v>0.12195121951219512</v>
      </c>
      <c r="D12" s="3">
        <v>5</v>
      </c>
      <c r="E12" s="22">
        <f>SUM([1]Hoja1!$J$5,[1]Hoja1!$J$12,[1]Hoja1!$J$14,[1]Hoja1!$J$24,[1]Hoja1!$J$29)</f>
        <v>2251448.48</v>
      </c>
      <c r="F12" s="5">
        <f>Tabla1[[#This Row],[CAPITAL]]/$E$20</f>
        <v>6.2728532443758131E-2</v>
      </c>
      <c r="G12" s="7">
        <f>SUM([1]Hoja1!$D$5,[1]Hoja1!$D$12,[1]Hoja1!$D$14,[1]Hoja1!$D$24,[1]Hoja1!$D$29)</f>
        <v>32930</v>
      </c>
      <c r="H12" s="5">
        <f>Tabla1[[#This Row],[Nº DE BENEFICIARIOS]]/$G$20</f>
        <v>2.7748621922371944E-3</v>
      </c>
    </row>
    <row r="13" spans="1:8" s="1" customFormat="1" ht="31.15">
      <c r="A13" s="11" t="s">
        <v>19</v>
      </c>
      <c r="B13" s="3">
        <v>3</v>
      </c>
      <c r="C13" s="4">
        <f>Tabla1[[#This Row],[Nº DE PROYECTOS]]/$B$20</f>
        <v>7.3170731707317069E-2</v>
      </c>
      <c r="D13" s="3">
        <v>3</v>
      </c>
      <c r="E13" s="22">
        <f>SUM([1]Hoja1!$J$9,[1]Hoja1!$J$10,[1]Hoja1!$J$27)</f>
        <v>3787192.34</v>
      </c>
      <c r="F13" s="5">
        <f>Tabla1[[#This Row],[CAPITAL]]/$E$20</f>
        <v>0.10551652399811622</v>
      </c>
      <c r="G13" s="7">
        <f>SUM([1]Hoja1!$D$27,[1]Hoja1!$D$9,[1]Hoja1!$D$10)</f>
        <v>154488</v>
      </c>
      <c r="H13" s="5">
        <f>Tabla1[[#This Row],[Nº DE BENEFICIARIOS]]/$G$20</f>
        <v>1.3018005173226229E-2</v>
      </c>
    </row>
    <row r="14" spans="1:8" s="1" customFormat="1" ht="15.6">
      <c r="A14" s="2" t="s">
        <v>20</v>
      </c>
      <c r="B14" s="3">
        <v>5</v>
      </c>
      <c r="C14" s="4">
        <f>Tabla1[[#This Row],[Nº DE PROYECTOS]]/$B$20</f>
        <v>0.12195121951219512</v>
      </c>
      <c r="D14" s="3">
        <v>5</v>
      </c>
      <c r="E14" s="22">
        <f>SUM([1]Hoja1!$J$11,[1]Hoja1!$J$16,[1]Hoja1!$J$21,[1]Hoja1!$J$30,[1]Hoja1!$J$31)</f>
        <v>4045322.95</v>
      </c>
      <c r="F14" s="5">
        <f>Tabla1[[#This Row],[CAPITAL]]/$E$20</f>
        <v>0.11270840712933142</v>
      </c>
      <c r="G14" s="7">
        <f>SUM([1]Hoja1!$D$31,[1]Hoja1!$D$30,[1]Hoja1!$D$21,[1]Hoja1!$D$16,[1]Hoja1!$D$11)</f>
        <v>12218</v>
      </c>
      <c r="H14" s="5">
        <f>Tabla1[[#This Row],[Nº DE BENEFICIARIOS]]/$G$20</f>
        <v>1.0295556108337091E-3</v>
      </c>
    </row>
    <row r="15" spans="1:8" s="1" customFormat="1" ht="31.15">
      <c r="A15" s="2" t="s">
        <v>21</v>
      </c>
      <c r="B15" s="28">
        <v>2</v>
      </c>
      <c r="C15" s="4">
        <f>Tabla1[[#This Row],[Nº DE PROYECTOS]]/$B$20</f>
        <v>4.878048780487805E-2</v>
      </c>
      <c r="D15" s="28">
        <v>2</v>
      </c>
      <c r="E15" s="64">
        <f>SUM([1]Hoja1!$J$20,[1]Hoja1!$J$36)</f>
        <v>1916549.26</v>
      </c>
      <c r="F15" s="5">
        <f>Tabla1[[#This Row],[CAPITAL]]/$E$20</f>
        <v>5.3397767483433889E-2</v>
      </c>
      <c r="G15" s="7">
        <f>SUM([1]Hoja1!$D$20,[1]Hoja1!$D$36)</f>
        <v>14160</v>
      </c>
      <c r="H15" s="5">
        <f>Tabla1[[#This Row],[Nº DE BENEFICIARIOS]]/$G$20</f>
        <v>1.1931991692097988E-3</v>
      </c>
    </row>
    <row r="16" spans="1:8" s="1" customFormat="1" ht="15.6">
      <c r="A16" s="6" t="s">
        <v>22</v>
      </c>
      <c r="B16" s="3">
        <v>1</v>
      </c>
      <c r="C16" s="4">
        <f>Tabla1[[#This Row],[Nº DE PROYECTOS]]/$B$20</f>
        <v>2.4390243902439025E-2</v>
      </c>
      <c r="D16" s="3">
        <v>1</v>
      </c>
      <c r="E16" s="18">
        <v>539402.37</v>
      </c>
      <c r="F16" s="5">
        <f>Tabla1[[#This Row],[CAPITAL]]/$E$20</f>
        <v>1.5028511363842104E-2</v>
      </c>
      <c r="G16" s="24">
        <v>65</v>
      </c>
      <c r="H16" s="65">
        <f>Tabla1[[#This Row],[Nº DE BENEFICIARIOS]]/$G$20</f>
        <v>5.4772560733500654E-6</v>
      </c>
    </row>
    <row r="17" spans="1:8" s="1" customFormat="1" ht="15.6">
      <c r="A17" s="6" t="s">
        <v>23</v>
      </c>
      <c r="B17" s="29">
        <v>3</v>
      </c>
      <c r="C17" s="4">
        <f>Tabla1[[#This Row],[Nº DE PROYECTOS]]/$B$20</f>
        <v>7.3170731707317069E-2</v>
      </c>
      <c r="D17" s="29">
        <v>3</v>
      </c>
      <c r="E17" s="30">
        <f>SUM([1]Hoja1!$J$3,[1]Hoja1!$J$32,[1]Hoja1!$J$40)</f>
        <v>2772735.69</v>
      </c>
      <c r="F17" s="5">
        <f>Tabla1[[#This Row],[CAPITAL]]/$E$20</f>
        <v>7.7252329881486378E-2</v>
      </c>
      <c r="G17" s="31">
        <f>SUM([1]Hoja1!$D$40,[1]Hoja1!$D$32,[1]Hoja1!$D$3)</f>
        <v>119560</v>
      </c>
      <c r="H17" s="5">
        <f>Tabla1[[#This Row],[Nº DE BENEFICIARIOS]]/$G$20</f>
        <v>1.0074780555842058E-2</v>
      </c>
    </row>
    <row r="18" spans="1:8" s="1" customFormat="1" ht="15.6">
      <c r="A18" s="32" t="s">
        <v>24</v>
      </c>
      <c r="B18" s="38">
        <v>1</v>
      </c>
      <c r="C18" s="4">
        <f>Tabla1[[#This Row],[Nº DE PROYECTOS]]/$B$20</f>
        <v>2.4390243902439025E-2</v>
      </c>
      <c r="D18" s="38">
        <v>1</v>
      </c>
      <c r="E18" s="39">
        <v>3647957.03</v>
      </c>
      <c r="F18" s="5">
        <f>Tabla1[[#This Row],[CAPITAL]]/$E$20</f>
        <v>0.10163723173882734</v>
      </c>
      <c r="G18" s="40">
        <v>12016</v>
      </c>
      <c r="H18" s="5">
        <f>Tabla1[[#This Row],[Nº DE BENEFICIARIOS]]/$G$20</f>
        <v>1.0125339842672982E-3</v>
      </c>
    </row>
    <row r="19" spans="1:8" s="1" customFormat="1" ht="15.6">
      <c r="A19" s="32" t="s">
        <v>25</v>
      </c>
      <c r="B19" s="38">
        <v>2</v>
      </c>
      <c r="C19" s="4">
        <f>Tabla1[[#This Row],[Nº DE PROYECTOS]]/$B$20</f>
        <v>4.878048780487805E-2</v>
      </c>
      <c r="D19" s="38">
        <v>2</v>
      </c>
      <c r="E19" s="39">
        <f>SUM([1]Hoja1!$J$7,[1]Hoja1!$J$39)</f>
        <v>543179.73</v>
      </c>
      <c r="F19" s="5">
        <f>Tabla1[[#This Row],[CAPITAL]]/$E$20</f>
        <v>1.5133753944970033E-2</v>
      </c>
      <c r="G19" s="41">
        <f>SUM([1]Hoja1!$D$39,[1]Hoja1!$D$7)</f>
        <v>11400100</v>
      </c>
      <c r="H19" s="5">
        <f>Tabla1[[#This Row],[Nº DE BENEFICIARIOS]]/$G$20</f>
        <v>0.96063487633535505</v>
      </c>
    </row>
    <row r="20" spans="1:8" s="1" customFormat="1" ht="15.6">
      <c r="A20" s="12" t="s">
        <v>26</v>
      </c>
      <c r="B20" s="33">
        <f>SUM(B2:B19)</f>
        <v>41</v>
      </c>
      <c r="C20" s="34">
        <f>SUBTOTAL(109,C2:C19)</f>
        <v>1</v>
      </c>
      <c r="D20" s="33">
        <f>SUBTOTAL(109,D2:D19)</f>
        <v>41</v>
      </c>
      <c r="E20" s="35">
        <f>SUBTOTAL(109,E2:E19)</f>
        <v>35891936.130000003</v>
      </c>
      <c r="F20" s="37">
        <f>SUM(F2:F19)</f>
        <v>0.99999999999999989</v>
      </c>
      <c r="G20" s="36">
        <f>SUBTOTAL(109,G2:G19)</f>
        <v>11867256</v>
      </c>
      <c r="H20" s="37">
        <f>SUBTOTAL(109,H2:H19)</f>
        <v>1</v>
      </c>
    </row>
    <row r="21" spans="1:8" s="1" customFormat="1">
      <c r="E21" s="19"/>
      <c r="F21" s="43"/>
    </row>
    <row r="22" spans="1:8" s="1" customFormat="1">
      <c r="E22" s="19"/>
      <c r="F22" s="43"/>
    </row>
    <row r="23" spans="1:8" s="1" customFormat="1">
      <c r="E23" s="19"/>
      <c r="F23" s="43"/>
    </row>
    <row r="24" spans="1:8" s="1" customFormat="1">
      <c r="E24" s="19"/>
      <c r="F24" s="43"/>
    </row>
    <row r="25" spans="1:8" s="1" customFormat="1">
      <c r="E25" s="19"/>
      <c r="F25" s="43"/>
    </row>
    <row r="26" spans="1:8" s="1" customFormat="1">
      <c r="E26" s="19"/>
      <c r="F26" s="43"/>
    </row>
    <row r="27" spans="1:8" s="1" customFormat="1">
      <c r="E27" s="19"/>
      <c r="F27" s="43"/>
    </row>
    <row r="28" spans="1:8" s="1" customFormat="1">
      <c r="E28" s="19"/>
      <c r="F28" s="43"/>
    </row>
    <row r="29" spans="1:8" s="1" customFormat="1">
      <c r="E29" s="19"/>
      <c r="F29" s="43"/>
    </row>
    <row r="30" spans="1:8" s="1" customFormat="1">
      <c r="E30" s="19"/>
      <c r="F30" s="43"/>
    </row>
    <row r="31" spans="1:8" s="1" customFormat="1">
      <c r="E31" s="19"/>
      <c r="F31" s="43"/>
    </row>
    <row r="32" spans="1:8" s="1" customFormat="1">
      <c r="E32" s="19"/>
      <c r="F32" s="43"/>
    </row>
    <row r="33" spans="5:7" s="1" customFormat="1">
      <c r="E33" s="19"/>
      <c r="F33" s="43"/>
    </row>
    <row r="34" spans="5:7" s="1" customFormat="1">
      <c r="E34" s="19"/>
      <c r="F34" s="43"/>
    </row>
    <row r="35" spans="5:7" s="1" customFormat="1">
      <c r="E35" s="19"/>
      <c r="F35" s="43"/>
    </row>
    <row r="36" spans="5:7" s="1" customFormat="1">
      <c r="E36" s="19"/>
      <c r="F36" s="43"/>
    </row>
    <row r="37" spans="5:7" s="1" customFormat="1">
      <c r="E37" s="19"/>
      <c r="F37" s="43"/>
    </row>
    <row r="38" spans="5:7" s="1" customFormat="1">
      <c r="E38" s="19"/>
      <c r="F38" s="43"/>
    </row>
    <row r="39" spans="5:7" s="1" customFormat="1">
      <c r="E39" s="19"/>
      <c r="F39" s="43"/>
    </row>
    <row r="40" spans="5:7" s="1" customFormat="1">
      <c r="E40" s="19"/>
      <c r="F40" s="43"/>
    </row>
    <row r="41" spans="5:7" s="1" customFormat="1">
      <c r="E41" s="19"/>
      <c r="F41" s="43"/>
      <c r="G41" s="1" t="s">
        <v>27</v>
      </c>
    </row>
    <row r="42" spans="5:7" s="1" customFormat="1">
      <c r="E42" s="19"/>
      <c r="F42" s="43"/>
    </row>
    <row r="43" spans="5:7" s="1" customFormat="1">
      <c r="E43" s="19"/>
      <c r="F43" s="43"/>
    </row>
    <row r="44" spans="5:7" s="1" customFormat="1">
      <c r="E44" s="19"/>
      <c r="F44" s="43"/>
    </row>
    <row r="45" spans="5:7" s="1" customFormat="1">
      <c r="E45" s="19"/>
      <c r="F45" s="43"/>
    </row>
    <row r="46" spans="5:7" s="1" customFormat="1">
      <c r="E46" s="19"/>
      <c r="F46" s="43"/>
    </row>
    <row r="47" spans="5:7" s="1" customFormat="1">
      <c r="E47" s="19"/>
      <c r="F47" s="43"/>
    </row>
    <row r="48" spans="5:7" s="1" customFormat="1">
      <c r="E48" s="19"/>
      <c r="F48" s="43"/>
    </row>
    <row r="49" spans="5:6" s="1" customFormat="1">
      <c r="E49" s="19"/>
      <c r="F49" s="43"/>
    </row>
    <row r="50" spans="5:6" s="1" customFormat="1">
      <c r="E50" s="19"/>
      <c r="F50" s="43"/>
    </row>
    <row r="51" spans="5:6" s="1" customFormat="1">
      <c r="E51" s="19"/>
      <c r="F51" s="43"/>
    </row>
    <row r="52" spans="5:6" s="1" customFormat="1">
      <c r="E52" s="19"/>
      <c r="F52" s="43"/>
    </row>
    <row r="53" spans="5:6" s="1" customFormat="1">
      <c r="E53" s="19"/>
      <c r="F53" s="43"/>
    </row>
    <row r="54" spans="5:6" s="1" customFormat="1">
      <c r="E54" s="19"/>
      <c r="F54" s="43"/>
    </row>
    <row r="55" spans="5:6" s="1" customFormat="1">
      <c r="E55" s="19"/>
      <c r="F55" s="43"/>
    </row>
    <row r="56" spans="5:6" s="1" customFormat="1">
      <c r="E56" s="19"/>
      <c r="F56" s="43"/>
    </row>
    <row r="57" spans="5:6" s="1" customFormat="1">
      <c r="E57" s="19"/>
      <c r="F57" s="43"/>
    </row>
    <row r="58" spans="5:6" s="1" customFormat="1">
      <c r="E58" s="19"/>
      <c r="F58" s="43"/>
    </row>
    <row r="59" spans="5:6" s="1" customFormat="1">
      <c r="E59" s="19"/>
      <c r="F59" s="43"/>
    </row>
    <row r="60" spans="5:6" s="1" customFormat="1">
      <c r="E60" s="19"/>
      <c r="F60" s="43"/>
    </row>
    <row r="61" spans="5:6" s="1" customFormat="1">
      <c r="E61" s="19"/>
      <c r="F61" s="43"/>
    </row>
    <row r="62" spans="5:6" s="1" customFormat="1">
      <c r="E62" s="19"/>
      <c r="F62" s="43"/>
    </row>
    <row r="63" spans="5:6" s="1" customFormat="1">
      <c r="E63" s="19"/>
      <c r="F63" s="43"/>
    </row>
    <row r="64" spans="5:6" s="1" customFormat="1">
      <c r="E64" s="19"/>
      <c r="F64" s="43"/>
    </row>
    <row r="65" spans="5:6" s="1" customFormat="1">
      <c r="E65" s="19"/>
      <c r="F65" s="43"/>
    </row>
    <row r="66" spans="5:6" s="1" customFormat="1">
      <c r="E66" s="19"/>
      <c r="F66" s="43"/>
    </row>
    <row r="67" spans="5:6" s="1" customFormat="1">
      <c r="E67" s="19"/>
      <c r="F67" s="43"/>
    </row>
    <row r="68" spans="5:6" s="1" customFormat="1">
      <c r="E68" s="19"/>
      <c r="F68" s="43"/>
    </row>
    <row r="69" spans="5:6" s="1" customFormat="1">
      <c r="E69" s="19"/>
      <c r="F69" s="43"/>
    </row>
    <row r="70" spans="5:6" s="1" customFormat="1">
      <c r="E70" s="19"/>
      <c r="F70" s="43"/>
    </row>
    <row r="71" spans="5:6" s="1" customFormat="1">
      <c r="E71" s="19"/>
      <c r="F71" s="43"/>
    </row>
    <row r="72" spans="5:6" s="1" customFormat="1">
      <c r="E72" s="19"/>
      <c r="F72" s="43"/>
    </row>
    <row r="73" spans="5:6" s="1" customFormat="1">
      <c r="E73" s="19"/>
      <c r="F73" s="43"/>
    </row>
    <row r="74" spans="5:6" s="1" customFormat="1">
      <c r="E74" s="19"/>
      <c r="F74" s="43"/>
    </row>
    <row r="75" spans="5:6" s="1" customFormat="1">
      <c r="E75" s="19"/>
      <c r="F75" s="43"/>
    </row>
    <row r="76" spans="5:6" s="1" customFormat="1">
      <c r="E76" s="19"/>
      <c r="F76" s="43"/>
    </row>
    <row r="77" spans="5:6" s="1" customFormat="1">
      <c r="E77" s="19"/>
      <c r="F77" s="43"/>
    </row>
    <row r="78" spans="5:6" s="1" customFormat="1">
      <c r="E78" s="19"/>
      <c r="F78" s="43"/>
    </row>
    <row r="79" spans="5:6" s="1" customFormat="1">
      <c r="E79" s="19"/>
      <c r="F79" s="43"/>
    </row>
    <row r="80" spans="5:6" s="1" customFormat="1">
      <c r="E80" s="19"/>
      <c r="F80" s="43"/>
    </row>
    <row r="81" spans="5:6" s="1" customFormat="1">
      <c r="E81" s="19"/>
      <c r="F81" s="43"/>
    </row>
    <row r="82" spans="5:6" s="1" customFormat="1">
      <c r="E82" s="19"/>
      <c r="F82" s="43"/>
    </row>
    <row r="83" spans="5:6" s="1" customFormat="1">
      <c r="E83" s="19"/>
      <c r="F83" s="43"/>
    </row>
    <row r="84" spans="5:6" s="1" customFormat="1">
      <c r="E84" s="19"/>
      <c r="F84" s="43"/>
    </row>
    <row r="85" spans="5:6" s="1" customFormat="1">
      <c r="E85" s="19"/>
      <c r="F85" s="43"/>
    </row>
    <row r="86" spans="5:6" s="1" customFormat="1">
      <c r="E86" s="19"/>
      <c r="F86" s="43"/>
    </row>
    <row r="87" spans="5:6" s="1" customFormat="1">
      <c r="E87" s="19"/>
      <c r="F87" s="43"/>
    </row>
    <row r="88" spans="5:6" s="1" customFormat="1">
      <c r="E88" s="19"/>
      <c r="F88" s="43"/>
    </row>
    <row r="89" spans="5:6" s="1" customFormat="1">
      <c r="E89" s="19"/>
      <c r="F89" s="43"/>
    </row>
    <row r="90" spans="5:6" s="1" customFormat="1">
      <c r="E90" s="19"/>
      <c r="F90" s="43"/>
    </row>
    <row r="91" spans="5:6" s="1" customFormat="1">
      <c r="E91" s="19"/>
      <c r="F91" s="43"/>
    </row>
    <row r="92" spans="5:6" s="1" customFormat="1">
      <c r="E92" s="19"/>
      <c r="F92" s="43"/>
    </row>
    <row r="93" spans="5:6" s="1" customFormat="1">
      <c r="E93" s="19"/>
      <c r="F93" s="43"/>
    </row>
    <row r="94" spans="5:6" s="1" customFormat="1">
      <c r="E94" s="19"/>
      <c r="F94" s="43"/>
    </row>
    <row r="95" spans="5:6" s="1" customFormat="1">
      <c r="E95" s="19"/>
      <c r="F95" s="43"/>
    </row>
    <row r="96" spans="5:6" s="1" customFormat="1">
      <c r="E96" s="19"/>
      <c r="F96" s="43"/>
    </row>
    <row r="97" spans="5:6" s="1" customFormat="1">
      <c r="E97" s="19"/>
      <c r="F97" s="43"/>
    </row>
    <row r="98" spans="5:6" s="1" customFormat="1">
      <c r="E98" s="19"/>
      <c r="F98" s="43"/>
    </row>
    <row r="99" spans="5:6" s="1" customFormat="1">
      <c r="E99" s="19"/>
      <c r="F99" s="43"/>
    </row>
    <row r="100" spans="5:6" s="1" customFormat="1">
      <c r="E100" s="19"/>
      <c r="F100" s="43"/>
    </row>
    <row r="101" spans="5:6" s="1" customFormat="1">
      <c r="E101" s="19"/>
      <c r="F101" s="43"/>
    </row>
    <row r="102" spans="5:6" s="1" customFormat="1">
      <c r="E102" s="19"/>
      <c r="F102" s="43"/>
    </row>
    <row r="103" spans="5:6" s="1" customFormat="1">
      <c r="E103" s="19"/>
      <c r="F103" s="43"/>
    </row>
    <row r="104" spans="5:6" s="1" customFormat="1">
      <c r="E104" s="19"/>
      <c r="F104" s="43"/>
    </row>
    <row r="105" spans="5:6" s="1" customFormat="1">
      <c r="E105" s="19"/>
      <c r="F105" s="43"/>
    </row>
    <row r="106" spans="5:6" s="1" customFormat="1">
      <c r="E106" s="19"/>
      <c r="F106" s="43"/>
    </row>
    <row r="107" spans="5:6" s="1" customFormat="1">
      <c r="E107" s="19"/>
      <c r="F107" s="43"/>
    </row>
    <row r="108" spans="5:6" s="1" customFormat="1">
      <c r="E108" s="19"/>
      <c r="F108" s="43"/>
    </row>
    <row r="109" spans="5:6" s="1" customFormat="1">
      <c r="E109" s="19"/>
      <c r="F109" s="43"/>
    </row>
    <row r="110" spans="5:6" s="1" customFormat="1">
      <c r="E110" s="19"/>
      <c r="F110" s="43"/>
    </row>
    <row r="111" spans="5:6" s="1" customFormat="1">
      <c r="E111" s="19"/>
      <c r="F111" s="43"/>
    </row>
    <row r="112" spans="5:6" s="1" customFormat="1">
      <c r="E112" s="19"/>
      <c r="F112" s="43"/>
    </row>
    <row r="113" spans="5:6" s="1" customFormat="1">
      <c r="E113" s="19"/>
      <c r="F113" s="43"/>
    </row>
    <row r="114" spans="5:6" s="1" customFormat="1">
      <c r="E114" s="19"/>
      <c r="F114" s="43"/>
    </row>
    <row r="115" spans="5:6" s="1" customFormat="1">
      <c r="E115" s="19"/>
      <c r="F115" s="43"/>
    </row>
    <row r="116" spans="5:6" s="1" customFormat="1">
      <c r="E116" s="19"/>
      <c r="F116" s="43"/>
    </row>
    <row r="117" spans="5:6" s="1" customFormat="1">
      <c r="E117" s="19"/>
      <c r="F117" s="43"/>
    </row>
    <row r="118" spans="5:6" s="1" customFormat="1">
      <c r="E118" s="19"/>
      <c r="F118" s="43"/>
    </row>
    <row r="119" spans="5:6" s="1" customFormat="1">
      <c r="E119" s="19"/>
      <c r="F119" s="43"/>
    </row>
    <row r="120" spans="5:6" s="1" customFormat="1">
      <c r="E120" s="19"/>
      <c r="F120" s="43"/>
    </row>
    <row r="121" spans="5:6" s="1" customFormat="1">
      <c r="E121" s="19"/>
      <c r="F121" s="43"/>
    </row>
    <row r="122" spans="5:6" s="1" customFormat="1">
      <c r="E122" s="19"/>
      <c r="F122" s="43"/>
    </row>
    <row r="123" spans="5:6" s="1" customFormat="1">
      <c r="E123" s="19"/>
      <c r="F123" s="43"/>
    </row>
    <row r="124" spans="5:6" s="1" customFormat="1">
      <c r="E124" s="19"/>
      <c r="F124" s="43"/>
    </row>
    <row r="125" spans="5:6" s="1" customFormat="1">
      <c r="E125" s="19"/>
      <c r="F125" s="43"/>
    </row>
    <row r="126" spans="5:6" s="1" customFormat="1">
      <c r="E126" s="19"/>
      <c r="F126" s="43"/>
    </row>
    <row r="127" spans="5:6" s="1" customFormat="1">
      <c r="E127" s="19"/>
      <c r="F127" s="43"/>
    </row>
    <row r="128" spans="5:6" s="1" customFormat="1">
      <c r="E128" s="19"/>
      <c r="F128" s="43"/>
    </row>
    <row r="129" spans="5:6" s="1" customFormat="1">
      <c r="E129" s="19"/>
      <c r="F129" s="43"/>
    </row>
    <row r="130" spans="5:6" s="1" customFormat="1">
      <c r="E130" s="19"/>
      <c r="F130" s="43"/>
    </row>
    <row r="131" spans="5:6" s="1" customFormat="1">
      <c r="E131" s="19"/>
      <c r="F131" s="43"/>
    </row>
    <row r="132" spans="5:6" s="1" customFormat="1">
      <c r="E132" s="19"/>
      <c r="F132" s="43"/>
    </row>
    <row r="133" spans="5:6" s="1" customFormat="1">
      <c r="E133" s="19"/>
      <c r="F133" s="43"/>
    </row>
    <row r="134" spans="5:6" s="1" customFormat="1">
      <c r="E134" s="19"/>
      <c r="F134" s="43"/>
    </row>
    <row r="135" spans="5:6" s="1" customFormat="1">
      <c r="E135" s="19"/>
      <c r="F135" s="43"/>
    </row>
    <row r="136" spans="5:6" s="1" customFormat="1">
      <c r="E136" s="19"/>
      <c r="F136" s="43"/>
    </row>
    <row r="137" spans="5:6" s="1" customFormat="1">
      <c r="E137" s="19"/>
      <c r="F137" s="43"/>
    </row>
    <row r="138" spans="5:6" s="1" customFormat="1">
      <c r="E138" s="19"/>
      <c r="F138" s="43"/>
    </row>
    <row r="139" spans="5:6" s="1" customFormat="1">
      <c r="E139" s="19"/>
      <c r="F139" s="43"/>
    </row>
    <row r="140" spans="5:6" s="1" customFormat="1">
      <c r="E140" s="19"/>
      <c r="F140" s="43"/>
    </row>
    <row r="141" spans="5:6" s="1" customFormat="1">
      <c r="E141" s="19"/>
      <c r="F141" s="43"/>
    </row>
    <row r="142" spans="5:6" s="1" customFormat="1">
      <c r="E142" s="19"/>
      <c r="F142" s="43"/>
    </row>
    <row r="143" spans="5:6" s="1" customFormat="1">
      <c r="E143" s="19"/>
      <c r="F143" s="43"/>
    </row>
    <row r="144" spans="5:6" s="1" customFormat="1">
      <c r="E144" s="19"/>
      <c r="F144" s="43"/>
    </row>
    <row r="145" spans="5:6" s="1" customFormat="1">
      <c r="E145" s="19"/>
      <c r="F145" s="43"/>
    </row>
    <row r="146" spans="5:6" s="1" customFormat="1">
      <c r="E146" s="19"/>
      <c r="F146" s="43"/>
    </row>
    <row r="147" spans="5:6" s="1" customFormat="1">
      <c r="E147" s="19"/>
      <c r="F147" s="43"/>
    </row>
    <row r="148" spans="5:6" s="1" customFormat="1">
      <c r="E148" s="19"/>
      <c r="F148" s="43"/>
    </row>
    <row r="149" spans="5:6" s="1" customFormat="1">
      <c r="E149" s="19"/>
      <c r="F149" s="43"/>
    </row>
    <row r="150" spans="5:6" s="1" customFormat="1">
      <c r="E150" s="19"/>
      <c r="F150" s="43"/>
    </row>
    <row r="151" spans="5:6" s="1" customFormat="1">
      <c r="E151" s="19"/>
      <c r="F151" s="43"/>
    </row>
    <row r="152" spans="5:6" s="1" customFormat="1">
      <c r="E152" s="19"/>
      <c r="F152" s="43"/>
    </row>
    <row r="153" spans="5:6" s="1" customFormat="1">
      <c r="E153" s="19"/>
      <c r="F153" s="43"/>
    </row>
    <row r="154" spans="5:6" s="1" customFormat="1">
      <c r="E154" s="19"/>
      <c r="F154" s="43"/>
    </row>
    <row r="155" spans="5:6" s="1" customFormat="1">
      <c r="E155" s="19"/>
      <c r="F155" s="43"/>
    </row>
    <row r="156" spans="5:6" s="1" customFormat="1">
      <c r="E156" s="19"/>
      <c r="F156" s="43"/>
    </row>
    <row r="157" spans="5:6" s="1" customFormat="1">
      <c r="E157" s="19"/>
      <c r="F157" s="43"/>
    </row>
    <row r="158" spans="5:6" s="1" customFormat="1">
      <c r="E158" s="19"/>
      <c r="F158" s="43"/>
    </row>
    <row r="159" spans="5:6" s="1" customFormat="1">
      <c r="E159" s="19"/>
      <c r="F159" s="43"/>
    </row>
    <row r="160" spans="5:6" s="1" customFormat="1">
      <c r="E160" s="19"/>
      <c r="F160" s="43"/>
    </row>
    <row r="161" spans="5:6" s="1" customFormat="1">
      <c r="E161" s="19"/>
      <c r="F161" s="43"/>
    </row>
    <row r="162" spans="5:6" s="1" customFormat="1">
      <c r="E162" s="19"/>
      <c r="F162" s="43"/>
    </row>
    <row r="163" spans="5:6" s="1" customFormat="1">
      <c r="E163" s="19"/>
      <c r="F163" s="43"/>
    </row>
    <row r="164" spans="5:6" s="1" customFormat="1">
      <c r="E164" s="19"/>
      <c r="F164" s="43"/>
    </row>
    <row r="165" spans="5:6" s="1" customFormat="1">
      <c r="E165" s="19"/>
      <c r="F165" s="43"/>
    </row>
    <row r="166" spans="5:6" s="1" customFormat="1">
      <c r="E166" s="19"/>
      <c r="F166" s="43"/>
    </row>
    <row r="167" spans="5:6" s="1" customFormat="1">
      <c r="E167" s="19"/>
      <c r="F167" s="43"/>
    </row>
    <row r="168" spans="5:6" s="1" customFormat="1">
      <c r="E168" s="19"/>
      <c r="F168" s="43"/>
    </row>
    <row r="169" spans="5:6" s="1" customFormat="1">
      <c r="E169" s="19"/>
      <c r="F169" s="43"/>
    </row>
    <row r="170" spans="5:6" s="1" customFormat="1">
      <c r="E170" s="19"/>
      <c r="F170" s="43"/>
    </row>
    <row r="171" spans="5:6" s="1" customFormat="1">
      <c r="E171" s="19"/>
      <c r="F171" s="43"/>
    </row>
    <row r="172" spans="5:6" s="1" customFormat="1">
      <c r="E172" s="19"/>
      <c r="F172" s="43"/>
    </row>
    <row r="173" spans="5:6" s="1" customFormat="1">
      <c r="E173" s="19"/>
      <c r="F173" s="43"/>
    </row>
    <row r="174" spans="5:6" s="1" customFormat="1">
      <c r="E174" s="19"/>
      <c r="F174" s="43"/>
    </row>
    <row r="175" spans="5:6" s="1" customFormat="1">
      <c r="E175" s="19"/>
      <c r="F175" s="43"/>
    </row>
    <row r="176" spans="5:6" s="1" customFormat="1">
      <c r="E176" s="19"/>
      <c r="F176" s="43"/>
    </row>
    <row r="177" spans="5:6" s="1" customFormat="1">
      <c r="E177" s="19"/>
      <c r="F177" s="43"/>
    </row>
    <row r="178" spans="5:6" s="1" customFormat="1">
      <c r="E178" s="19"/>
      <c r="F178" s="43"/>
    </row>
    <row r="179" spans="5:6" s="1" customFormat="1">
      <c r="E179" s="19"/>
      <c r="F179" s="43"/>
    </row>
    <row r="180" spans="5:6" s="1" customFormat="1">
      <c r="E180" s="19"/>
      <c r="F180" s="43"/>
    </row>
    <row r="181" spans="5:6" s="1" customFormat="1">
      <c r="E181" s="19"/>
      <c r="F181" s="43"/>
    </row>
    <row r="182" spans="5:6" s="1" customFormat="1">
      <c r="E182" s="19"/>
      <c r="F182" s="43"/>
    </row>
    <row r="183" spans="5:6" s="1" customFormat="1">
      <c r="E183" s="19"/>
      <c r="F183" s="43"/>
    </row>
    <row r="184" spans="5:6" s="1" customFormat="1">
      <c r="E184" s="19"/>
      <c r="F184" s="43"/>
    </row>
    <row r="185" spans="5:6" s="1" customFormat="1">
      <c r="E185" s="19"/>
      <c r="F185" s="43"/>
    </row>
    <row r="186" spans="5:6" s="1" customFormat="1">
      <c r="E186" s="19"/>
      <c r="F186" s="43"/>
    </row>
    <row r="187" spans="5:6" s="1" customFormat="1">
      <c r="E187" s="19"/>
      <c r="F187" s="43"/>
    </row>
    <row r="188" spans="5:6" s="1" customFormat="1">
      <c r="E188" s="19"/>
      <c r="F188" s="43"/>
    </row>
    <row r="189" spans="5:6" s="1" customFormat="1">
      <c r="E189" s="19"/>
      <c r="F189" s="43"/>
    </row>
    <row r="190" spans="5:6" s="1" customFormat="1">
      <c r="E190" s="19"/>
      <c r="F190" s="43"/>
    </row>
    <row r="191" spans="5:6" s="1" customFormat="1">
      <c r="E191" s="19"/>
      <c r="F191" s="43"/>
    </row>
    <row r="192" spans="5:6" s="1" customFormat="1">
      <c r="E192" s="19"/>
      <c r="F192" s="43"/>
    </row>
    <row r="193" spans="5:6" s="1" customFormat="1">
      <c r="E193" s="19"/>
      <c r="F193" s="43"/>
    </row>
    <row r="194" spans="5:6" s="1" customFormat="1">
      <c r="E194" s="19"/>
      <c r="F194" s="43"/>
    </row>
    <row r="195" spans="5:6" s="1" customFormat="1">
      <c r="E195" s="19"/>
      <c r="F195" s="43"/>
    </row>
    <row r="196" spans="5:6" s="1" customFormat="1">
      <c r="E196" s="19"/>
      <c r="F196" s="43"/>
    </row>
    <row r="197" spans="5:6" s="1" customFormat="1">
      <c r="E197" s="19"/>
      <c r="F197" s="43"/>
    </row>
    <row r="198" spans="5:6" s="1" customFormat="1">
      <c r="E198" s="19"/>
      <c r="F198" s="43"/>
    </row>
    <row r="199" spans="5:6" s="1" customFormat="1">
      <c r="E199" s="19"/>
      <c r="F199" s="43"/>
    </row>
    <row r="200" spans="5:6" s="1" customFormat="1">
      <c r="E200" s="19"/>
      <c r="F200" s="43"/>
    </row>
    <row r="201" spans="5:6" s="1" customFormat="1">
      <c r="E201" s="19"/>
      <c r="F201" s="43"/>
    </row>
    <row r="202" spans="5:6" s="1" customFormat="1">
      <c r="E202" s="19"/>
      <c r="F202" s="43"/>
    </row>
    <row r="203" spans="5:6" s="1" customFormat="1">
      <c r="E203" s="19"/>
      <c r="F203" s="43"/>
    </row>
    <row r="204" spans="5:6" s="1" customFormat="1">
      <c r="E204" s="19"/>
      <c r="F204" s="43"/>
    </row>
    <row r="205" spans="5:6" s="1" customFormat="1">
      <c r="E205" s="19"/>
      <c r="F205" s="43"/>
    </row>
    <row r="206" spans="5:6" s="1" customFormat="1">
      <c r="E206" s="19"/>
      <c r="F206" s="43"/>
    </row>
    <row r="207" spans="5:6" s="1" customFormat="1">
      <c r="E207" s="19"/>
      <c r="F207" s="43"/>
    </row>
    <row r="208" spans="5:6" s="1" customFormat="1">
      <c r="E208" s="19"/>
      <c r="F208" s="43"/>
    </row>
    <row r="209" spans="5:6" s="1" customFormat="1">
      <c r="E209" s="19"/>
      <c r="F209" s="43"/>
    </row>
    <row r="210" spans="5:6" s="1" customFormat="1">
      <c r="E210" s="19"/>
      <c r="F210" s="43"/>
    </row>
    <row r="211" spans="5:6" s="1" customFormat="1">
      <c r="E211" s="19"/>
      <c r="F211" s="43"/>
    </row>
    <row r="212" spans="5:6" s="1" customFormat="1">
      <c r="E212" s="19"/>
      <c r="F212" s="43"/>
    </row>
    <row r="213" spans="5:6" s="1" customFormat="1">
      <c r="E213" s="19"/>
      <c r="F213" s="43"/>
    </row>
    <row r="214" spans="5:6" s="1" customFormat="1">
      <c r="E214" s="19"/>
      <c r="F214" s="43"/>
    </row>
    <row r="215" spans="5:6" s="1" customFormat="1">
      <c r="E215" s="19"/>
      <c r="F215" s="43"/>
    </row>
    <row r="216" spans="5:6" s="1" customFormat="1">
      <c r="E216" s="19"/>
      <c r="F216" s="43"/>
    </row>
    <row r="217" spans="5:6" s="1" customFormat="1">
      <c r="E217" s="19"/>
      <c r="F217" s="43"/>
    </row>
    <row r="218" spans="5:6" s="1" customFormat="1">
      <c r="E218" s="19"/>
      <c r="F218" s="43"/>
    </row>
    <row r="219" spans="5:6" s="1" customFormat="1">
      <c r="E219" s="19"/>
      <c r="F219" s="43"/>
    </row>
    <row r="220" spans="5:6" s="1" customFormat="1">
      <c r="E220" s="19"/>
      <c r="F220" s="43"/>
    </row>
    <row r="221" spans="5:6" s="1" customFormat="1">
      <c r="E221" s="19"/>
      <c r="F221" s="43"/>
    </row>
    <row r="222" spans="5:6" s="1" customFormat="1">
      <c r="E222" s="19"/>
      <c r="F222" s="43"/>
    </row>
    <row r="223" spans="5:6" s="1" customFormat="1">
      <c r="E223" s="19"/>
      <c r="F223" s="43"/>
    </row>
    <row r="224" spans="5:6" s="1" customFormat="1">
      <c r="E224" s="19"/>
      <c r="F224" s="43"/>
    </row>
    <row r="225" spans="5:6" s="1" customFormat="1">
      <c r="E225" s="19"/>
      <c r="F225" s="43"/>
    </row>
    <row r="226" spans="5:6" s="1" customFormat="1">
      <c r="E226" s="19"/>
      <c r="F226" s="43"/>
    </row>
    <row r="227" spans="5:6" s="1" customFormat="1">
      <c r="E227" s="19"/>
      <c r="F227" s="43"/>
    </row>
    <row r="228" spans="5:6" s="1" customFormat="1">
      <c r="E228" s="19"/>
      <c r="F228" s="43"/>
    </row>
    <row r="229" spans="5:6" s="1" customFormat="1">
      <c r="E229" s="19"/>
      <c r="F229" s="43"/>
    </row>
    <row r="230" spans="5:6" s="1" customFormat="1">
      <c r="E230" s="19"/>
      <c r="F230" s="43"/>
    </row>
    <row r="231" spans="5:6" s="1" customFormat="1">
      <c r="E231" s="19"/>
      <c r="F231" s="43"/>
    </row>
    <row r="232" spans="5:6" s="1" customFormat="1">
      <c r="E232" s="19"/>
      <c r="F232" s="43"/>
    </row>
    <row r="233" spans="5:6" s="1" customFormat="1">
      <c r="E233" s="19"/>
      <c r="F233" s="43"/>
    </row>
    <row r="234" spans="5:6" s="1" customFormat="1">
      <c r="E234" s="19"/>
      <c r="F234" s="43"/>
    </row>
    <row r="235" spans="5:6" s="1" customFormat="1">
      <c r="E235" s="19"/>
      <c r="F235" s="43"/>
    </row>
    <row r="236" spans="5:6" s="1" customFormat="1">
      <c r="E236" s="19"/>
      <c r="F236" s="43"/>
    </row>
    <row r="237" spans="5:6" s="1" customFormat="1">
      <c r="E237" s="19"/>
      <c r="F237" s="43"/>
    </row>
    <row r="238" spans="5:6" s="1" customFormat="1">
      <c r="E238" s="19"/>
      <c r="F238" s="43"/>
    </row>
    <row r="239" spans="5:6" s="1" customFormat="1">
      <c r="E239" s="19"/>
      <c r="F239" s="43"/>
    </row>
    <row r="240" spans="5:6" s="1" customFormat="1">
      <c r="E240" s="19"/>
      <c r="F240" s="43"/>
    </row>
    <row r="241" spans="5:6" s="1" customFormat="1">
      <c r="E241" s="19"/>
      <c r="F241" s="43"/>
    </row>
    <row r="242" spans="5:6" s="1" customFormat="1">
      <c r="E242" s="19"/>
      <c r="F242" s="43"/>
    </row>
    <row r="243" spans="5:6" s="1" customFormat="1">
      <c r="E243" s="19"/>
      <c r="F243" s="43"/>
    </row>
    <row r="244" spans="5:6" s="1" customFormat="1">
      <c r="E244" s="19"/>
      <c r="F244" s="43"/>
    </row>
    <row r="245" spans="5:6" s="1" customFormat="1">
      <c r="E245" s="19"/>
      <c r="F245" s="43"/>
    </row>
    <row r="246" spans="5:6" s="1" customFormat="1">
      <c r="E246" s="19"/>
      <c r="F246" s="43"/>
    </row>
    <row r="247" spans="5:6" s="1" customFormat="1">
      <c r="E247" s="19"/>
      <c r="F247" s="43"/>
    </row>
    <row r="248" spans="5:6" s="1" customFormat="1">
      <c r="E248" s="19"/>
      <c r="F248" s="43"/>
    </row>
    <row r="249" spans="5:6" s="1" customFormat="1">
      <c r="E249" s="19"/>
      <c r="F249" s="43"/>
    </row>
    <row r="250" spans="5:6" s="1" customFormat="1">
      <c r="E250" s="19"/>
      <c r="F250" s="43"/>
    </row>
    <row r="251" spans="5:6" s="1" customFormat="1">
      <c r="E251" s="19"/>
      <c r="F251" s="43"/>
    </row>
    <row r="252" spans="5:6" s="1" customFormat="1">
      <c r="E252" s="19"/>
      <c r="F252" s="43"/>
    </row>
    <row r="253" spans="5:6" s="1" customFormat="1">
      <c r="E253" s="19"/>
      <c r="F253" s="43"/>
    </row>
    <row r="254" spans="5:6" s="1" customFormat="1">
      <c r="E254" s="19"/>
      <c r="F254" s="43"/>
    </row>
    <row r="255" spans="5:6" s="1" customFormat="1">
      <c r="E255" s="19"/>
      <c r="F255" s="43"/>
    </row>
    <row r="256" spans="5:6" s="1" customFormat="1">
      <c r="E256" s="19"/>
      <c r="F256" s="43"/>
    </row>
    <row r="257" spans="5:6" s="1" customFormat="1">
      <c r="E257" s="19"/>
      <c r="F257" s="43"/>
    </row>
    <row r="258" spans="5:6" s="1" customFormat="1">
      <c r="E258" s="19"/>
      <c r="F258" s="43"/>
    </row>
    <row r="259" spans="5:6" s="1" customFormat="1">
      <c r="E259" s="19"/>
      <c r="F259" s="43"/>
    </row>
    <row r="260" spans="5:6" s="1" customFormat="1">
      <c r="E260" s="19"/>
      <c r="F260" s="43"/>
    </row>
    <row r="261" spans="5:6" s="1" customFormat="1">
      <c r="E261" s="19"/>
      <c r="F261" s="43"/>
    </row>
    <row r="262" spans="5:6" s="1" customFormat="1">
      <c r="E262" s="19"/>
      <c r="F262" s="43"/>
    </row>
    <row r="263" spans="5:6" s="1" customFormat="1">
      <c r="E263" s="19"/>
      <c r="F263" s="43"/>
    </row>
    <row r="264" spans="5:6" s="1" customFormat="1">
      <c r="E264" s="19"/>
      <c r="F264" s="43"/>
    </row>
    <row r="265" spans="5:6" s="1" customFormat="1">
      <c r="E265" s="19"/>
      <c r="F265" s="43"/>
    </row>
    <row r="266" spans="5:6" s="1" customFormat="1">
      <c r="E266" s="19"/>
      <c r="F266" s="43"/>
    </row>
    <row r="267" spans="5:6" s="1" customFormat="1">
      <c r="E267" s="19"/>
      <c r="F267" s="43"/>
    </row>
    <row r="268" spans="5:6" s="1" customFormat="1">
      <c r="E268" s="19"/>
      <c r="F268" s="43"/>
    </row>
    <row r="269" spans="5:6" s="1" customFormat="1">
      <c r="E269" s="19"/>
      <c r="F269" s="43"/>
    </row>
    <row r="270" spans="5:6" s="1" customFormat="1">
      <c r="E270" s="19"/>
      <c r="F270" s="43"/>
    </row>
    <row r="271" spans="5:6" s="1" customFormat="1">
      <c r="E271" s="19"/>
      <c r="F271" s="43"/>
    </row>
    <row r="272" spans="5:6" s="1" customFormat="1">
      <c r="E272" s="19"/>
      <c r="F272" s="43"/>
    </row>
    <row r="273" spans="5:6" s="1" customFormat="1">
      <c r="E273" s="19"/>
      <c r="F273" s="43"/>
    </row>
    <row r="274" spans="5:6" s="1" customFormat="1">
      <c r="E274" s="19"/>
      <c r="F274" s="43"/>
    </row>
    <row r="275" spans="5:6" s="1" customFormat="1">
      <c r="E275" s="19"/>
      <c r="F275" s="43"/>
    </row>
    <row r="276" spans="5:6" s="1" customFormat="1">
      <c r="E276" s="19"/>
      <c r="F276" s="43"/>
    </row>
    <row r="277" spans="5:6" s="1" customFormat="1">
      <c r="E277" s="19"/>
      <c r="F277" s="43"/>
    </row>
    <row r="278" spans="5:6" s="1" customFormat="1">
      <c r="E278" s="19"/>
      <c r="F278" s="43"/>
    </row>
    <row r="279" spans="5:6" s="1" customFormat="1">
      <c r="E279" s="19"/>
      <c r="F279" s="43"/>
    </row>
    <row r="280" spans="5:6" s="1" customFormat="1">
      <c r="E280" s="19"/>
      <c r="F280" s="43"/>
    </row>
    <row r="281" spans="5:6" s="1" customFormat="1">
      <c r="E281" s="19"/>
      <c r="F281" s="43"/>
    </row>
    <row r="282" spans="5:6" s="1" customFormat="1">
      <c r="E282" s="19"/>
      <c r="F282" s="43"/>
    </row>
    <row r="283" spans="5:6" s="1" customFormat="1">
      <c r="E283" s="19"/>
      <c r="F283" s="43"/>
    </row>
    <row r="284" spans="5:6" s="1" customFormat="1">
      <c r="E284" s="19"/>
      <c r="F284" s="43"/>
    </row>
    <row r="285" spans="5:6" s="1" customFormat="1">
      <c r="E285" s="19"/>
      <c r="F285" s="43"/>
    </row>
    <row r="286" spans="5:6" s="1" customFormat="1">
      <c r="E286" s="19"/>
      <c r="F286" s="43"/>
    </row>
    <row r="287" spans="5:6" s="1" customFormat="1">
      <c r="E287" s="19"/>
      <c r="F287" s="43"/>
    </row>
    <row r="288" spans="5:6" s="1" customFormat="1">
      <c r="E288" s="19"/>
      <c r="F288" s="43"/>
    </row>
    <row r="289" spans="5:6" s="1" customFormat="1">
      <c r="E289" s="19"/>
      <c r="F289" s="43"/>
    </row>
    <row r="290" spans="5:6" s="1" customFormat="1">
      <c r="E290" s="19"/>
      <c r="F290" s="43"/>
    </row>
    <row r="291" spans="5:6" s="1" customFormat="1">
      <c r="E291" s="19"/>
      <c r="F291" s="43"/>
    </row>
    <row r="292" spans="5:6" s="1" customFormat="1">
      <c r="E292" s="19"/>
      <c r="F292" s="43"/>
    </row>
    <row r="293" spans="5:6" s="1" customFormat="1">
      <c r="E293" s="19"/>
      <c r="F293" s="43"/>
    </row>
    <row r="294" spans="5:6" s="1" customFormat="1">
      <c r="E294" s="19"/>
      <c r="F294" s="43"/>
    </row>
    <row r="295" spans="5:6" s="1" customFormat="1">
      <c r="E295" s="19"/>
      <c r="F295" s="43"/>
    </row>
    <row r="296" spans="5:6" s="1" customFormat="1">
      <c r="E296" s="19"/>
      <c r="F296" s="43"/>
    </row>
    <row r="297" spans="5:6" s="1" customFormat="1">
      <c r="E297" s="19"/>
      <c r="F297" s="43"/>
    </row>
    <row r="298" spans="5:6" s="1" customFormat="1">
      <c r="E298" s="19"/>
      <c r="F298" s="43"/>
    </row>
    <row r="299" spans="5:6" s="1" customFormat="1">
      <c r="E299" s="19"/>
      <c r="F299" s="43"/>
    </row>
    <row r="300" spans="5:6" s="1" customFormat="1">
      <c r="E300" s="19"/>
      <c r="F300" s="43"/>
    </row>
    <row r="301" spans="5:6" s="1" customFormat="1">
      <c r="E301" s="19"/>
      <c r="F301" s="43"/>
    </row>
    <row r="302" spans="5:6" s="1" customFormat="1">
      <c r="E302" s="19"/>
      <c r="F302" s="43"/>
    </row>
    <row r="303" spans="5:6" s="1" customFormat="1">
      <c r="E303" s="19"/>
      <c r="F303" s="43"/>
    </row>
    <row r="304" spans="5:6" s="1" customFormat="1">
      <c r="E304" s="19"/>
      <c r="F304" s="43"/>
    </row>
    <row r="305" spans="5:6" s="1" customFormat="1">
      <c r="E305" s="19"/>
      <c r="F305" s="43"/>
    </row>
    <row r="306" spans="5:6" s="1" customFormat="1">
      <c r="E306" s="19"/>
      <c r="F306" s="43"/>
    </row>
    <row r="307" spans="5:6" s="1" customFormat="1">
      <c r="E307" s="19"/>
      <c r="F307" s="43"/>
    </row>
    <row r="308" spans="5:6" s="1" customFormat="1">
      <c r="E308" s="19"/>
      <c r="F308" s="43"/>
    </row>
    <row r="309" spans="5:6" s="1" customFormat="1">
      <c r="E309" s="19"/>
      <c r="F309" s="43"/>
    </row>
    <row r="310" spans="5:6" s="1" customFormat="1">
      <c r="E310" s="19"/>
      <c r="F310" s="43"/>
    </row>
    <row r="311" spans="5:6" s="1" customFormat="1">
      <c r="E311" s="19"/>
      <c r="F311" s="43"/>
    </row>
    <row r="312" spans="5:6" s="1" customFormat="1">
      <c r="E312" s="19"/>
      <c r="F312" s="43"/>
    </row>
    <row r="313" spans="5:6" s="1" customFormat="1">
      <c r="E313" s="19"/>
      <c r="F313" s="43"/>
    </row>
    <row r="314" spans="5:6" s="1" customFormat="1">
      <c r="E314" s="19"/>
      <c r="F314" s="43"/>
    </row>
    <row r="315" spans="5:6" s="1" customFormat="1">
      <c r="E315" s="19"/>
      <c r="F315" s="43"/>
    </row>
    <row r="316" spans="5:6" s="1" customFormat="1">
      <c r="E316" s="19"/>
      <c r="F316" s="43"/>
    </row>
    <row r="317" spans="5:6" s="1" customFormat="1">
      <c r="E317" s="19"/>
      <c r="F317" s="43"/>
    </row>
    <row r="318" spans="5:6" s="1" customFormat="1">
      <c r="E318" s="19"/>
      <c r="F318" s="43"/>
    </row>
    <row r="319" spans="5:6" s="1" customFormat="1">
      <c r="E319" s="19"/>
      <c r="F319" s="43"/>
    </row>
    <row r="320" spans="5:6" s="1" customFormat="1">
      <c r="E320" s="19"/>
      <c r="F320" s="43"/>
    </row>
    <row r="321" spans="5:6" s="1" customFormat="1">
      <c r="E321" s="19"/>
      <c r="F321" s="43"/>
    </row>
    <row r="322" spans="5:6" s="1" customFormat="1">
      <c r="E322" s="19"/>
      <c r="F322" s="43"/>
    </row>
    <row r="323" spans="5:6" s="1" customFormat="1">
      <c r="E323" s="19"/>
      <c r="F323" s="43"/>
    </row>
    <row r="324" spans="5:6" s="1" customFormat="1">
      <c r="E324" s="19"/>
      <c r="F324" s="43"/>
    </row>
    <row r="325" spans="5:6" s="1" customFormat="1">
      <c r="E325" s="19"/>
      <c r="F325" s="43"/>
    </row>
    <row r="326" spans="5:6" s="1" customFormat="1">
      <c r="E326" s="19"/>
      <c r="F326" s="43"/>
    </row>
    <row r="327" spans="5:6" s="1" customFormat="1">
      <c r="E327" s="19"/>
      <c r="F327" s="43"/>
    </row>
    <row r="328" spans="5:6" s="1" customFormat="1">
      <c r="E328" s="19"/>
      <c r="F328" s="43"/>
    </row>
    <row r="329" spans="5:6" s="1" customFormat="1">
      <c r="E329" s="19"/>
      <c r="F329" s="43"/>
    </row>
    <row r="330" spans="5:6" s="1" customFormat="1">
      <c r="E330" s="19"/>
      <c r="F330" s="43"/>
    </row>
    <row r="331" spans="5:6" s="1" customFormat="1">
      <c r="E331" s="19"/>
      <c r="F331" s="43"/>
    </row>
    <row r="332" spans="5:6" s="1" customFormat="1">
      <c r="E332" s="19"/>
      <c r="F332" s="43"/>
    </row>
    <row r="333" spans="5:6" s="1" customFormat="1">
      <c r="E333" s="19"/>
      <c r="F333" s="43"/>
    </row>
    <row r="334" spans="5:6" s="1" customFormat="1">
      <c r="E334" s="19"/>
      <c r="F334" s="43"/>
    </row>
    <row r="335" spans="5:6" s="1" customFormat="1">
      <c r="E335" s="19"/>
      <c r="F335" s="43"/>
    </row>
    <row r="336" spans="5:6" s="1" customFormat="1">
      <c r="E336" s="19"/>
      <c r="F336" s="43"/>
    </row>
    <row r="337" spans="5:6" s="1" customFormat="1">
      <c r="E337" s="19"/>
      <c r="F337" s="43"/>
    </row>
    <row r="338" spans="5:6" s="1" customFormat="1">
      <c r="E338" s="19"/>
      <c r="F338" s="43"/>
    </row>
    <row r="339" spans="5:6" s="1" customFormat="1">
      <c r="E339" s="19"/>
      <c r="F339" s="43"/>
    </row>
    <row r="340" spans="5:6" s="1" customFormat="1">
      <c r="E340" s="19"/>
      <c r="F340" s="43"/>
    </row>
    <row r="341" spans="5:6" s="1" customFormat="1">
      <c r="E341" s="19"/>
      <c r="F341" s="43"/>
    </row>
    <row r="342" spans="5:6" s="1" customFormat="1">
      <c r="E342" s="19"/>
      <c r="F342" s="43"/>
    </row>
    <row r="343" spans="5:6" s="1" customFormat="1">
      <c r="E343" s="19"/>
      <c r="F343" s="43"/>
    </row>
    <row r="344" spans="5:6" s="1" customFormat="1">
      <c r="E344" s="19"/>
      <c r="F344" s="43"/>
    </row>
    <row r="345" spans="5:6" s="1" customFormat="1">
      <c r="E345" s="19"/>
      <c r="F345" s="43"/>
    </row>
    <row r="346" spans="5:6" s="1" customFormat="1">
      <c r="E346" s="19"/>
      <c r="F346" s="43"/>
    </row>
    <row r="347" spans="5:6" s="1" customFormat="1">
      <c r="E347" s="19"/>
      <c r="F347" s="43"/>
    </row>
    <row r="348" spans="5:6" s="1" customFormat="1">
      <c r="E348" s="19"/>
      <c r="F348" s="43"/>
    </row>
    <row r="349" spans="5:6" s="1" customFormat="1">
      <c r="E349" s="19"/>
      <c r="F349" s="43"/>
    </row>
    <row r="350" spans="5:6" s="1" customFormat="1">
      <c r="E350" s="19"/>
      <c r="F350" s="43"/>
    </row>
    <row r="351" spans="5:6" s="1" customFormat="1">
      <c r="E351" s="19"/>
      <c r="F351" s="43"/>
    </row>
    <row r="352" spans="5:6" s="1" customFormat="1">
      <c r="E352" s="19"/>
      <c r="F352" s="43"/>
    </row>
    <row r="353" spans="5:6" s="1" customFormat="1">
      <c r="E353" s="19"/>
      <c r="F353" s="43"/>
    </row>
    <row r="354" spans="5:6" s="1" customFormat="1">
      <c r="E354" s="19"/>
      <c r="F354" s="43"/>
    </row>
    <row r="355" spans="5:6" s="1" customFormat="1">
      <c r="E355" s="19"/>
      <c r="F355" s="43"/>
    </row>
    <row r="356" spans="5:6" s="1" customFormat="1">
      <c r="E356" s="19"/>
      <c r="F356" s="43"/>
    </row>
    <row r="357" spans="5:6" s="1" customFormat="1">
      <c r="E357" s="19"/>
      <c r="F357" s="43"/>
    </row>
    <row r="358" spans="5:6" s="1" customFormat="1">
      <c r="E358" s="19"/>
      <c r="F358" s="43"/>
    </row>
    <row r="359" spans="5:6" s="1" customFormat="1">
      <c r="E359" s="19"/>
      <c r="F359" s="43"/>
    </row>
    <row r="360" spans="5:6" s="1" customFormat="1">
      <c r="E360" s="19"/>
      <c r="F360" s="43"/>
    </row>
    <row r="361" spans="5:6" s="1" customFormat="1">
      <c r="E361" s="19"/>
      <c r="F361" s="43"/>
    </row>
    <row r="362" spans="5:6" s="1" customFormat="1">
      <c r="E362" s="19"/>
      <c r="F362" s="43"/>
    </row>
    <row r="363" spans="5:6" s="1" customFormat="1">
      <c r="E363" s="19"/>
      <c r="F363" s="43"/>
    </row>
    <row r="364" spans="5:6" s="1" customFormat="1">
      <c r="E364" s="19"/>
      <c r="F364" s="43"/>
    </row>
    <row r="365" spans="5:6" s="1" customFormat="1">
      <c r="E365" s="19"/>
      <c r="F365" s="43"/>
    </row>
    <row r="366" spans="5:6" s="1" customFormat="1">
      <c r="E366" s="19"/>
      <c r="F366" s="43"/>
    </row>
    <row r="367" spans="5:6" s="1" customFormat="1">
      <c r="E367" s="19"/>
      <c r="F367" s="43"/>
    </row>
    <row r="368" spans="5:6" s="1" customFormat="1">
      <c r="E368" s="19"/>
      <c r="F368" s="43"/>
    </row>
    <row r="369" spans="5:6" s="1" customFormat="1">
      <c r="E369" s="19"/>
      <c r="F369" s="43"/>
    </row>
    <row r="370" spans="5:6" s="1" customFormat="1">
      <c r="E370" s="19"/>
      <c r="F370" s="43"/>
    </row>
    <row r="371" spans="5:6" s="1" customFormat="1">
      <c r="E371" s="19"/>
      <c r="F371" s="43"/>
    </row>
    <row r="372" spans="5:6" s="1" customFormat="1">
      <c r="E372" s="19"/>
      <c r="F372" s="43"/>
    </row>
    <row r="373" spans="5:6" s="1" customFormat="1">
      <c r="E373" s="19"/>
      <c r="F373" s="43"/>
    </row>
    <row r="374" spans="5:6" s="1" customFormat="1">
      <c r="E374" s="19"/>
      <c r="F374" s="43"/>
    </row>
    <row r="375" spans="5:6" s="1" customFormat="1">
      <c r="E375" s="19"/>
      <c r="F375" s="43"/>
    </row>
    <row r="376" spans="5:6" s="1" customFormat="1">
      <c r="E376" s="19"/>
      <c r="F376" s="43"/>
    </row>
    <row r="377" spans="5:6" s="1" customFormat="1">
      <c r="E377" s="19"/>
      <c r="F377" s="43"/>
    </row>
    <row r="378" spans="5:6" s="1" customFormat="1">
      <c r="E378" s="19"/>
      <c r="F378" s="43"/>
    </row>
    <row r="379" spans="5:6" s="1" customFormat="1">
      <c r="E379" s="19"/>
      <c r="F379" s="43"/>
    </row>
    <row r="380" spans="5:6" s="1" customFormat="1">
      <c r="E380" s="19"/>
      <c r="F380" s="43"/>
    </row>
    <row r="381" spans="5:6" s="1" customFormat="1">
      <c r="E381" s="19"/>
      <c r="F381" s="43"/>
    </row>
    <row r="382" spans="5:6" s="1" customFormat="1">
      <c r="E382" s="19"/>
      <c r="F382" s="43"/>
    </row>
    <row r="383" spans="5:6" s="1" customFormat="1">
      <c r="E383" s="19"/>
      <c r="F383" s="43"/>
    </row>
    <row r="384" spans="5:6" s="1" customFormat="1">
      <c r="E384" s="19"/>
      <c r="F384" s="43"/>
    </row>
    <row r="385" spans="5:6" s="1" customFormat="1">
      <c r="E385" s="19"/>
      <c r="F385" s="43"/>
    </row>
    <row r="386" spans="5:6" s="1" customFormat="1">
      <c r="E386" s="19"/>
      <c r="F386" s="43"/>
    </row>
    <row r="387" spans="5:6" s="1" customFormat="1">
      <c r="E387" s="19"/>
      <c r="F387" s="43"/>
    </row>
    <row r="388" spans="5:6" s="1" customFormat="1">
      <c r="E388" s="19"/>
      <c r="F388" s="43"/>
    </row>
    <row r="389" spans="5:6" s="1" customFormat="1">
      <c r="E389" s="19"/>
      <c r="F389" s="43"/>
    </row>
    <row r="390" spans="5:6" s="1" customFormat="1">
      <c r="E390" s="19"/>
      <c r="F390" s="43"/>
    </row>
    <row r="391" spans="5:6" s="1" customFormat="1">
      <c r="E391" s="19"/>
      <c r="F391" s="43"/>
    </row>
    <row r="392" spans="5:6" s="1" customFormat="1">
      <c r="E392" s="19"/>
      <c r="F392" s="43"/>
    </row>
    <row r="393" spans="5:6" s="1" customFormat="1">
      <c r="E393" s="19"/>
      <c r="F393" s="43"/>
    </row>
    <row r="394" spans="5:6" s="1" customFormat="1">
      <c r="E394" s="19"/>
      <c r="F394" s="43"/>
    </row>
    <row r="395" spans="5:6" s="1" customFormat="1">
      <c r="E395" s="19"/>
      <c r="F395" s="43"/>
    </row>
    <row r="396" spans="5:6" s="1" customFormat="1">
      <c r="E396" s="19"/>
      <c r="F396" s="43"/>
    </row>
    <row r="397" spans="5:6" s="1" customFormat="1">
      <c r="E397" s="19"/>
      <c r="F397" s="43"/>
    </row>
    <row r="398" spans="5:6" s="1" customFormat="1">
      <c r="E398" s="19"/>
      <c r="F398" s="43"/>
    </row>
    <row r="399" spans="5:6" s="1" customFormat="1">
      <c r="E399" s="19"/>
      <c r="F399" s="43"/>
    </row>
    <row r="400" spans="5:6" s="1" customFormat="1">
      <c r="E400" s="19"/>
      <c r="F400" s="43"/>
    </row>
    <row r="401" spans="5:6" s="1" customFormat="1">
      <c r="E401" s="19"/>
      <c r="F401" s="43"/>
    </row>
    <row r="402" spans="5:6" s="1" customFormat="1">
      <c r="E402" s="19"/>
      <c r="F402" s="43"/>
    </row>
    <row r="403" spans="5:6" s="1" customFormat="1">
      <c r="E403" s="19"/>
      <c r="F403" s="43"/>
    </row>
    <row r="404" spans="5:6" s="1" customFormat="1">
      <c r="E404" s="19"/>
      <c r="F404" s="43"/>
    </row>
    <row r="405" spans="5:6" s="1" customFormat="1">
      <c r="E405" s="19"/>
      <c r="F405" s="43"/>
    </row>
    <row r="406" spans="5:6" s="1" customFormat="1">
      <c r="E406" s="19"/>
      <c r="F406" s="43"/>
    </row>
    <row r="407" spans="5:6" s="1" customFormat="1">
      <c r="E407" s="19"/>
      <c r="F407" s="43"/>
    </row>
    <row r="408" spans="5:6" s="1" customFormat="1">
      <c r="E408" s="19"/>
      <c r="F408" s="43"/>
    </row>
    <row r="409" spans="5:6" s="1" customFormat="1">
      <c r="E409" s="19"/>
      <c r="F409" s="43"/>
    </row>
    <row r="410" spans="5:6" s="1" customFormat="1">
      <c r="E410" s="19"/>
      <c r="F410" s="43"/>
    </row>
    <row r="411" spans="5:6" s="1" customFormat="1">
      <c r="E411" s="19"/>
      <c r="F411" s="43"/>
    </row>
    <row r="412" spans="5:6" s="1" customFormat="1">
      <c r="E412" s="19"/>
      <c r="F412" s="43"/>
    </row>
    <row r="413" spans="5:6" s="1" customFormat="1">
      <c r="E413" s="19"/>
      <c r="F413" s="43"/>
    </row>
    <row r="414" spans="5:6" s="1" customFormat="1">
      <c r="E414" s="19"/>
      <c r="F414" s="43"/>
    </row>
    <row r="415" spans="5:6" s="1" customFormat="1">
      <c r="E415" s="19"/>
      <c r="F415" s="43"/>
    </row>
    <row r="416" spans="5:6" s="1" customFormat="1">
      <c r="E416" s="19"/>
      <c r="F416" s="43"/>
    </row>
    <row r="417" spans="5:6" s="1" customFormat="1">
      <c r="E417" s="19"/>
      <c r="F417" s="43"/>
    </row>
    <row r="418" spans="5:6" s="1" customFormat="1">
      <c r="E418" s="19"/>
      <c r="F418" s="43"/>
    </row>
    <row r="419" spans="5:6" s="1" customFormat="1">
      <c r="E419" s="19"/>
      <c r="F419" s="43"/>
    </row>
    <row r="420" spans="5:6" s="1" customFormat="1">
      <c r="E420" s="19"/>
      <c r="F420" s="43"/>
    </row>
    <row r="421" spans="5:6" s="1" customFormat="1">
      <c r="E421" s="19"/>
      <c r="F421" s="43"/>
    </row>
    <row r="422" spans="5:6" s="1" customFormat="1">
      <c r="E422" s="19"/>
      <c r="F422" s="43"/>
    </row>
    <row r="423" spans="5:6" s="1" customFormat="1">
      <c r="E423" s="19"/>
      <c r="F423" s="43"/>
    </row>
    <row r="424" spans="5:6" s="1" customFormat="1">
      <c r="E424" s="19"/>
      <c r="F424" s="43"/>
    </row>
    <row r="425" spans="5:6" s="1" customFormat="1">
      <c r="E425" s="19"/>
      <c r="F425" s="43"/>
    </row>
    <row r="426" spans="5:6" s="1" customFormat="1">
      <c r="E426" s="19"/>
      <c r="F426" s="43"/>
    </row>
    <row r="427" spans="5:6" s="1" customFormat="1">
      <c r="E427" s="19"/>
      <c r="F427" s="43"/>
    </row>
    <row r="428" spans="5:6" s="1" customFormat="1">
      <c r="E428" s="19"/>
      <c r="F428" s="43"/>
    </row>
    <row r="429" spans="5:6" s="1" customFormat="1">
      <c r="E429" s="19"/>
      <c r="F429" s="43"/>
    </row>
    <row r="430" spans="5:6" s="1" customFormat="1">
      <c r="E430" s="19"/>
      <c r="F430" s="43"/>
    </row>
    <row r="431" spans="5:6" s="1" customFormat="1">
      <c r="E431" s="19"/>
      <c r="F431" s="43"/>
    </row>
    <row r="432" spans="5:6" s="1" customFormat="1">
      <c r="E432" s="19"/>
      <c r="F432" s="43"/>
    </row>
    <row r="433" spans="5:6" s="1" customFormat="1">
      <c r="E433" s="19"/>
      <c r="F433" s="43"/>
    </row>
    <row r="434" spans="5:6" s="1" customFormat="1">
      <c r="E434" s="19"/>
      <c r="F434" s="43"/>
    </row>
    <row r="435" spans="5:6" s="1" customFormat="1">
      <c r="E435" s="19"/>
      <c r="F435" s="43"/>
    </row>
    <row r="436" spans="5:6" s="1" customFormat="1">
      <c r="E436" s="19"/>
      <c r="F436" s="43"/>
    </row>
    <row r="437" spans="5:6" s="1" customFormat="1">
      <c r="E437" s="19"/>
      <c r="F437" s="43"/>
    </row>
    <row r="438" spans="5:6" s="1" customFormat="1">
      <c r="E438" s="19"/>
      <c r="F438" s="43"/>
    </row>
    <row r="439" spans="5:6" s="1" customFormat="1">
      <c r="E439" s="19"/>
      <c r="F439" s="43"/>
    </row>
    <row r="440" spans="5:6" s="1" customFormat="1">
      <c r="E440" s="19"/>
      <c r="F440" s="43"/>
    </row>
    <row r="441" spans="5:6" s="1" customFormat="1">
      <c r="E441" s="19"/>
      <c r="F441" s="43"/>
    </row>
    <row r="442" spans="5:6" s="1" customFormat="1">
      <c r="E442" s="19"/>
      <c r="F442" s="43"/>
    </row>
    <row r="443" spans="5:6" s="1" customFormat="1">
      <c r="E443" s="19"/>
      <c r="F443" s="43"/>
    </row>
    <row r="444" spans="5:6" s="1" customFormat="1">
      <c r="E444" s="19"/>
      <c r="F444" s="43"/>
    </row>
    <row r="445" spans="5:6" s="1" customFormat="1">
      <c r="E445" s="19"/>
      <c r="F445" s="43"/>
    </row>
    <row r="446" spans="5:6" s="1" customFormat="1">
      <c r="E446" s="19"/>
      <c r="F446" s="43"/>
    </row>
    <row r="447" spans="5:6" s="1" customFormat="1">
      <c r="E447" s="19"/>
      <c r="F447" s="43"/>
    </row>
    <row r="448" spans="5:6" s="1" customFormat="1">
      <c r="E448" s="19"/>
      <c r="F448" s="43"/>
    </row>
    <row r="449" spans="5:6" s="1" customFormat="1">
      <c r="E449" s="19"/>
      <c r="F449" s="43"/>
    </row>
    <row r="450" spans="5:6" s="1" customFormat="1">
      <c r="E450" s="19"/>
      <c r="F450" s="43"/>
    </row>
    <row r="451" spans="5:6" s="1" customFormat="1">
      <c r="E451" s="19"/>
      <c r="F451" s="43"/>
    </row>
    <row r="452" spans="5:6" s="1" customFormat="1">
      <c r="E452" s="19"/>
      <c r="F452" s="43"/>
    </row>
    <row r="453" spans="5:6" s="1" customFormat="1">
      <c r="E453" s="19"/>
      <c r="F453" s="43"/>
    </row>
    <row r="454" spans="5:6" s="1" customFormat="1">
      <c r="E454" s="19"/>
      <c r="F454" s="43"/>
    </row>
    <row r="455" spans="5:6" s="1" customFormat="1">
      <c r="E455" s="19"/>
      <c r="F455" s="43"/>
    </row>
    <row r="456" spans="5:6" s="1" customFormat="1">
      <c r="E456" s="19"/>
      <c r="F456" s="43"/>
    </row>
    <row r="457" spans="5:6" s="1" customFormat="1">
      <c r="E457" s="19"/>
      <c r="F457" s="43"/>
    </row>
    <row r="458" spans="5:6" s="1" customFormat="1">
      <c r="E458" s="19"/>
      <c r="F458" s="43"/>
    </row>
    <row r="459" spans="5:6" s="1" customFormat="1">
      <c r="E459" s="19"/>
      <c r="F459" s="43"/>
    </row>
    <row r="460" spans="5:6" s="1" customFormat="1">
      <c r="E460" s="19"/>
      <c r="F460" s="43"/>
    </row>
    <row r="461" spans="5:6" s="1" customFormat="1">
      <c r="E461" s="19"/>
      <c r="F461" s="43"/>
    </row>
    <row r="462" spans="5:6" s="1" customFormat="1">
      <c r="E462" s="19"/>
      <c r="F462" s="43"/>
    </row>
    <row r="463" spans="5:6" s="1" customFormat="1">
      <c r="E463" s="19"/>
      <c r="F463" s="43"/>
    </row>
    <row r="464" spans="5:6" s="1" customFormat="1">
      <c r="E464" s="19"/>
      <c r="F464" s="43"/>
    </row>
    <row r="465" spans="5:6" s="1" customFormat="1">
      <c r="E465" s="19"/>
      <c r="F465" s="43"/>
    </row>
    <row r="466" spans="5:6" s="1" customFormat="1">
      <c r="E466" s="19"/>
      <c r="F466" s="43"/>
    </row>
    <row r="467" spans="5:6" s="1" customFormat="1">
      <c r="E467" s="19"/>
      <c r="F467" s="43"/>
    </row>
    <row r="468" spans="5:6" s="1" customFormat="1">
      <c r="E468" s="19"/>
      <c r="F468" s="43"/>
    </row>
    <row r="469" spans="5:6" s="1" customFormat="1">
      <c r="E469" s="19"/>
      <c r="F469" s="43"/>
    </row>
    <row r="470" spans="5:6" s="1" customFormat="1">
      <c r="E470" s="19"/>
      <c r="F470" s="43"/>
    </row>
    <row r="471" spans="5:6" s="1" customFormat="1">
      <c r="E471" s="19"/>
      <c r="F471" s="43"/>
    </row>
    <row r="472" spans="5:6" s="1" customFormat="1">
      <c r="E472" s="19"/>
      <c r="F472" s="43"/>
    </row>
    <row r="473" spans="5:6" s="1" customFormat="1">
      <c r="E473" s="19"/>
      <c r="F473" s="43"/>
    </row>
    <row r="474" spans="5:6" s="1" customFormat="1">
      <c r="E474" s="19"/>
      <c r="F474" s="43"/>
    </row>
    <row r="475" spans="5:6" s="1" customFormat="1">
      <c r="E475" s="19"/>
      <c r="F475" s="43"/>
    </row>
    <row r="476" spans="5:6" s="1" customFormat="1">
      <c r="E476" s="19"/>
      <c r="F476" s="43"/>
    </row>
    <row r="477" spans="5:6" s="1" customFormat="1">
      <c r="E477" s="19"/>
      <c r="F477" s="43"/>
    </row>
    <row r="478" spans="5:6" s="1" customFormat="1">
      <c r="E478" s="19"/>
      <c r="F478" s="43"/>
    </row>
    <row r="479" spans="5:6" s="1" customFormat="1">
      <c r="E479" s="19"/>
      <c r="F479" s="43"/>
    </row>
    <row r="480" spans="5:6" s="1" customFormat="1">
      <c r="E480" s="19"/>
      <c r="F480" s="43"/>
    </row>
    <row r="481" spans="5:6" s="1" customFormat="1">
      <c r="E481" s="19"/>
      <c r="F481" s="43"/>
    </row>
    <row r="482" spans="5:6" s="1" customFormat="1">
      <c r="E482" s="19"/>
      <c r="F482" s="43"/>
    </row>
    <row r="483" spans="5:6" s="1" customFormat="1">
      <c r="E483" s="19"/>
      <c r="F483" s="43"/>
    </row>
    <row r="484" spans="5:6" s="1" customFormat="1">
      <c r="E484" s="19"/>
      <c r="F484" s="43"/>
    </row>
    <row r="485" spans="5:6" s="1" customFormat="1">
      <c r="E485" s="19"/>
      <c r="F485" s="43"/>
    </row>
    <row r="486" spans="5:6" s="1" customFormat="1">
      <c r="E486" s="19"/>
      <c r="F486" s="43"/>
    </row>
    <row r="487" spans="5:6" s="1" customFormat="1">
      <c r="E487" s="19"/>
      <c r="F487" s="43"/>
    </row>
    <row r="488" spans="5:6" s="1" customFormat="1">
      <c r="E488" s="19"/>
      <c r="F488" s="43"/>
    </row>
    <row r="489" spans="5:6" s="1" customFormat="1">
      <c r="E489" s="19"/>
      <c r="F489" s="43"/>
    </row>
    <row r="490" spans="5:6" s="1" customFormat="1">
      <c r="E490" s="19"/>
      <c r="F490" s="43"/>
    </row>
    <row r="491" spans="5:6" s="1" customFormat="1">
      <c r="E491" s="19"/>
      <c r="F491" s="43"/>
    </row>
    <row r="492" spans="5:6" s="1" customFormat="1">
      <c r="E492" s="19"/>
      <c r="F492" s="43"/>
    </row>
    <row r="493" spans="5:6" s="1" customFormat="1">
      <c r="E493" s="19"/>
      <c r="F493" s="43"/>
    </row>
    <row r="494" spans="5:6" s="1" customFormat="1">
      <c r="E494" s="19"/>
      <c r="F494" s="43"/>
    </row>
    <row r="495" spans="5:6" s="1" customFormat="1">
      <c r="E495" s="19"/>
      <c r="F495" s="43"/>
    </row>
    <row r="496" spans="5:6" s="1" customFormat="1">
      <c r="E496" s="19"/>
      <c r="F496" s="43"/>
    </row>
    <row r="497" spans="5:6" s="1" customFormat="1">
      <c r="E497" s="19"/>
      <c r="F497" s="43"/>
    </row>
    <row r="498" spans="5:6" s="1" customFormat="1">
      <c r="E498" s="19"/>
      <c r="F498" s="43"/>
    </row>
    <row r="499" spans="5:6" s="1" customFormat="1">
      <c r="E499" s="19"/>
      <c r="F499" s="43"/>
    </row>
    <row r="500" spans="5:6" s="1" customFormat="1">
      <c r="E500" s="19"/>
      <c r="F500" s="43"/>
    </row>
    <row r="501" spans="5:6" s="1" customFormat="1">
      <c r="E501" s="19"/>
      <c r="F501" s="43"/>
    </row>
    <row r="502" spans="5:6" s="1" customFormat="1">
      <c r="E502" s="19"/>
      <c r="F502" s="43"/>
    </row>
    <row r="503" spans="5:6" s="1" customFormat="1">
      <c r="E503" s="19"/>
      <c r="F503" s="43"/>
    </row>
    <row r="504" spans="5:6" s="1" customFormat="1">
      <c r="E504" s="19"/>
      <c r="F504" s="43"/>
    </row>
    <row r="505" spans="5:6" s="1" customFormat="1">
      <c r="E505" s="19"/>
      <c r="F505" s="43"/>
    </row>
    <row r="506" spans="5:6" s="1" customFormat="1">
      <c r="E506" s="19"/>
      <c r="F506" s="43"/>
    </row>
    <row r="507" spans="5:6" s="1" customFormat="1">
      <c r="E507" s="19"/>
      <c r="F507" s="43"/>
    </row>
    <row r="508" spans="5:6" s="1" customFormat="1">
      <c r="E508" s="19"/>
      <c r="F508" s="43"/>
    </row>
    <row r="509" spans="5:6" s="1" customFormat="1">
      <c r="E509" s="19"/>
      <c r="F509" s="43"/>
    </row>
    <row r="510" spans="5:6" s="1" customFormat="1">
      <c r="E510" s="19"/>
      <c r="F510" s="43"/>
    </row>
    <row r="511" spans="5:6" s="1" customFormat="1">
      <c r="E511" s="19"/>
      <c r="F511" s="43"/>
    </row>
    <row r="512" spans="5:6" s="1" customFormat="1">
      <c r="E512" s="19"/>
      <c r="F512" s="43"/>
    </row>
    <row r="513" spans="5:6" s="1" customFormat="1">
      <c r="E513" s="19"/>
      <c r="F513" s="43"/>
    </row>
    <row r="514" spans="5:6" s="1" customFormat="1">
      <c r="E514" s="19"/>
      <c r="F514" s="43"/>
    </row>
    <row r="515" spans="5:6" s="1" customFormat="1">
      <c r="E515" s="19"/>
      <c r="F515" s="43"/>
    </row>
    <row r="516" spans="5:6" s="1" customFormat="1">
      <c r="E516" s="19"/>
      <c r="F516" s="43"/>
    </row>
    <row r="517" spans="5:6" s="1" customFormat="1">
      <c r="E517" s="19"/>
      <c r="F517" s="43"/>
    </row>
    <row r="518" spans="5:6" s="1" customFormat="1">
      <c r="E518" s="19"/>
      <c r="F518" s="43"/>
    </row>
    <row r="519" spans="5:6" s="1" customFormat="1">
      <c r="E519" s="19"/>
      <c r="F519" s="43"/>
    </row>
    <row r="520" spans="5:6" s="1" customFormat="1">
      <c r="E520" s="19"/>
      <c r="F520" s="43"/>
    </row>
    <row r="521" spans="5:6" s="1" customFormat="1">
      <c r="E521" s="19"/>
      <c r="F521" s="43"/>
    </row>
    <row r="522" spans="5:6" s="1" customFormat="1">
      <c r="E522" s="19"/>
      <c r="F522" s="43"/>
    </row>
    <row r="523" spans="5:6" s="1" customFormat="1">
      <c r="E523" s="19"/>
      <c r="F523" s="43"/>
    </row>
    <row r="524" spans="5:6" s="1" customFormat="1">
      <c r="E524" s="19"/>
      <c r="F524" s="43"/>
    </row>
    <row r="525" spans="5:6" s="1" customFormat="1">
      <c r="E525" s="19"/>
      <c r="F525" s="43"/>
    </row>
    <row r="526" spans="5:6" s="1" customFormat="1">
      <c r="E526" s="19"/>
      <c r="F526" s="43"/>
    </row>
    <row r="527" spans="5:6" s="1" customFormat="1">
      <c r="E527" s="19"/>
      <c r="F527" s="43"/>
    </row>
    <row r="528" spans="5:6" s="1" customFormat="1">
      <c r="E528" s="19"/>
      <c r="F528" s="43"/>
    </row>
    <row r="529" spans="5:6" s="1" customFormat="1">
      <c r="E529" s="19"/>
      <c r="F529" s="43"/>
    </row>
    <row r="530" spans="5:6" s="1" customFormat="1">
      <c r="E530" s="19"/>
      <c r="F530" s="43"/>
    </row>
    <row r="531" spans="5:6" s="1" customFormat="1">
      <c r="E531" s="19"/>
      <c r="F531" s="43"/>
    </row>
    <row r="532" spans="5:6" s="1" customFormat="1">
      <c r="E532" s="19"/>
      <c r="F532" s="43"/>
    </row>
    <row r="533" spans="5:6" s="1" customFormat="1">
      <c r="E533" s="19"/>
      <c r="F533" s="43"/>
    </row>
    <row r="534" spans="5:6" s="1" customFormat="1">
      <c r="E534" s="19"/>
      <c r="F534" s="43"/>
    </row>
    <row r="535" spans="5:6" s="1" customFormat="1">
      <c r="E535" s="19"/>
      <c r="F535" s="43"/>
    </row>
    <row r="536" spans="5:6" s="1" customFormat="1">
      <c r="E536" s="19"/>
      <c r="F536" s="43"/>
    </row>
    <row r="537" spans="5:6" s="1" customFormat="1">
      <c r="E537" s="19"/>
      <c r="F537" s="43"/>
    </row>
    <row r="538" spans="5:6" s="1" customFormat="1">
      <c r="E538" s="19"/>
      <c r="F538" s="43"/>
    </row>
    <row r="539" spans="5:6" s="1" customFormat="1">
      <c r="E539" s="19"/>
      <c r="F539" s="43"/>
    </row>
    <row r="540" spans="5:6" s="1" customFormat="1">
      <c r="E540" s="19"/>
      <c r="F540" s="43"/>
    </row>
    <row r="541" spans="5:6" s="1" customFormat="1">
      <c r="E541" s="19"/>
      <c r="F541" s="43"/>
    </row>
    <row r="542" spans="5:6" s="1" customFormat="1">
      <c r="E542" s="19"/>
      <c r="F542" s="43"/>
    </row>
    <row r="543" spans="5:6" s="1" customFormat="1">
      <c r="E543" s="19"/>
      <c r="F543" s="43"/>
    </row>
    <row r="544" spans="5:6" s="1" customFormat="1">
      <c r="E544" s="19"/>
      <c r="F544" s="43"/>
    </row>
    <row r="545" spans="5:6" s="1" customFormat="1">
      <c r="E545" s="19"/>
      <c r="F545" s="43"/>
    </row>
    <row r="546" spans="5:6" s="1" customFormat="1">
      <c r="E546" s="19"/>
      <c r="F546" s="43"/>
    </row>
    <row r="547" spans="5:6" s="1" customFormat="1">
      <c r="E547" s="19"/>
      <c r="F547" s="43"/>
    </row>
    <row r="548" spans="5:6" s="1" customFormat="1">
      <c r="E548" s="19"/>
      <c r="F548" s="43"/>
    </row>
    <row r="549" spans="5:6" s="1" customFormat="1">
      <c r="E549" s="19"/>
      <c r="F549" s="43"/>
    </row>
    <row r="550" spans="5:6" s="1" customFormat="1">
      <c r="E550" s="19"/>
      <c r="F550" s="43"/>
    </row>
    <row r="551" spans="5:6" s="1" customFormat="1">
      <c r="E551" s="19"/>
      <c r="F551" s="43"/>
    </row>
    <row r="552" spans="5:6" s="1" customFormat="1">
      <c r="E552" s="19"/>
      <c r="F552" s="43"/>
    </row>
    <row r="553" spans="5:6" s="1" customFormat="1">
      <c r="E553" s="19"/>
      <c r="F553" s="43"/>
    </row>
    <row r="554" spans="5:6" s="1" customFormat="1">
      <c r="E554" s="19"/>
      <c r="F554" s="43"/>
    </row>
    <row r="555" spans="5:6" s="1" customFormat="1">
      <c r="E555" s="19"/>
      <c r="F555" s="43"/>
    </row>
    <row r="556" spans="5:6" s="1" customFormat="1">
      <c r="E556" s="19"/>
      <c r="F556" s="43"/>
    </row>
    <row r="557" spans="5:6" s="1" customFormat="1">
      <c r="E557" s="19"/>
      <c r="F557" s="43"/>
    </row>
    <row r="558" spans="5:6" s="1" customFormat="1">
      <c r="E558" s="19"/>
      <c r="F558" s="43"/>
    </row>
    <row r="559" spans="5:6" s="1" customFormat="1">
      <c r="E559" s="19"/>
      <c r="F559" s="43"/>
    </row>
    <row r="560" spans="5:6" s="1" customFormat="1">
      <c r="E560" s="19"/>
      <c r="F560" s="43"/>
    </row>
    <row r="561" spans="5:6" s="1" customFormat="1">
      <c r="E561" s="19"/>
      <c r="F561" s="43"/>
    </row>
    <row r="562" spans="5:6" s="1" customFormat="1">
      <c r="E562" s="19"/>
      <c r="F562" s="43"/>
    </row>
    <row r="563" spans="5:6" s="1" customFormat="1">
      <c r="E563" s="19"/>
      <c r="F563" s="43"/>
    </row>
    <row r="564" spans="5:6" s="1" customFormat="1">
      <c r="E564" s="19"/>
      <c r="F564" s="43"/>
    </row>
    <row r="565" spans="5:6" s="1" customFormat="1">
      <c r="E565" s="19"/>
      <c r="F565" s="43"/>
    </row>
    <row r="566" spans="5:6" s="1" customFormat="1">
      <c r="E566" s="19"/>
      <c r="F566" s="43"/>
    </row>
    <row r="567" spans="5:6" s="1" customFormat="1">
      <c r="E567" s="19"/>
      <c r="F567" s="43"/>
    </row>
    <row r="568" spans="5:6" s="1" customFormat="1">
      <c r="E568" s="19"/>
      <c r="F568" s="43"/>
    </row>
    <row r="569" spans="5:6" s="1" customFormat="1">
      <c r="E569" s="19"/>
      <c r="F569" s="43"/>
    </row>
    <row r="570" spans="5:6" s="1" customFormat="1">
      <c r="E570" s="19"/>
      <c r="F570" s="43"/>
    </row>
    <row r="571" spans="5:6" s="1" customFormat="1">
      <c r="E571" s="19"/>
      <c r="F571" s="43"/>
    </row>
    <row r="572" spans="5:6" s="1" customFormat="1">
      <c r="E572" s="19"/>
      <c r="F572" s="43"/>
    </row>
    <row r="573" spans="5:6" s="1" customFormat="1">
      <c r="E573" s="19"/>
      <c r="F573" s="43"/>
    </row>
    <row r="574" spans="5:6" s="1" customFormat="1">
      <c r="E574" s="19"/>
      <c r="F574" s="43"/>
    </row>
    <row r="575" spans="5:6" s="1" customFormat="1">
      <c r="E575" s="19"/>
      <c r="F575" s="43"/>
    </row>
    <row r="576" spans="5:6" s="1" customFormat="1">
      <c r="E576" s="19"/>
      <c r="F576" s="43"/>
    </row>
    <row r="577" spans="5:6" s="1" customFormat="1">
      <c r="E577" s="19"/>
      <c r="F577" s="43"/>
    </row>
    <row r="578" spans="5:6" s="1" customFormat="1">
      <c r="E578" s="19"/>
      <c r="F578" s="43"/>
    </row>
    <row r="579" spans="5:6" s="1" customFormat="1">
      <c r="E579" s="19"/>
      <c r="F579" s="43"/>
    </row>
    <row r="580" spans="5:6" s="1" customFormat="1">
      <c r="E580" s="19"/>
      <c r="F580" s="43"/>
    </row>
    <row r="581" spans="5:6" s="1" customFormat="1">
      <c r="E581" s="19"/>
      <c r="F581" s="43"/>
    </row>
    <row r="582" spans="5:6" s="1" customFormat="1">
      <c r="E582" s="19"/>
      <c r="F582" s="43"/>
    </row>
    <row r="583" spans="5:6" s="1" customFormat="1">
      <c r="E583" s="19"/>
      <c r="F583" s="43"/>
    </row>
    <row r="584" spans="5:6" s="1" customFormat="1">
      <c r="E584" s="19"/>
      <c r="F584" s="43"/>
    </row>
    <row r="585" spans="5:6" s="1" customFormat="1">
      <c r="E585" s="19"/>
      <c r="F585" s="43"/>
    </row>
    <row r="586" spans="5:6" s="1" customFormat="1">
      <c r="E586" s="19"/>
      <c r="F586" s="43"/>
    </row>
    <row r="587" spans="5:6" s="1" customFormat="1">
      <c r="E587" s="19"/>
      <c r="F587" s="43"/>
    </row>
    <row r="588" spans="5:6" s="1" customFormat="1">
      <c r="E588" s="19"/>
      <c r="F588" s="43"/>
    </row>
    <row r="589" spans="5:6" s="1" customFormat="1">
      <c r="E589" s="19"/>
      <c r="F589" s="43"/>
    </row>
    <row r="590" spans="5:6" s="1" customFormat="1">
      <c r="E590" s="19"/>
      <c r="F590" s="43"/>
    </row>
    <row r="591" spans="5:6" s="1" customFormat="1">
      <c r="E591" s="19"/>
      <c r="F591" s="43"/>
    </row>
    <row r="592" spans="5:6" s="1" customFormat="1">
      <c r="E592" s="19"/>
      <c r="F592" s="43"/>
    </row>
    <row r="593" spans="5:6" s="1" customFormat="1">
      <c r="E593" s="19"/>
      <c r="F593" s="43"/>
    </row>
    <row r="594" spans="5:6" s="1" customFormat="1">
      <c r="E594" s="19"/>
      <c r="F594" s="43"/>
    </row>
    <row r="595" spans="5:6" s="1" customFormat="1">
      <c r="E595" s="19"/>
      <c r="F595" s="43"/>
    </row>
    <row r="596" spans="5:6" s="1" customFormat="1">
      <c r="E596" s="19"/>
      <c r="F596" s="43"/>
    </row>
    <row r="597" spans="5:6" s="1" customFormat="1">
      <c r="E597" s="19"/>
      <c r="F597" s="43"/>
    </row>
    <row r="598" spans="5:6" s="1" customFormat="1">
      <c r="E598" s="19"/>
      <c r="F598" s="43"/>
    </row>
    <row r="599" spans="5:6" s="1" customFormat="1">
      <c r="E599" s="19"/>
      <c r="F599" s="43"/>
    </row>
    <row r="600" spans="5:6" s="1" customFormat="1">
      <c r="E600" s="19"/>
      <c r="F600" s="43"/>
    </row>
    <row r="601" spans="5:6" s="1" customFormat="1">
      <c r="E601" s="19"/>
      <c r="F601" s="43"/>
    </row>
    <row r="602" spans="5:6" s="1" customFormat="1">
      <c r="E602" s="19"/>
      <c r="F602" s="43"/>
    </row>
    <row r="603" spans="5:6" s="1" customFormat="1">
      <c r="E603" s="19"/>
      <c r="F603" s="43"/>
    </row>
    <row r="604" spans="5:6" s="1" customFormat="1">
      <c r="E604" s="19"/>
      <c r="F604" s="43"/>
    </row>
    <row r="605" spans="5:6" s="1" customFormat="1">
      <c r="E605" s="19"/>
      <c r="F605" s="43"/>
    </row>
    <row r="606" spans="5:6" s="1" customFormat="1">
      <c r="E606" s="19"/>
      <c r="F606" s="43"/>
    </row>
    <row r="607" spans="5:6" s="1" customFormat="1">
      <c r="E607" s="19"/>
      <c r="F607" s="43"/>
    </row>
    <row r="608" spans="5:6" s="1" customFormat="1">
      <c r="E608" s="19"/>
      <c r="F608" s="43"/>
    </row>
    <row r="609" spans="5:6" s="1" customFormat="1">
      <c r="E609" s="19"/>
      <c r="F609" s="43"/>
    </row>
    <row r="610" spans="5:6" s="1" customFormat="1">
      <c r="E610" s="19"/>
      <c r="F610" s="43"/>
    </row>
    <row r="611" spans="5:6" s="1" customFormat="1">
      <c r="E611" s="19"/>
      <c r="F611" s="43"/>
    </row>
    <row r="612" spans="5:6" s="1" customFormat="1">
      <c r="E612" s="19"/>
      <c r="F612" s="43"/>
    </row>
    <row r="613" spans="5:6" s="1" customFormat="1">
      <c r="E613" s="19"/>
      <c r="F613" s="43"/>
    </row>
    <row r="614" spans="5:6" s="1" customFormat="1">
      <c r="E614" s="19"/>
      <c r="F614" s="43"/>
    </row>
    <row r="615" spans="5:6" s="1" customFormat="1">
      <c r="E615" s="19"/>
      <c r="F615" s="43"/>
    </row>
    <row r="616" spans="5:6" s="1" customFormat="1">
      <c r="E616" s="19"/>
      <c r="F616" s="43"/>
    </row>
    <row r="617" spans="5:6" s="1" customFormat="1">
      <c r="E617" s="19"/>
      <c r="F617" s="43"/>
    </row>
    <row r="618" spans="5:6" s="1" customFormat="1">
      <c r="E618" s="19"/>
      <c r="F618" s="43"/>
    </row>
    <row r="619" spans="5:6" s="1" customFormat="1">
      <c r="E619" s="19"/>
      <c r="F619" s="43"/>
    </row>
    <row r="620" spans="5:6" s="1" customFormat="1">
      <c r="E620" s="19"/>
      <c r="F620" s="43"/>
    </row>
    <row r="621" spans="5:6" s="1" customFormat="1">
      <c r="E621" s="19"/>
      <c r="F621" s="43"/>
    </row>
    <row r="622" spans="5:6" s="1" customFormat="1">
      <c r="E622" s="19"/>
      <c r="F622" s="43"/>
    </row>
    <row r="623" spans="5:6" s="1" customFormat="1">
      <c r="E623" s="19"/>
      <c r="F623" s="43"/>
    </row>
    <row r="624" spans="5:6" s="1" customFormat="1">
      <c r="E624" s="19"/>
      <c r="F624" s="43"/>
    </row>
    <row r="625" spans="5:6" s="1" customFormat="1">
      <c r="E625" s="19"/>
      <c r="F625" s="43"/>
    </row>
    <row r="626" spans="5:6" s="1" customFormat="1">
      <c r="E626" s="19"/>
      <c r="F626" s="43"/>
    </row>
    <row r="627" spans="5:6" s="1" customFormat="1">
      <c r="E627" s="19"/>
      <c r="F627" s="43"/>
    </row>
    <row r="628" spans="5:6" s="1" customFormat="1">
      <c r="E628" s="19"/>
      <c r="F628" s="43"/>
    </row>
    <row r="629" spans="5:6" s="1" customFormat="1">
      <c r="E629" s="19"/>
      <c r="F629" s="43"/>
    </row>
    <row r="630" spans="5:6" s="1" customFormat="1">
      <c r="E630" s="19"/>
      <c r="F630" s="43"/>
    </row>
    <row r="631" spans="5:6" s="1" customFormat="1">
      <c r="E631" s="19"/>
      <c r="F631" s="43"/>
    </row>
    <row r="632" spans="5:6" s="1" customFormat="1">
      <c r="E632" s="19"/>
      <c r="F632" s="43"/>
    </row>
    <row r="633" spans="5:6" s="1" customFormat="1">
      <c r="E633" s="19"/>
      <c r="F633" s="43"/>
    </row>
    <row r="634" spans="5:6" s="1" customFormat="1">
      <c r="E634" s="19"/>
      <c r="F634" s="43"/>
    </row>
    <row r="635" spans="5:6" s="1" customFormat="1">
      <c r="E635" s="19"/>
      <c r="F635" s="43"/>
    </row>
    <row r="636" spans="5:6" s="1" customFormat="1">
      <c r="E636" s="19"/>
      <c r="F636" s="43"/>
    </row>
    <row r="637" spans="5:6" s="1" customFormat="1">
      <c r="E637" s="19"/>
      <c r="F637" s="43"/>
    </row>
    <row r="638" spans="5:6" s="1" customFormat="1">
      <c r="E638" s="19"/>
      <c r="F638" s="43"/>
    </row>
    <row r="639" spans="5:6" s="1" customFormat="1">
      <c r="E639" s="19"/>
      <c r="F639" s="43"/>
    </row>
    <row r="640" spans="5:6" s="1" customFormat="1">
      <c r="E640" s="19"/>
      <c r="F640" s="43"/>
    </row>
    <row r="641" spans="5:6" s="1" customFormat="1">
      <c r="E641" s="19"/>
      <c r="F641" s="43"/>
    </row>
    <row r="642" spans="5:6" s="1" customFormat="1">
      <c r="E642" s="19"/>
      <c r="F642" s="43"/>
    </row>
    <row r="643" spans="5:6" s="1" customFormat="1">
      <c r="E643" s="19"/>
      <c r="F643" s="43"/>
    </row>
    <row r="644" spans="5:6" s="1" customFormat="1">
      <c r="E644" s="19"/>
      <c r="F644" s="43"/>
    </row>
    <row r="645" spans="5:6" s="1" customFormat="1">
      <c r="E645" s="19"/>
      <c r="F645" s="43"/>
    </row>
    <row r="646" spans="5:6" s="1" customFormat="1">
      <c r="E646" s="19"/>
      <c r="F646" s="43"/>
    </row>
    <row r="647" spans="5:6" s="1" customFormat="1">
      <c r="E647" s="19"/>
      <c r="F647" s="43"/>
    </row>
    <row r="648" spans="5:6" s="1" customFormat="1">
      <c r="E648" s="19"/>
      <c r="F648" s="43"/>
    </row>
    <row r="649" spans="5:6" s="1" customFormat="1">
      <c r="E649" s="19"/>
      <c r="F649" s="43"/>
    </row>
    <row r="650" spans="5:6" s="1" customFormat="1">
      <c r="E650" s="19"/>
      <c r="F650" s="43"/>
    </row>
    <row r="651" spans="5:6" s="1" customFormat="1">
      <c r="E651" s="19"/>
      <c r="F651" s="43"/>
    </row>
    <row r="652" spans="5:6" s="1" customFormat="1">
      <c r="E652" s="19"/>
      <c r="F652" s="43"/>
    </row>
    <row r="653" spans="5:6" s="1" customFormat="1">
      <c r="E653" s="19"/>
      <c r="F653" s="43"/>
    </row>
    <row r="654" spans="5:6" s="1" customFormat="1">
      <c r="E654" s="19"/>
      <c r="F654" s="43"/>
    </row>
    <row r="655" spans="5:6" s="1" customFormat="1">
      <c r="E655" s="19"/>
      <c r="F655" s="43"/>
    </row>
    <row r="656" spans="5:6" s="1" customFormat="1">
      <c r="E656" s="19"/>
      <c r="F656" s="43"/>
    </row>
    <row r="657" spans="5:6" s="1" customFormat="1">
      <c r="E657" s="19"/>
      <c r="F657" s="43"/>
    </row>
    <row r="658" spans="5:6" s="1" customFormat="1">
      <c r="E658" s="19"/>
      <c r="F658" s="43"/>
    </row>
    <row r="659" spans="5:6" s="1" customFormat="1">
      <c r="E659" s="19"/>
      <c r="F659" s="43"/>
    </row>
    <row r="660" spans="5:6" s="1" customFormat="1">
      <c r="E660" s="19"/>
      <c r="F660" s="43"/>
    </row>
    <row r="661" spans="5:6" s="1" customFormat="1">
      <c r="E661" s="19"/>
      <c r="F661" s="43"/>
    </row>
    <row r="662" spans="5:6" s="1" customFormat="1">
      <c r="E662" s="19"/>
      <c r="F662" s="43"/>
    </row>
    <row r="663" spans="5:6" s="1" customFormat="1">
      <c r="E663" s="19"/>
      <c r="F663" s="43"/>
    </row>
    <row r="664" spans="5:6" s="1" customFormat="1">
      <c r="E664" s="19"/>
      <c r="F664" s="43"/>
    </row>
    <row r="665" spans="5:6" s="1" customFormat="1">
      <c r="E665" s="19"/>
      <c r="F665" s="43"/>
    </row>
    <row r="666" spans="5:6" s="1" customFormat="1">
      <c r="E666" s="19"/>
      <c r="F666" s="43"/>
    </row>
    <row r="667" spans="5:6" s="1" customFormat="1">
      <c r="E667" s="19"/>
      <c r="F667" s="43"/>
    </row>
    <row r="668" spans="5:6" s="1" customFormat="1">
      <c r="E668" s="19"/>
      <c r="F668" s="43"/>
    </row>
    <row r="669" spans="5:6" s="1" customFormat="1">
      <c r="E669" s="19"/>
      <c r="F669" s="43"/>
    </row>
    <row r="670" spans="5:6" s="1" customFormat="1">
      <c r="E670" s="19"/>
      <c r="F670" s="43"/>
    </row>
    <row r="671" spans="5:6" s="1" customFormat="1">
      <c r="E671" s="19"/>
      <c r="F671" s="43"/>
    </row>
    <row r="672" spans="5:6" s="1" customFormat="1">
      <c r="E672" s="19"/>
      <c r="F672" s="43"/>
    </row>
    <row r="673" spans="5:6" s="1" customFormat="1">
      <c r="E673" s="19"/>
      <c r="F673" s="43"/>
    </row>
    <row r="674" spans="5:6" s="1" customFormat="1">
      <c r="E674" s="19"/>
      <c r="F674" s="43"/>
    </row>
    <row r="675" spans="5:6" s="1" customFormat="1">
      <c r="E675" s="19"/>
      <c r="F675" s="43"/>
    </row>
    <row r="676" spans="5:6" s="1" customFormat="1">
      <c r="E676" s="19"/>
      <c r="F676" s="43"/>
    </row>
    <row r="677" spans="5:6" s="1" customFormat="1">
      <c r="E677" s="19"/>
      <c r="F677" s="43"/>
    </row>
    <row r="678" spans="5:6" s="1" customFormat="1">
      <c r="E678" s="19"/>
      <c r="F678" s="43"/>
    </row>
    <row r="679" spans="5:6" s="1" customFormat="1">
      <c r="E679" s="19"/>
      <c r="F679" s="43"/>
    </row>
    <row r="680" spans="5:6" s="1" customFormat="1">
      <c r="E680" s="19"/>
      <c r="F680" s="43"/>
    </row>
    <row r="681" spans="5:6" s="1" customFormat="1">
      <c r="E681" s="19"/>
      <c r="F681" s="43"/>
    </row>
    <row r="682" spans="5:6" s="1" customFormat="1">
      <c r="E682" s="19"/>
      <c r="F682" s="43"/>
    </row>
    <row r="683" spans="5:6" s="1" customFormat="1">
      <c r="E683" s="19"/>
      <c r="F683" s="43"/>
    </row>
    <row r="684" spans="5:6" s="1" customFormat="1">
      <c r="E684" s="19"/>
      <c r="F684" s="43"/>
    </row>
    <row r="685" spans="5:6" s="1" customFormat="1">
      <c r="E685" s="19"/>
      <c r="F685" s="43"/>
    </row>
    <row r="686" spans="5:6" s="1" customFormat="1">
      <c r="E686" s="19"/>
      <c r="F686" s="43"/>
    </row>
    <row r="687" spans="5:6" s="1" customFormat="1">
      <c r="E687" s="19"/>
      <c r="F687" s="43"/>
    </row>
    <row r="688" spans="5:6" s="1" customFormat="1">
      <c r="E688" s="19"/>
      <c r="F688" s="43"/>
    </row>
    <row r="689" spans="5:6" s="1" customFormat="1">
      <c r="E689" s="19"/>
      <c r="F689" s="43"/>
    </row>
    <row r="690" spans="5:6" s="1" customFormat="1">
      <c r="E690" s="19"/>
      <c r="F690" s="43"/>
    </row>
    <row r="691" spans="5:6" s="1" customFormat="1">
      <c r="E691" s="19"/>
      <c r="F691" s="43"/>
    </row>
    <row r="692" spans="5:6" s="1" customFormat="1">
      <c r="E692" s="19"/>
      <c r="F692" s="43"/>
    </row>
    <row r="693" spans="5:6" s="1" customFormat="1">
      <c r="E693" s="19"/>
      <c r="F693" s="43"/>
    </row>
    <row r="694" spans="5:6" s="1" customFormat="1">
      <c r="E694" s="19"/>
      <c r="F694" s="43"/>
    </row>
    <row r="695" spans="5:6" s="1" customFormat="1">
      <c r="E695" s="19"/>
      <c r="F695" s="43"/>
    </row>
    <row r="696" spans="5:6" s="1" customFormat="1">
      <c r="E696" s="19"/>
      <c r="F696" s="43"/>
    </row>
    <row r="697" spans="5:6" s="1" customFormat="1">
      <c r="E697" s="19"/>
      <c r="F697" s="43"/>
    </row>
    <row r="698" spans="5:6" s="1" customFormat="1">
      <c r="E698" s="19"/>
      <c r="F698" s="43"/>
    </row>
    <row r="699" spans="5:6" s="1" customFormat="1">
      <c r="E699" s="19"/>
      <c r="F699" s="43"/>
    </row>
    <row r="700" spans="5:6" s="1" customFormat="1">
      <c r="E700" s="19"/>
      <c r="F700" s="43"/>
    </row>
    <row r="701" spans="5:6" s="1" customFormat="1">
      <c r="E701" s="19"/>
      <c r="F701" s="43"/>
    </row>
    <row r="702" spans="5:6" s="1" customFormat="1">
      <c r="E702" s="19"/>
      <c r="F702" s="43"/>
    </row>
    <row r="703" spans="5:6" s="1" customFormat="1">
      <c r="E703" s="19"/>
      <c r="F703" s="43"/>
    </row>
    <row r="704" spans="5:6" s="1" customFormat="1">
      <c r="E704" s="19"/>
      <c r="F704" s="43"/>
    </row>
    <row r="705" spans="5:6" s="1" customFormat="1">
      <c r="E705" s="19"/>
      <c r="F705" s="43"/>
    </row>
    <row r="706" spans="5:6" s="1" customFormat="1">
      <c r="E706" s="19"/>
      <c r="F706" s="43"/>
    </row>
    <row r="707" spans="5:6" s="1" customFormat="1">
      <c r="E707" s="19"/>
      <c r="F707" s="43"/>
    </row>
    <row r="708" spans="5:6" s="1" customFormat="1">
      <c r="E708" s="19"/>
      <c r="F708" s="43"/>
    </row>
    <row r="709" spans="5:6" s="1" customFormat="1">
      <c r="E709" s="19"/>
      <c r="F709" s="43"/>
    </row>
    <row r="710" spans="5:6" s="1" customFormat="1">
      <c r="E710" s="19"/>
      <c r="F710" s="43"/>
    </row>
    <row r="711" spans="5:6" s="1" customFormat="1">
      <c r="E711" s="19"/>
      <c r="F711" s="43"/>
    </row>
    <row r="712" spans="5:6" s="1" customFormat="1">
      <c r="E712" s="19"/>
      <c r="F712" s="43"/>
    </row>
    <row r="713" spans="5:6" s="1" customFormat="1">
      <c r="E713" s="19"/>
      <c r="F713" s="43"/>
    </row>
    <row r="714" spans="5:6" s="1" customFormat="1">
      <c r="E714" s="19"/>
      <c r="F714" s="43"/>
    </row>
    <row r="715" spans="5:6" s="1" customFormat="1">
      <c r="E715" s="19"/>
      <c r="F715" s="43"/>
    </row>
    <row r="716" spans="5:6" s="1" customFormat="1">
      <c r="E716" s="19"/>
      <c r="F716" s="43"/>
    </row>
    <row r="717" spans="5:6" s="1" customFormat="1">
      <c r="E717" s="19"/>
      <c r="F717" s="43"/>
    </row>
    <row r="718" spans="5:6" s="1" customFormat="1">
      <c r="E718" s="19"/>
      <c r="F718" s="43"/>
    </row>
    <row r="719" spans="5:6" s="1" customFormat="1">
      <c r="E719" s="19"/>
      <c r="F719" s="43"/>
    </row>
    <row r="720" spans="5:6" s="1" customFormat="1">
      <c r="E720" s="19"/>
      <c r="F720" s="43"/>
    </row>
    <row r="721" spans="5:6" s="1" customFormat="1">
      <c r="E721" s="19"/>
      <c r="F721" s="43"/>
    </row>
    <row r="722" spans="5:6" s="1" customFormat="1">
      <c r="E722" s="19"/>
      <c r="F722" s="43"/>
    </row>
    <row r="723" spans="5:6" s="1" customFormat="1">
      <c r="E723" s="19"/>
      <c r="F723" s="43"/>
    </row>
    <row r="724" spans="5:6" s="1" customFormat="1">
      <c r="E724" s="19"/>
      <c r="F724" s="43"/>
    </row>
    <row r="725" spans="5:6" s="1" customFormat="1">
      <c r="E725" s="19"/>
      <c r="F725" s="43"/>
    </row>
    <row r="726" spans="5:6" s="1" customFormat="1">
      <c r="E726" s="19"/>
      <c r="F726" s="43"/>
    </row>
    <row r="727" spans="5:6" s="1" customFormat="1">
      <c r="E727" s="19"/>
      <c r="F727" s="43"/>
    </row>
    <row r="728" spans="5:6" s="1" customFormat="1">
      <c r="E728" s="19"/>
      <c r="F728" s="43"/>
    </row>
    <row r="729" spans="5:6" s="1" customFormat="1">
      <c r="E729" s="19"/>
      <c r="F729" s="43"/>
    </row>
    <row r="730" spans="5:6" s="1" customFormat="1">
      <c r="E730" s="19"/>
      <c r="F730" s="43"/>
    </row>
    <row r="731" spans="5:6" s="1" customFormat="1">
      <c r="E731" s="19"/>
      <c r="F731" s="43"/>
    </row>
    <row r="732" spans="5:6" s="1" customFormat="1">
      <c r="E732" s="19"/>
      <c r="F732" s="43"/>
    </row>
    <row r="733" spans="5:6" s="1" customFormat="1">
      <c r="E733" s="19"/>
      <c r="F733" s="43"/>
    </row>
    <row r="734" spans="5:6" s="1" customFormat="1">
      <c r="E734" s="19"/>
      <c r="F734" s="43"/>
    </row>
    <row r="735" spans="5:6" s="1" customFormat="1">
      <c r="E735" s="19"/>
      <c r="F735" s="43"/>
    </row>
    <row r="736" spans="5:6" s="1" customFormat="1">
      <c r="E736" s="19"/>
      <c r="F736" s="43"/>
    </row>
    <row r="737" spans="5:6" s="1" customFormat="1">
      <c r="E737" s="19"/>
      <c r="F737" s="43"/>
    </row>
    <row r="738" spans="5:6" s="1" customFormat="1">
      <c r="E738" s="19"/>
      <c r="F738" s="43"/>
    </row>
    <row r="739" spans="5:6" s="1" customFormat="1">
      <c r="E739" s="19"/>
      <c r="F739" s="43"/>
    </row>
    <row r="740" spans="5:6" s="1" customFormat="1">
      <c r="E740" s="19"/>
      <c r="F740" s="43"/>
    </row>
    <row r="741" spans="5:6" s="1" customFormat="1">
      <c r="E741" s="19"/>
      <c r="F741" s="43"/>
    </row>
    <row r="742" spans="5:6" s="1" customFormat="1">
      <c r="E742" s="19"/>
      <c r="F742" s="43"/>
    </row>
    <row r="743" spans="5:6" s="1" customFormat="1">
      <c r="E743" s="19"/>
      <c r="F743" s="43"/>
    </row>
    <row r="744" spans="5:6" s="1" customFormat="1">
      <c r="E744" s="19"/>
      <c r="F744" s="43"/>
    </row>
    <row r="745" spans="5:6" s="1" customFormat="1">
      <c r="E745" s="19"/>
      <c r="F745" s="43"/>
    </row>
    <row r="746" spans="5:6" s="1" customFormat="1">
      <c r="E746" s="19"/>
      <c r="F746" s="43"/>
    </row>
    <row r="747" spans="5:6" s="1" customFormat="1">
      <c r="E747" s="19"/>
      <c r="F747" s="43"/>
    </row>
    <row r="748" spans="5:6" s="1" customFormat="1">
      <c r="E748" s="19"/>
      <c r="F748" s="43"/>
    </row>
    <row r="749" spans="5:6" s="1" customFormat="1">
      <c r="E749" s="19"/>
      <c r="F749" s="43"/>
    </row>
    <row r="750" spans="5:6" s="1" customFormat="1">
      <c r="E750" s="19"/>
      <c r="F750" s="43"/>
    </row>
    <row r="751" spans="5:6" s="1" customFormat="1">
      <c r="E751" s="19"/>
      <c r="F751" s="43"/>
    </row>
    <row r="752" spans="5:6" s="1" customFormat="1">
      <c r="E752" s="19"/>
      <c r="F752" s="43"/>
    </row>
    <row r="753" spans="5:6" s="1" customFormat="1">
      <c r="E753" s="19"/>
      <c r="F753" s="43"/>
    </row>
    <row r="754" spans="5:6" s="1" customFormat="1">
      <c r="E754" s="19"/>
      <c r="F754" s="43"/>
    </row>
    <row r="755" spans="5:6" s="1" customFormat="1">
      <c r="E755" s="19"/>
      <c r="F755" s="43"/>
    </row>
    <row r="756" spans="5:6" s="1" customFormat="1">
      <c r="E756" s="19"/>
      <c r="F756" s="43"/>
    </row>
    <row r="757" spans="5:6" s="1" customFormat="1">
      <c r="E757" s="19"/>
      <c r="F757" s="43"/>
    </row>
    <row r="758" spans="5:6" s="1" customFormat="1">
      <c r="E758" s="19"/>
      <c r="F758" s="43"/>
    </row>
    <row r="759" spans="5:6" s="1" customFormat="1">
      <c r="E759" s="19"/>
      <c r="F759" s="43"/>
    </row>
    <row r="760" spans="5:6" s="1" customFormat="1">
      <c r="E760" s="19"/>
      <c r="F760" s="43"/>
    </row>
    <row r="761" spans="5:6" s="1" customFormat="1">
      <c r="E761" s="19"/>
      <c r="F761" s="43"/>
    </row>
    <row r="762" spans="5:6" s="1" customFormat="1">
      <c r="E762" s="19"/>
      <c r="F762" s="43"/>
    </row>
    <row r="763" spans="5:6" s="1" customFormat="1">
      <c r="E763" s="19"/>
      <c r="F763" s="43"/>
    </row>
    <row r="764" spans="5:6" s="1" customFormat="1">
      <c r="E764" s="19"/>
      <c r="F764" s="43"/>
    </row>
    <row r="765" spans="5:6" s="1" customFormat="1">
      <c r="E765" s="19"/>
      <c r="F765" s="43"/>
    </row>
    <row r="766" spans="5:6" s="1" customFormat="1">
      <c r="E766" s="19"/>
      <c r="F766" s="43"/>
    </row>
    <row r="767" spans="5:6" s="1" customFormat="1">
      <c r="E767" s="19"/>
      <c r="F767" s="43"/>
    </row>
    <row r="768" spans="5:6" s="1" customFormat="1">
      <c r="E768" s="19"/>
      <c r="F768" s="43"/>
    </row>
    <row r="769" spans="5:6" s="1" customFormat="1">
      <c r="E769" s="19"/>
      <c r="F769" s="43"/>
    </row>
    <row r="770" spans="5:6" s="1" customFormat="1">
      <c r="E770" s="19"/>
      <c r="F770" s="43"/>
    </row>
    <row r="771" spans="5:6" s="1" customFormat="1">
      <c r="E771" s="19"/>
      <c r="F771" s="43"/>
    </row>
    <row r="772" spans="5:6" s="1" customFormat="1">
      <c r="E772" s="19"/>
      <c r="F772" s="43"/>
    </row>
    <row r="773" spans="5:6" s="1" customFormat="1">
      <c r="E773" s="19"/>
      <c r="F773" s="43"/>
    </row>
    <row r="774" spans="5:6" s="1" customFormat="1">
      <c r="E774" s="19"/>
      <c r="F774" s="43"/>
    </row>
    <row r="775" spans="5:6" s="1" customFormat="1">
      <c r="E775" s="19"/>
      <c r="F775" s="43"/>
    </row>
    <row r="776" spans="5:6" s="1" customFormat="1">
      <c r="E776" s="19"/>
      <c r="F776" s="43"/>
    </row>
    <row r="777" spans="5:6" s="1" customFormat="1">
      <c r="E777" s="19"/>
      <c r="F777" s="43"/>
    </row>
    <row r="778" spans="5:6" s="1" customFormat="1">
      <c r="E778" s="19"/>
      <c r="F778" s="43"/>
    </row>
    <row r="779" spans="5:6" s="1" customFormat="1">
      <c r="E779" s="19"/>
      <c r="F779" s="43"/>
    </row>
    <row r="780" spans="5:6" s="1" customFormat="1">
      <c r="E780" s="19"/>
      <c r="F780" s="43"/>
    </row>
    <row r="781" spans="5:6" s="1" customFormat="1">
      <c r="E781" s="19"/>
      <c r="F781" s="43"/>
    </row>
    <row r="782" spans="5:6" s="1" customFormat="1">
      <c r="E782" s="19"/>
      <c r="F782" s="43"/>
    </row>
    <row r="783" spans="5:6" s="1" customFormat="1">
      <c r="E783" s="19"/>
      <c r="F783" s="43"/>
    </row>
    <row r="784" spans="5:6" s="1" customFormat="1">
      <c r="E784" s="19"/>
      <c r="F784" s="43"/>
    </row>
    <row r="785" spans="5:6" s="1" customFormat="1">
      <c r="E785" s="19"/>
      <c r="F785" s="43"/>
    </row>
    <row r="786" spans="5:6" s="1" customFormat="1">
      <c r="E786" s="19"/>
      <c r="F786" s="43"/>
    </row>
    <row r="787" spans="5:6" s="1" customFormat="1">
      <c r="E787" s="19"/>
      <c r="F787" s="43"/>
    </row>
    <row r="788" spans="5:6" s="1" customFormat="1">
      <c r="E788" s="19"/>
      <c r="F788" s="43"/>
    </row>
    <row r="789" spans="5:6" s="1" customFormat="1">
      <c r="E789" s="19"/>
      <c r="F789" s="43"/>
    </row>
    <row r="790" spans="5:6" s="1" customFormat="1">
      <c r="E790" s="19"/>
      <c r="F790" s="43"/>
    </row>
    <row r="791" spans="5:6" s="1" customFormat="1">
      <c r="E791" s="19"/>
      <c r="F791" s="43"/>
    </row>
    <row r="792" spans="5:6" s="1" customFormat="1">
      <c r="E792" s="19"/>
      <c r="F792" s="43"/>
    </row>
    <row r="793" spans="5:6" s="1" customFormat="1">
      <c r="E793" s="19"/>
      <c r="F793" s="43"/>
    </row>
    <row r="794" spans="5:6" s="1" customFormat="1">
      <c r="E794" s="19"/>
      <c r="F794" s="43"/>
    </row>
    <row r="795" spans="5:6" s="1" customFormat="1">
      <c r="E795" s="19"/>
      <c r="F795" s="43"/>
    </row>
    <row r="796" spans="5:6" s="1" customFormat="1">
      <c r="E796" s="19"/>
      <c r="F796" s="43"/>
    </row>
    <row r="797" spans="5:6" s="1" customFormat="1">
      <c r="E797" s="19"/>
      <c r="F797" s="43"/>
    </row>
    <row r="798" spans="5:6" s="1" customFormat="1">
      <c r="E798" s="19"/>
      <c r="F798" s="43"/>
    </row>
    <row r="799" spans="5:6" s="1" customFormat="1">
      <c r="E799" s="19"/>
      <c r="F799" s="43"/>
    </row>
    <row r="800" spans="5:6" s="1" customFormat="1">
      <c r="E800" s="19"/>
      <c r="F800" s="43"/>
    </row>
    <row r="801" spans="5:6" s="1" customFormat="1">
      <c r="E801" s="19"/>
      <c r="F801" s="43"/>
    </row>
    <row r="802" spans="5:6" s="1" customFormat="1">
      <c r="E802" s="19"/>
      <c r="F802" s="43"/>
    </row>
    <row r="803" spans="5:6" s="1" customFormat="1">
      <c r="E803" s="19"/>
      <c r="F803" s="43"/>
    </row>
    <row r="804" spans="5:6" s="1" customFormat="1">
      <c r="E804" s="19"/>
      <c r="F804" s="43"/>
    </row>
    <row r="805" spans="5:6" s="1" customFormat="1">
      <c r="E805" s="19"/>
      <c r="F805" s="43"/>
    </row>
    <row r="806" spans="5:6" s="1" customFormat="1">
      <c r="E806" s="19"/>
      <c r="F806" s="43"/>
    </row>
    <row r="807" spans="5:6" s="1" customFormat="1">
      <c r="E807" s="19"/>
      <c r="F807" s="43"/>
    </row>
    <row r="808" spans="5:6" s="1" customFormat="1">
      <c r="E808" s="19"/>
      <c r="F808" s="43"/>
    </row>
    <row r="809" spans="5:6" s="1" customFormat="1">
      <c r="E809" s="19"/>
      <c r="F809" s="43"/>
    </row>
    <row r="810" spans="5:6" s="1" customFormat="1">
      <c r="E810" s="19"/>
      <c r="F810" s="43"/>
    </row>
    <row r="811" spans="5:6" s="1" customFormat="1">
      <c r="E811" s="19"/>
      <c r="F811" s="43"/>
    </row>
    <row r="812" spans="5:6" s="1" customFormat="1">
      <c r="E812" s="19"/>
      <c r="F812" s="43"/>
    </row>
    <row r="813" spans="5:6" s="1" customFormat="1">
      <c r="E813" s="19"/>
      <c r="F813" s="43"/>
    </row>
    <row r="814" spans="5:6" s="1" customFormat="1">
      <c r="E814" s="19"/>
      <c r="F814" s="43"/>
    </row>
    <row r="815" spans="5:6" s="1" customFormat="1">
      <c r="E815" s="19"/>
      <c r="F815" s="43"/>
    </row>
    <row r="816" spans="5:6" s="1" customFormat="1">
      <c r="E816" s="19"/>
      <c r="F816" s="43"/>
    </row>
    <row r="817" spans="5:6" s="1" customFormat="1">
      <c r="E817" s="19"/>
      <c r="F817" s="43"/>
    </row>
    <row r="818" spans="5:6" s="1" customFormat="1">
      <c r="E818" s="19"/>
      <c r="F818" s="43"/>
    </row>
    <row r="819" spans="5:6" s="1" customFormat="1">
      <c r="E819" s="19"/>
      <c r="F819" s="43"/>
    </row>
    <row r="820" spans="5:6" s="1" customFormat="1">
      <c r="E820" s="19"/>
      <c r="F820" s="43"/>
    </row>
    <row r="821" spans="5:6" s="1" customFormat="1">
      <c r="E821" s="19"/>
      <c r="F821" s="43"/>
    </row>
    <row r="822" spans="5:6" s="1" customFormat="1">
      <c r="E822" s="19"/>
      <c r="F822" s="43"/>
    </row>
    <row r="823" spans="5:6" s="1" customFormat="1">
      <c r="E823" s="19"/>
      <c r="F823" s="43"/>
    </row>
    <row r="824" spans="5:6" s="1" customFormat="1">
      <c r="E824" s="19"/>
      <c r="F824" s="43"/>
    </row>
    <row r="825" spans="5:6" s="1" customFormat="1">
      <c r="E825" s="19"/>
      <c r="F825" s="43"/>
    </row>
    <row r="826" spans="5:6" s="1" customFormat="1">
      <c r="E826" s="19"/>
      <c r="F826" s="43"/>
    </row>
    <row r="827" spans="5:6" s="1" customFormat="1">
      <c r="E827" s="19"/>
      <c r="F827" s="43"/>
    </row>
    <row r="828" spans="5:6" s="1" customFormat="1">
      <c r="E828" s="19"/>
      <c r="F828" s="43"/>
    </row>
    <row r="829" spans="5:6" s="1" customFormat="1">
      <c r="E829" s="19"/>
      <c r="F829" s="43"/>
    </row>
    <row r="830" spans="5:6" s="1" customFormat="1">
      <c r="E830" s="19"/>
      <c r="F830" s="43"/>
    </row>
    <row r="831" spans="5:6" s="1" customFormat="1">
      <c r="E831" s="19"/>
      <c r="F831" s="43"/>
    </row>
    <row r="832" spans="5:6" s="1" customFormat="1">
      <c r="E832" s="19"/>
      <c r="F832" s="43"/>
    </row>
    <row r="833" spans="5:6" s="1" customFormat="1">
      <c r="E833" s="19"/>
      <c r="F833" s="43"/>
    </row>
    <row r="834" spans="5:6" s="1" customFormat="1">
      <c r="E834" s="19"/>
      <c r="F834" s="43"/>
    </row>
    <row r="835" spans="5:6" s="1" customFormat="1">
      <c r="E835" s="19"/>
      <c r="F835" s="43"/>
    </row>
    <row r="836" spans="5:6" s="1" customFormat="1">
      <c r="E836" s="19"/>
      <c r="F836" s="43"/>
    </row>
    <row r="837" spans="5:6" s="1" customFormat="1">
      <c r="E837" s="19"/>
      <c r="F837" s="43"/>
    </row>
    <row r="838" spans="5:6" s="1" customFormat="1">
      <c r="E838" s="19"/>
      <c r="F838" s="43"/>
    </row>
    <row r="839" spans="5:6" s="1" customFormat="1">
      <c r="E839" s="19"/>
      <c r="F839" s="43"/>
    </row>
    <row r="840" spans="5:6" s="1" customFormat="1">
      <c r="E840" s="19"/>
      <c r="F840" s="43"/>
    </row>
    <row r="841" spans="5:6" s="1" customFormat="1">
      <c r="E841" s="19"/>
      <c r="F841" s="43"/>
    </row>
    <row r="842" spans="5:6" s="1" customFormat="1">
      <c r="E842" s="19"/>
      <c r="F842" s="43"/>
    </row>
    <row r="843" spans="5:6" s="1" customFormat="1">
      <c r="E843" s="19"/>
      <c r="F843" s="43"/>
    </row>
    <row r="844" spans="5:6" s="1" customFormat="1">
      <c r="E844" s="19"/>
      <c r="F844" s="43"/>
    </row>
    <row r="845" spans="5:6" s="1" customFormat="1">
      <c r="E845" s="19"/>
      <c r="F845" s="43"/>
    </row>
    <row r="846" spans="5:6" s="1" customFormat="1">
      <c r="E846" s="19"/>
      <c r="F846" s="43"/>
    </row>
    <row r="847" spans="5:6" s="1" customFormat="1">
      <c r="E847" s="19"/>
      <c r="F847" s="43"/>
    </row>
    <row r="848" spans="5:6" s="1" customFormat="1">
      <c r="E848" s="19"/>
      <c r="F848" s="43"/>
    </row>
    <row r="849" spans="5:6" s="1" customFormat="1">
      <c r="E849" s="19"/>
      <c r="F849" s="43"/>
    </row>
    <row r="850" spans="5:6" s="1" customFormat="1">
      <c r="E850" s="19"/>
      <c r="F850" s="43"/>
    </row>
    <row r="851" spans="5:6" s="1" customFormat="1">
      <c r="E851" s="19"/>
      <c r="F851" s="43"/>
    </row>
    <row r="852" spans="5:6" s="1" customFormat="1">
      <c r="E852" s="19"/>
      <c r="F852" s="43"/>
    </row>
    <row r="853" spans="5:6" s="1" customFormat="1">
      <c r="E853" s="19"/>
      <c r="F853" s="43"/>
    </row>
    <row r="854" spans="5:6" s="1" customFormat="1">
      <c r="E854" s="19"/>
      <c r="F854" s="43"/>
    </row>
    <row r="855" spans="5:6" s="1" customFormat="1">
      <c r="E855" s="19"/>
      <c r="F855" s="43"/>
    </row>
    <row r="856" spans="5:6" s="1" customFormat="1">
      <c r="E856" s="19"/>
      <c r="F856" s="43"/>
    </row>
    <row r="857" spans="5:6" s="1" customFormat="1">
      <c r="E857" s="19"/>
      <c r="F857" s="43"/>
    </row>
    <row r="858" spans="5:6" s="1" customFormat="1">
      <c r="E858" s="19"/>
      <c r="F858" s="43"/>
    </row>
    <row r="859" spans="5:6" s="1" customFormat="1">
      <c r="E859" s="19"/>
      <c r="F859" s="43"/>
    </row>
    <row r="860" spans="5:6" s="1" customFormat="1">
      <c r="E860" s="19"/>
      <c r="F860" s="43"/>
    </row>
    <row r="861" spans="5:6" s="1" customFormat="1">
      <c r="E861" s="19"/>
      <c r="F861" s="43"/>
    </row>
    <row r="862" spans="5:6" s="1" customFormat="1">
      <c r="E862" s="19"/>
      <c r="F862" s="43"/>
    </row>
    <row r="863" spans="5:6" s="1" customFormat="1">
      <c r="E863" s="19"/>
      <c r="F863" s="43"/>
    </row>
    <row r="864" spans="5:6" s="1" customFormat="1">
      <c r="E864" s="19"/>
      <c r="F864" s="43"/>
    </row>
    <row r="865" spans="5:6" s="1" customFormat="1">
      <c r="E865" s="19"/>
      <c r="F865" s="43"/>
    </row>
    <row r="866" spans="5:6" s="1" customFormat="1">
      <c r="E866" s="19"/>
      <c r="F866" s="43"/>
    </row>
    <row r="867" spans="5:6" s="1" customFormat="1">
      <c r="E867" s="19"/>
      <c r="F867" s="43"/>
    </row>
    <row r="868" spans="5:6" s="1" customFormat="1">
      <c r="E868" s="19"/>
      <c r="F868" s="43"/>
    </row>
    <row r="869" spans="5:6" s="1" customFormat="1">
      <c r="E869" s="19"/>
      <c r="F869" s="43"/>
    </row>
    <row r="870" spans="5:6" s="1" customFormat="1">
      <c r="E870" s="19"/>
      <c r="F870" s="43"/>
    </row>
    <row r="871" spans="5:6" s="1" customFormat="1">
      <c r="E871" s="19"/>
      <c r="F871" s="43"/>
    </row>
    <row r="872" spans="5:6" s="1" customFormat="1">
      <c r="E872" s="19"/>
      <c r="F872" s="43"/>
    </row>
    <row r="873" spans="5:6" s="1" customFormat="1">
      <c r="E873" s="19"/>
      <c r="F873" s="43"/>
    </row>
    <row r="874" spans="5:6" s="1" customFormat="1">
      <c r="E874" s="19"/>
      <c r="F874" s="43"/>
    </row>
    <row r="875" spans="5:6" s="1" customFormat="1">
      <c r="E875" s="19"/>
      <c r="F875" s="43"/>
    </row>
    <row r="876" spans="5:6" s="1" customFormat="1">
      <c r="E876" s="19"/>
      <c r="F876" s="43"/>
    </row>
    <row r="877" spans="5:6" s="1" customFormat="1">
      <c r="E877" s="19"/>
      <c r="F877" s="43"/>
    </row>
    <row r="878" spans="5:6" s="1" customFormat="1">
      <c r="E878" s="19"/>
      <c r="F878" s="43"/>
    </row>
    <row r="879" spans="5:6" s="1" customFormat="1">
      <c r="E879" s="19"/>
      <c r="F879" s="43"/>
    </row>
    <row r="880" spans="5:6" s="1" customFormat="1">
      <c r="E880" s="19"/>
      <c r="F880" s="43"/>
    </row>
    <row r="881" spans="5:6" s="1" customFormat="1">
      <c r="E881" s="19"/>
      <c r="F881" s="43"/>
    </row>
    <row r="882" spans="5:6" s="1" customFormat="1">
      <c r="E882" s="19"/>
      <c r="F882" s="43"/>
    </row>
    <row r="883" spans="5:6" s="1" customFormat="1">
      <c r="E883" s="19"/>
      <c r="F883" s="43"/>
    </row>
    <row r="884" spans="5:6" s="1" customFormat="1">
      <c r="E884" s="19"/>
      <c r="F884" s="43"/>
    </row>
    <row r="885" spans="5:6" s="1" customFormat="1">
      <c r="E885" s="19"/>
      <c r="F885" s="43"/>
    </row>
    <row r="886" spans="5:6" s="1" customFormat="1">
      <c r="E886" s="19"/>
      <c r="F886" s="43"/>
    </row>
    <row r="887" spans="5:6" s="1" customFormat="1">
      <c r="E887" s="19"/>
      <c r="F887" s="43"/>
    </row>
    <row r="888" spans="5:6" s="1" customFormat="1">
      <c r="E888" s="19"/>
      <c r="F888" s="43"/>
    </row>
    <row r="889" spans="5:6" s="1" customFormat="1">
      <c r="E889" s="19"/>
      <c r="F889" s="43"/>
    </row>
    <row r="890" spans="5:6" s="1" customFormat="1">
      <c r="E890" s="19"/>
      <c r="F890" s="43"/>
    </row>
    <row r="891" spans="5:6" s="1" customFormat="1">
      <c r="E891" s="19"/>
      <c r="F891" s="43"/>
    </row>
    <row r="892" spans="5:6" s="1" customFormat="1">
      <c r="E892" s="19"/>
      <c r="F892" s="43"/>
    </row>
    <row r="893" spans="5:6" s="1" customFormat="1">
      <c r="E893" s="19"/>
      <c r="F893" s="43"/>
    </row>
    <row r="894" spans="5:6" s="1" customFormat="1">
      <c r="E894" s="19"/>
      <c r="F894" s="43"/>
    </row>
    <row r="895" spans="5:6" s="1" customFormat="1">
      <c r="E895" s="19"/>
      <c r="F895" s="43"/>
    </row>
    <row r="896" spans="5:6" s="1" customFormat="1">
      <c r="E896" s="19"/>
      <c r="F896" s="43"/>
    </row>
    <row r="897" spans="5:6" s="1" customFormat="1">
      <c r="E897" s="19"/>
      <c r="F897" s="43"/>
    </row>
    <row r="898" spans="5:6" s="1" customFormat="1">
      <c r="E898" s="19"/>
      <c r="F898" s="43"/>
    </row>
    <row r="899" spans="5:6" s="1" customFormat="1">
      <c r="E899" s="19"/>
      <c r="F899" s="43"/>
    </row>
    <row r="900" spans="5:6" s="1" customFormat="1">
      <c r="E900" s="19"/>
      <c r="F900" s="43"/>
    </row>
    <row r="901" spans="5:6" s="1" customFormat="1">
      <c r="E901" s="19"/>
      <c r="F901" s="43"/>
    </row>
    <row r="902" spans="5:6" s="1" customFormat="1">
      <c r="E902" s="19"/>
      <c r="F902" s="43"/>
    </row>
    <row r="903" spans="5:6" s="1" customFormat="1">
      <c r="E903" s="19"/>
      <c r="F903" s="43"/>
    </row>
    <row r="904" spans="5:6" s="1" customFormat="1">
      <c r="E904" s="19"/>
      <c r="F904" s="43"/>
    </row>
    <row r="905" spans="5:6" s="1" customFormat="1">
      <c r="E905" s="19"/>
      <c r="F905" s="43"/>
    </row>
    <row r="906" spans="5:6" s="1" customFormat="1">
      <c r="E906" s="19"/>
      <c r="F906" s="43"/>
    </row>
    <row r="907" spans="5:6" s="1" customFormat="1">
      <c r="E907" s="19"/>
      <c r="F907" s="43"/>
    </row>
    <row r="908" spans="5:6" s="1" customFormat="1">
      <c r="E908" s="19"/>
      <c r="F908" s="43"/>
    </row>
    <row r="909" spans="5:6" s="1" customFormat="1">
      <c r="E909" s="19"/>
      <c r="F909" s="43"/>
    </row>
    <row r="910" spans="5:6" s="1" customFormat="1">
      <c r="E910" s="19"/>
      <c r="F910" s="43"/>
    </row>
    <row r="911" spans="5:6" s="1" customFormat="1">
      <c r="E911" s="19"/>
      <c r="F911" s="43"/>
    </row>
    <row r="912" spans="5:6" s="1" customFormat="1">
      <c r="E912" s="19"/>
      <c r="F912" s="43"/>
    </row>
    <row r="913" spans="5:6" s="1" customFormat="1">
      <c r="E913" s="19"/>
      <c r="F913" s="43"/>
    </row>
    <row r="914" spans="5:6" s="1" customFormat="1">
      <c r="E914" s="19"/>
      <c r="F914" s="43"/>
    </row>
    <row r="915" spans="5:6" s="1" customFormat="1">
      <c r="E915" s="19"/>
      <c r="F915" s="43"/>
    </row>
    <row r="916" spans="5:6" s="1" customFormat="1">
      <c r="E916" s="19"/>
      <c r="F916" s="43"/>
    </row>
    <row r="917" spans="5:6" s="1" customFormat="1">
      <c r="E917" s="19"/>
      <c r="F917" s="43"/>
    </row>
    <row r="918" spans="5:6" s="1" customFormat="1">
      <c r="E918" s="19"/>
      <c r="F918" s="43"/>
    </row>
    <row r="919" spans="5:6" s="1" customFormat="1">
      <c r="E919" s="19"/>
      <c r="F919" s="43"/>
    </row>
    <row r="920" spans="5:6" s="1" customFormat="1">
      <c r="E920" s="19"/>
      <c r="F920" s="43"/>
    </row>
    <row r="921" spans="5:6" s="1" customFormat="1">
      <c r="E921" s="19"/>
      <c r="F921" s="43"/>
    </row>
    <row r="922" spans="5:6" s="1" customFormat="1">
      <c r="E922" s="19"/>
      <c r="F922" s="43"/>
    </row>
    <row r="923" spans="5:6" s="1" customFormat="1">
      <c r="E923" s="19"/>
      <c r="F923" s="43"/>
    </row>
    <row r="924" spans="5:6" s="1" customFormat="1">
      <c r="E924" s="19"/>
      <c r="F924" s="43"/>
    </row>
    <row r="925" spans="5:6" s="1" customFormat="1">
      <c r="E925" s="19"/>
      <c r="F925" s="43"/>
    </row>
    <row r="926" spans="5:6" s="1" customFormat="1">
      <c r="E926" s="19"/>
      <c r="F926" s="43"/>
    </row>
    <row r="927" spans="5:6" s="1" customFormat="1">
      <c r="E927" s="19"/>
      <c r="F927" s="43"/>
    </row>
    <row r="928" spans="5:6" s="1" customFormat="1">
      <c r="E928" s="19"/>
      <c r="F928" s="43"/>
    </row>
    <row r="929" spans="5:6" s="1" customFormat="1">
      <c r="E929" s="19"/>
      <c r="F929" s="43"/>
    </row>
    <row r="930" spans="5:6" s="1" customFormat="1">
      <c r="E930" s="19"/>
      <c r="F930" s="43"/>
    </row>
    <row r="931" spans="5:6" s="1" customFormat="1">
      <c r="E931" s="19"/>
      <c r="F931" s="43"/>
    </row>
    <row r="932" spans="5:6" s="1" customFormat="1">
      <c r="E932" s="19"/>
      <c r="F932" s="43"/>
    </row>
    <row r="933" spans="5:6" s="1" customFormat="1">
      <c r="E933" s="19"/>
      <c r="F933" s="43"/>
    </row>
    <row r="934" spans="5:6" s="1" customFormat="1">
      <c r="E934" s="19"/>
      <c r="F934" s="43"/>
    </row>
    <row r="935" spans="5:6" s="1" customFormat="1">
      <c r="E935" s="19"/>
      <c r="F935" s="43"/>
    </row>
    <row r="936" spans="5:6" s="1" customFormat="1">
      <c r="E936" s="19"/>
      <c r="F936" s="43"/>
    </row>
    <row r="937" spans="5:6" s="1" customFormat="1">
      <c r="E937" s="19"/>
      <c r="F937" s="43"/>
    </row>
    <row r="938" spans="5:6" s="1" customFormat="1">
      <c r="E938" s="19"/>
      <c r="F938" s="43"/>
    </row>
    <row r="939" spans="5:6" s="1" customFormat="1">
      <c r="E939" s="19"/>
      <c r="F939" s="43"/>
    </row>
    <row r="940" spans="5:6" s="1" customFormat="1">
      <c r="E940" s="19"/>
      <c r="F940" s="43"/>
    </row>
    <row r="941" spans="5:6" s="1" customFormat="1">
      <c r="E941" s="19"/>
      <c r="F941" s="43"/>
    </row>
    <row r="942" spans="5:6" s="1" customFormat="1">
      <c r="E942" s="19"/>
      <c r="F942" s="43"/>
    </row>
    <row r="943" spans="5:6" s="1" customFormat="1">
      <c r="E943" s="19"/>
      <c r="F943" s="43"/>
    </row>
    <row r="944" spans="5:6" s="1" customFormat="1">
      <c r="E944" s="19"/>
      <c r="F944" s="43"/>
    </row>
    <row r="945" spans="5:6" s="1" customFormat="1">
      <c r="E945" s="19"/>
      <c r="F945" s="43"/>
    </row>
    <row r="946" spans="5:6" s="1" customFormat="1">
      <c r="E946" s="19"/>
      <c r="F946" s="43"/>
    </row>
    <row r="947" spans="5:6" s="1" customFormat="1">
      <c r="E947" s="19"/>
      <c r="F947" s="43"/>
    </row>
    <row r="948" spans="5:6" s="1" customFormat="1">
      <c r="E948" s="19"/>
      <c r="F948" s="43"/>
    </row>
    <row r="949" spans="5:6" s="1" customFormat="1">
      <c r="E949" s="19"/>
      <c r="F949" s="43"/>
    </row>
    <row r="950" spans="5:6" s="1" customFormat="1">
      <c r="E950" s="19"/>
      <c r="F950" s="43"/>
    </row>
    <row r="951" spans="5:6" s="1" customFormat="1">
      <c r="E951" s="19"/>
      <c r="F951" s="43"/>
    </row>
    <row r="952" spans="5:6" s="1" customFormat="1">
      <c r="E952" s="19"/>
      <c r="F952" s="43"/>
    </row>
    <row r="953" spans="5:6" s="1" customFormat="1">
      <c r="E953" s="19"/>
      <c r="F953" s="43"/>
    </row>
    <row r="954" spans="5:6" s="1" customFormat="1">
      <c r="E954" s="19"/>
      <c r="F954" s="43"/>
    </row>
    <row r="955" spans="5:6" s="1" customFormat="1">
      <c r="E955" s="19"/>
      <c r="F955" s="43"/>
    </row>
    <row r="956" spans="5:6" s="1" customFormat="1">
      <c r="E956" s="19"/>
      <c r="F956" s="43"/>
    </row>
    <row r="957" spans="5:6" s="1" customFormat="1">
      <c r="E957" s="19"/>
      <c r="F957" s="43"/>
    </row>
    <row r="958" spans="5:6" s="1" customFormat="1">
      <c r="E958" s="19"/>
      <c r="F958" s="43"/>
    </row>
    <row r="959" spans="5:6" s="1" customFormat="1">
      <c r="E959" s="19"/>
      <c r="F959" s="43"/>
    </row>
    <row r="960" spans="5:6" s="1" customFormat="1">
      <c r="E960" s="19"/>
      <c r="F960" s="43"/>
    </row>
    <row r="961" spans="5:6" s="1" customFormat="1">
      <c r="E961" s="19"/>
      <c r="F961" s="43"/>
    </row>
    <row r="962" spans="5:6" s="1" customFormat="1">
      <c r="E962" s="19"/>
      <c r="F962" s="43"/>
    </row>
    <row r="963" spans="5:6" s="1" customFormat="1">
      <c r="E963" s="19"/>
      <c r="F963" s="43"/>
    </row>
    <row r="964" spans="5:6" s="1" customFormat="1">
      <c r="E964" s="19"/>
      <c r="F964" s="43"/>
    </row>
    <row r="965" spans="5:6" s="1" customFormat="1">
      <c r="E965" s="19"/>
      <c r="F965" s="43"/>
    </row>
    <row r="966" spans="5:6" s="1" customFormat="1">
      <c r="E966" s="19"/>
      <c r="F966" s="43"/>
    </row>
    <row r="967" spans="5:6" s="1" customFormat="1">
      <c r="E967" s="19"/>
      <c r="F967" s="43"/>
    </row>
    <row r="968" spans="5:6" s="1" customFormat="1">
      <c r="E968" s="19"/>
      <c r="F968" s="43"/>
    </row>
    <row r="969" spans="5:6" s="1" customFormat="1">
      <c r="E969" s="19"/>
      <c r="F969" s="43"/>
    </row>
    <row r="970" spans="5:6" s="1" customFormat="1">
      <c r="E970" s="19"/>
      <c r="F970" s="43"/>
    </row>
    <row r="971" spans="5:6" s="1" customFormat="1">
      <c r="E971" s="19"/>
      <c r="F971" s="43"/>
    </row>
    <row r="972" spans="5:6" s="1" customFormat="1">
      <c r="E972" s="19"/>
      <c r="F972" s="43"/>
    </row>
    <row r="973" spans="5:6" s="1" customFormat="1">
      <c r="E973" s="19"/>
      <c r="F973" s="43"/>
    </row>
    <row r="974" spans="5:6" s="1" customFormat="1">
      <c r="E974" s="19"/>
      <c r="F974" s="43"/>
    </row>
    <row r="975" spans="5:6" s="1" customFormat="1">
      <c r="E975" s="19"/>
      <c r="F975" s="43"/>
    </row>
    <row r="976" spans="5:6" s="1" customFormat="1">
      <c r="E976" s="19"/>
      <c r="F976" s="43"/>
    </row>
    <row r="977" spans="5:6" s="1" customFormat="1">
      <c r="E977" s="19"/>
      <c r="F977" s="43"/>
    </row>
    <row r="978" spans="5:6" s="1" customFormat="1">
      <c r="E978" s="19"/>
      <c r="F978" s="43"/>
    </row>
    <row r="979" spans="5:6" s="1" customFormat="1">
      <c r="E979" s="19"/>
      <c r="F979" s="43"/>
    </row>
    <row r="980" spans="5:6" s="1" customFormat="1">
      <c r="E980" s="19"/>
      <c r="F980" s="43"/>
    </row>
    <row r="981" spans="5:6" s="1" customFormat="1">
      <c r="E981" s="19"/>
      <c r="F981" s="43"/>
    </row>
    <row r="982" spans="5:6" s="1" customFormat="1">
      <c r="E982" s="19"/>
      <c r="F982" s="43"/>
    </row>
    <row r="983" spans="5:6" s="1" customFormat="1">
      <c r="E983" s="19"/>
      <c r="F983" s="43"/>
    </row>
    <row r="984" spans="5:6" s="1" customFormat="1">
      <c r="E984" s="19"/>
      <c r="F984" s="43"/>
    </row>
    <row r="985" spans="5:6" s="1" customFormat="1">
      <c r="E985" s="19"/>
      <c r="F985" s="43"/>
    </row>
    <row r="986" spans="5:6" s="1" customFormat="1">
      <c r="E986" s="19"/>
      <c r="F986" s="43"/>
    </row>
    <row r="987" spans="5:6" s="1" customFormat="1">
      <c r="E987" s="19"/>
      <c r="F987" s="43"/>
    </row>
    <row r="988" spans="5:6" s="1" customFormat="1">
      <c r="E988" s="19"/>
      <c r="F988" s="43"/>
    </row>
    <row r="989" spans="5:6" s="1" customFormat="1">
      <c r="E989" s="19"/>
      <c r="F989" s="43"/>
    </row>
    <row r="990" spans="5:6" s="1" customFormat="1">
      <c r="E990" s="19"/>
      <c r="F990" s="43"/>
    </row>
    <row r="991" spans="5:6" s="1" customFormat="1">
      <c r="E991" s="19"/>
      <c r="F991" s="43"/>
    </row>
    <row r="992" spans="5:6" s="1" customFormat="1">
      <c r="E992" s="19"/>
      <c r="F992" s="43"/>
    </row>
    <row r="993" spans="5:6" s="1" customFormat="1">
      <c r="E993" s="19"/>
      <c r="F993" s="43"/>
    </row>
    <row r="994" spans="5:6" s="1" customFormat="1">
      <c r="E994" s="19"/>
      <c r="F994" s="43"/>
    </row>
    <row r="995" spans="5:6" s="1" customFormat="1">
      <c r="E995" s="19"/>
      <c r="F995" s="43"/>
    </row>
    <row r="996" spans="5:6" s="1" customFormat="1">
      <c r="E996" s="19"/>
      <c r="F996" s="43"/>
    </row>
    <row r="997" spans="5:6" s="1" customFormat="1">
      <c r="E997" s="19"/>
      <c r="F997" s="43"/>
    </row>
    <row r="998" spans="5:6" s="1" customFormat="1">
      <c r="E998" s="19"/>
      <c r="F998" s="43"/>
    </row>
    <row r="999" spans="5:6" s="1" customFormat="1">
      <c r="E999" s="19"/>
      <c r="F999" s="43"/>
    </row>
    <row r="1000" spans="5:6" s="1" customFormat="1">
      <c r="E1000" s="19"/>
      <c r="F1000" s="43"/>
    </row>
    <row r="1001" spans="5:6" s="1" customFormat="1">
      <c r="E1001" s="19"/>
      <c r="F1001" s="43"/>
    </row>
    <row r="1002" spans="5:6" s="1" customFormat="1">
      <c r="E1002" s="19"/>
      <c r="F1002" s="43"/>
    </row>
    <row r="1003" spans="5:6" s="1" customFormat="1">
      <c r="E1003" s="19"/>
      <c r="F1003" s="43"/>
    </row>
    <row r="1004" spans="5:6" s="1" customFormat="1">
      <c r="E1004" s="19"/>
      <c r="F1004" s="43"/>
    </row>
    <row r="1005" spans="5:6" s="1" customFormat="1">
      <c r="E1005" s="19"/>
      <c r="F1005" s="43"/>
    </row>
    <row r="1006" spans="5:6" s="1" customFormat="1">
      <c r="E1006" s="19"/>
      <c r="F1006" s="43"/>
    </row>
    <row r="1007" spans="5:6" s="1" customFormat="1">
      <c r="E1007" s="19"/>
      <c r="F1007" s="43"/>
    </row>
    <row r="1008" spans="5:6" s="1" customFormat="1">
      <c r="E1008" s="19"/>
      <c r="F1008" s="43"/>
    </row>
    <row r="1009" spans="5:6" s="1" customFormat="1">
      <c r="E1009" s="19"/>
      <c r="F1009" s="43"/>
    </row>
    <row r="1010" spans="5:6" s="1" customFormat="1">
      <c r="E1010" s="19"/>
      <c r="F1010" s="43"/>
    </row>
    <row r="1011" spans="5:6" s="1" customFormat="1">
      <c r="E1011" s="19"/>
      <c r="F1011" s="43"/>
    </row>
    <row r="1012" spans="5:6" s="1" customFormat="1">
      <c r="E1012" s="19"/>
      <c r="F1012" s="43"/>
    </row>
    <row r="1013" spans="5:6" s="1" customFormat="1">
      <c r="E1013" s="19"/>
      <c r="F1013" s="43"/>
    </row>
    <row r="1014" spans="5:6" s="1" customFormat="1">
      <c r="E1014" s="19"/>
      <c r="F1014" s="43"/>
    </row>
    <row r="1015" spans="5:6" s="1" customFormat="1">
      <c r="E1015" s="19"/>
      <c r="F1015" s="43"/>
    </row>
    <row r="1016" spans="5:6" s="1" customFormat="1">
      <c r="E1016" s="19"/>
      <c r="F1016" s="43"/>
    </row>
    <row r="1017" spans="5:6" s="1" customFormat="1">
      <c r="E1017" s="19"/>
      <c r="F1017" s="43"/>
    </row>
    <row r="1018" spans="5:6" s="1" customFormat="1">
      <c r="E1018" s="19"/>
      <c r="F1018" s="43"/>
    </row>
    <row r="1019" spans="5:6" s="1" customFormat="1">
      <c r="E1019" s="19"/>
      <c r="F1019" s="43"/>
    </row>
    <row r="1020" spans="5:6" s="1" customFormat="1">
      <c r="E1020" s="19"/>
      <c r="F1020" s="43"/>
    </row>
    <row r="1021" spans="5:6" s="1" customFormat="1">
      <c r="E1021" s="19"/>
      <c r="F1021" s="43"/>
    </row>
    <row r="1022" spans="5:6" s="1" customFormat="1">
      <c r="E1022" s="19"/>
      <c r="F1022" s="43"/>
    </row>
    <row r="1023" spans="5:6" s="1" customFormat="1">
      <c r="E1023" s="19"/>
      <c r="F1023" s="43"/>
    </row>
    <row r="1024" spans="5:6" s="1" customFormat="1">
      <c r="E1024" s="19"/>
      <c r="F1024" s="43"/>
    </row>
    <row r="1025" spans="5:6" s="1" customFormat="1">
      <c r="E1025" s="19"/>
      <c r="F1025" s="43"/>
    </row>
    <row r="1026" spans="5:6" s="1" customFormat="1">
      <c r="E1026" s="19"/>
      <c r="F1026" s="43"/>
    </row>
    <row r="1027" spans="5:6" s="1" customFormat="1">
      <c r="E1027" s="19"/>
      <c r="F1027" s="43"/>
    </row>
    <row r="1028" spans="5:6" s="1" customFormat="1">
      <c r="E1028" s="19"/>
      <c r="F1028" s="43"/>
    </row>
    <row r="1029" spans="5:6" s="1" customFormat="1">
      <c r="E1029" s="19"/>
      <c r="F1029" s="43"/>
    </row>
    <row r="1030" spans="5:6" s="1" customFormat="1">
      <c r="E1030" s="19"/>
      <c r="F1030" s="43"/>
    </row>
    <row r="1031" spans="5:6" s="1" customFormat="1">
      <c r="E1031" s="19"/>
      <c r="F1031" s="43"/>
    </row>
    <row r="1032" spans="5:6" s="1" customFormat="1">
      <c r="E1032" s="19"/>
      <c r="F1032" s="43"/>
    </row>
    <row r="1033" spans="5:6" s="1" customFormat="1">
      <c r="E1033" s="19"/>
      <c r="F1033" s="43"/>
    </row>
    <row r="1034" spans="5:6" s="1" customFormat="1">
      <c r="E1034" s="19"/>
      <c r="F1034" s="43"/>
    </row>
    <row r="1035" spans="5:6" s="1" customFormat="1">
      <c r="E1035" s="19"/>
      <c r="F1035" s="43"/>
    </row>
    <row r="1036" spans="5:6" s="1" customFormat="1">
      <c r="E1036" s="19"/>
      <c r="F1036" s="43"/>
    </row>
    <row r="1037" spans="5:6" s="1" customFormat="1">
      <c r="E1037" s="19"/>
      <c r="F1037" s="43"/>
    </row>
    <row r="1038" spans="5:6" s="1" customFormat="1">
      <c r="E1038" s="19"/>
      <c r="F1038" s="43"/>
    </row>
    <row r="1039" spans="5:6" s="1" customFormat="1">
      <c r="E1039" s="19"/>
      <c r="F1039" s="43"/>
    </row>
    <row r="1040" spans="5:6" s="1" customFormat="1">
      <c r="E1040" s="19"/>
      <c r="F1040" s="43"/>
    </row>
    <row r="1041" spans="5:6" s="1" customFormat="1">
      <c r="E1041" s="19"/>
      <c r="F1041" s="43"/>
    </row>
    <row r="1042" spans="5:6" s="1" customFormat="1">
      <c r="E1042" s="19"/>
      <c r="F1042" s="43"/>
    </row>
    <row r="1043" spans="5:6" s="1" customFormat="1">
      <c r="E1043" s="19"/>
      <c r="F1043" s="43"/>
    </row>
    <row r="1044" spans="5:6" s="1" customFormat="1">
      <c r="E1044" s="19"/>
      <c r="F1044" s="43"/>
    </row>
    <row r="1045" spans="5:6" s="1" customFormat="1">
      <c r="E1045" s="19"/>
      <c r="F1045" s="43"/>
    </row>
    <row r="1046" spans="5:6" s="1" customFormat="1">
      <c r="E1046" s="19"/>
      <c r="F1046" s="43"/>
    </row>
    <row r="1047" spans="5:6" s="1" customFormat="1">
      <c r="E1047" s="19"/>
      <c r="F1047" s="43"/>
    </row>
    <row r="1048" spans="5:6" s="1" customFormat="1">
      <c r="E1048" s="19"/>
      <c r="F1048" s="43"/>
    </row>
    <row r="1049" spans="5:6" s="1" customFormat="1">
      <c r="E1049" s="19"/>
      <c r="F1049" s="43"/>
    </row>
    <row r="1050" spans="5:6" s="1" customFormat="1">
      <c r="E1050" s="19"/>
      <c r="F1050" s="43"/>
    </row>
    <row r="1051" spans="5:6" s="1" customFormat="1">
      <c r="E1051" s="19"/>
      <c r="F1051" s="43"/>
    </row>
    <row r="1052" spans="5:6" s="1" customFormat="1">
      <c r="E1052" s="19"/>
      <c r="F1052" s="43"/>
    </row>
    <row r="1053" spans="5:6" s="1" customFormat="1">
      <c r="E1053" s="19"/>
      <c r="F1053" s="43"/>
    </row>
    <row r="1054" spans="5:6" s="1" customFormat="1">
      <c r="E1054" s="19"/>
      <c r="F1054" s="43"/>
    </row>
    <row r="1055" spans="5:6" s="1" customFormat="1">
      <c r="E1055" s="19"/>
      <c r="F1055" s="43"/>
    </row>
    <row r="1056" spans="5:6" s="1" customFormat="1">
      <c r="E1056" s="19"/>
      <c r="F1056" s="43"/>
    </row>
    <row r="1057" spans="5:6" s="1" customFormat="1">
      <c r="E1057" s="19"/>
      <c r="F1057" s="43"/>
    </row>
    <row r="1058" spans="5:6" s="1" customFormat="1">
      <c r="E1058" s="19"/>
      <c r="F1058" s="43"/>
    </row>
    <row r="1059" spans="5:6" s="1" customFormat="1">
      <c r="E1059" s="19"/>
      <c r="F1059" s="43"/>
    </row>
    <row r="1060" spans="5:6" s="1" customFormat="1">
      <c r="E1060" s="19"/>
      <c r="F1060" s="43"/>
    </row>
    <row r="1061" spans="5:6" s="1" customFormat="1">
      <c r="E1061" s="19"/>
      <c r="F1061" s="43"/>
    </row>
    <row r="1062" spans="5:6" s="1" customFormat="1">
      <c r="E1062" s="19"/>
      <c r="F1062" s="43"/>
    </row>
    <row r="1063" spans="5:6" s="1" customFormat="1">
      <c r="E1063" s="19"/>
      <c r="F1063" s="43"/>
    </row>
    <row r="1064" spans="5:6" s="1" customFormat="1">
      <c r="E1064" s="19"/>
      <c r="F1064" s="43"/>
    </row>
    <row r="1065" spans="5:6" s="1" customFormat="1">
      <c r="E1065" s="19"/>
      <c r="F1065" s="43"/>
    </row>
    <row r="1066" spans="5:6" s="1" customFormat="1">
      <c r="E1066" s="19"/>
      <c r="F1066" s="43"/>
    </row>
    <row r="1067" spans="5:6" s="1" customFormat="1">
      <c r="E1067" s="19"/>
      <c r="F1067" s="43"/>
    </row>
    <row r="1068" spans="5:6" s="1" customFormat="1">
      <c r="E1068" s="19"/>
      <c r="F1068" s="43"/>
    </row>
    <row r="1069" spans="5:6" s="1" customFormat="1">
      <c r="E1069" s="19"/>
      <c r="F1069" s="43"/>
    </row>
    <row r="1070" spans="5:6" s="1" customFormat="1">
      <c r="E1070" s="19"/>
      <c r="F1070" s="43"/>
    </row>
    <row r="1071" spans="5:6" s="1" customFormat="1">
      <c r="E1071" s="19"/>
      <c r="F1071" s="43"/>
    </row>
    <row r="1072" spans="5:6" s="1" customFormat="1">
      <c r="E1072" s="19"/>
      <c r="F1072" s="43"/>
    </row>
    <row r="1073" spans="5:6" s="1" customFormat="1">
      <c r="E1073" s="19"/>
      <c r="F1073" s="43"/>
    </row>
    <row r="1074" spans="5:6" s="1" customFormat="1">
      <c r="E1074" s="19"/>
      <c r="F1074" s="43"/>
    </row>
    <row r="1075" spans="5:6" s="1" customFormat="1">
      <c r="E1075" s="19"/>
      <c r="F1075" s="43"/>
    </row>
    <row r="1076" spans="5:6" s="1" customFormat="1">
      <c r="E1076" s="19"/>
      <c r="F1076" s="43"/>
    </row>
    <row r="1077" spans="5:6" s="1" customFormat="1">
      <c r="E1077" s="19"/>
      <c r="F1077" s="43"/>
    </row>
    <row r="1078" spans="5:6" s="1" customFormat="1">
      <c r="E1078" s="19"/>
      <c r="F1078" s="43"/>
    </row>
    <row r="1079" spans="5:6" s="1" customFormat="1">
      <c r="E1079" s="19"/>
      <c r="F1079" s="43"/>
    </row>
    <row r="1080" spans="5:6" s="1" customFormat="1">
      <c r="E1080" s="19"/>
      <c r="F1080" s="43"/>
    </row>
    <row r="1081" spans="5:6" s="1" customFormat="1">
      <c r="E1081" s="19"/>
      <c r="F1081" s="43"/>
    </row>
    <row r="1082" spans="5:6" s="1" customFormat="1">
      <c r="E1082" s="19"/>
      <c r="F1082" s="43"/>
    </row>
    <row r="1083" spans="5:6" s="1" customFormat="1">
      <c r="E1083" s="19"/>
      <c r="F1083" s="43"/>
    </row>
    <row r="1084" spans="5:6" s="1" customFormat="1">
      <c r="E1084" s="19"/>
      <c r="F1084" s="43"/>
    </row>
    <row r="1085" spans="5:6" s="1" customFormat="1">
      <c r="E1085" s="19"/>
      <c r="F1085" s="43"/>
    </row>
    <row r="1086" spans="5:6" s="1" customFormat="1">
      <c r="E1086" s="19"/>
      <c r="F1086" s="43"/>
    </row>
    <row r="1087" spans="5:6" s="1" customFormat="1">
      <c r="E1087" s="19"/>
      <c r="F1087" s="43"/>
    </row>
    <row r="1088" spans="5:6" s="1" customFormat="1">
      <c r="E1088" s="19"/>
      <c r="F1088" s="43"/>
    </row>
    <row r="1089" spans="5:6" s="1" customFormat="1">
      <c r="E1089" s="19"/>
      <c r="F1089" s="43"/>
    </row>
    <row r="1090" spans="5:6" s="1" customFormat="1">
      <c r="E1090" s="19"/>
      <c r="F1090" s="43"/>
    </row>
    <row r="1091" spans="5:6" s="1" customFormat="1">
      <c r="E1091" s="19"/>
      <c r="F1091" s="43"/>
    </row>
    <row r="1092" spans="5:6" s="1" customFormat="1">
      <c r="E1092" s="19"/>
      <c r="F1092" s="43"/>
    </row>
    <row r="1093" spans="5:6" s="1" customFormat="1">
      <c r="E1093" s="19"/>
      <c r="F1093" s="43"/>
    </row>
    <row r="1094" spans="5:6" s="1" customFormat="1">
      <c r="E1094" s="19"/>
      <c r="F1094" s="43"/>
    </row>
    <row r="1095" spans="5:6" s="1" customFormat="1">
      <c r="E1095" s="19"/>
      <c r="F1095" s="43"/>
    </row>
    <row r="1096" spans="5:6" s="1" customFormat="1">
      <c r="E1096" s="19"/>
      <c r="F1096" s="43"/>
    </row>
    <row r="1097" spans="5:6" s="1" customFormat="1">
      <c r="E1097" s="19"/>
      <c r="F1097" s="43"/>
    </row>
    <row r="1098" spans="5:6" s="1" customFormat="1">
      <c r="E1098" s="19"/>
      <c r="F1098" s="43"/>
    </row>
    <row r="1099" spans="5:6" s="1" customFormat="1">
      <c r="E1099" s="19"/>
      <c r="F1099" s="43"/>
    </row>
    <row r="1100" spans="5:6" s="1" customFormat="1">
      <c r="E1100" s="19"/>
      <c r="F1100" s="43"/>
    </row>
    <row r="1101" spans="5:6" s="1" customFormat="1">
      <c r="E1101" s="19"/>
      <c r="F1101" s="43"/>
    </row>
    <row r="1102" spans="5:6" s="1" customFormat="1">
      <c r="E1102" s="19"/>
      <c r="F1102" s="43"/>
    </row>
    <row r="1103" spans="5:6" s="1" customFormat="1">
      <c r="E1103" s="19"/>
      <c r="F1103" s="43"/>
    </row>
    <row r="1104" spans="5:6" s="1" customFormat="1">
      <c r="E1104" s="19"/>
      <c r="F1104" s="43"/>
    </row>
    <row r="1105" spans="5:6" s="1" customFormat="1">
      <c r="E1105" s="19"/>
      <c r="F1105" s="43"/>
    </row>
    <row r="1106" spans="5:6" s="1" customFormat="1">
      <c r="E1106" s="19"/>
      <c r="F1106" s="43"/>
    </row>
    <row r="1107" spans="5:6" s="1" customFormat="1">
      <c r="E1107" s="19"/>
      <c r="F1107" s="43"/>
    </row>
    <row r="1108" spans="5:6" s="1" customFormat="1">
      <c r="E1108" s="19"/>
      <c r="F1108" s="43"/>
    </row>
    <row r="1109" spans="5:6" s="1" customFormat="1">
      <c r="E1109" s="19"/>
      <c r="F1109" s="43"/>
    </row>
    <row r="1110" spans="5:6" s="1" customFormat="1">
      <c r="E1110" s="19"/>
      <c r="F1110" s="43"/>
    </row>
    <row r="1111" spans="5:6" s="1" customFormat="1">
      <c r="E1111" s="19"/>
      <c r="F1111" s="43"/>
    </row>
    <row r="1112" spans="5:6" s="1" customFormat="1">
      <c r="E1112" s="19"/>
      <c r="F1112" s="43"/>
    </row>
    <row r="1113" spans="5:6" s="1" customFormat="1">
      <c r="E1113" s="19"/>
      <c r="F1113" s="43"/>
    </row>
    <row r="1114" spans="5:6" s="1" customFormat="1">
      <c r="E1114" s="19"/>
      <c r="F1114" s="43"/>
    </row>
    <row r="1115" spans="5:6" s="1" customFormat="1">
      <c r="E1115" s="19"/>
      <c r="F1115" s="43"/>
    </row>
    <row r="1116" spans="5:6" s="1" customFormat="1">
      <c r="E1116" s="19"/>
      <c r="F1116" s="43"/>
    </row>
    <row r="1117" spans="5:6" s="1" customFormat="1">
      <c r="E1117" s="19"/>
      <c r="F1117" s="43"/>
    </row>
    <row r="1118" spans="5:6" s="1" customFormat="1">
      <c r="E1118" s="19"/>
      <c r="F1118" s="43"/>
    </row>
    <row r="1119" spans="5:6" s="1" customFormat="1">
      <c r="E1119" s="19"/>
      <c r="F1119" s="43"/>
    </row>
    <row r="1120" spans="5:6" s="1" customFormat="1">
      <c r="E1120" s="19"/>
      <c r="F1120" s="43"/>
    </row>
    <row r="1121" spans="5:6" s="1" customFormat="1">
      <c r="E1121" s="19"/>
      <c r="F1121" s="43"/>
    </row>
    <row r="1122" spans="5:6" s="1" customFormat="1">
      <c r="E1122" s="19"/>
      <c r="F1122" s="43"/>
    </row>
    <row r="1123" spans="5:6" s="1" customFormat="1">
      <c r="E1123" s="19"/>
      <c r="F1123" s="43"/>
    </row>
    <row r="1124" spans="5:6" s="1" customFormat="1">
      <c r="E1124" s="19"/>
      <c r="F1124" s="43"/>
    </row>
    <row r="1125" spans="5:6" s="1" customFormat="1">
      <c r="E1125" s="19"/>
      <c r="F1125" s="43"/>
    </row>
    <row r="1126" spans="5:6" s="1" customFormat="1">
      <c r="E1126" s="19"/>
      <c r="F1126" s="43"/>
    </row>
    <row r="1127" spans="5:6" s="1" customFormat="1">
      <c r="E1127" s="19"/>
      <c r="F1127" s="43"/>
    </row>
    <row r="1128" spans="5:6" s="1" customFormat="1">
      <c r="E1128" s="19"/>
      <c r="F1128" s="43"/>
    </row>
    <row r="1129" spans="5:6" s="1" customFormat="1">
      <c r="E1129" s="19"/>
      <c r="F1129" s="43"/>
    </row>
    <row r="1130" spans="5:6" s="1" customFormat="1">
      <c r="E1130" s="19"/>
      <c r="F1130" s="43"/>
    </row>
    <row r="1131" spans="5:6" s="1" customFormat="1">
      <c r="E1131" s="19"/>
      <c r="F1131" s="43"/>
    </row>
    <row r="1132" spans="5:6" s="1" customFormat="1">
      <c r="E1132" s="19"/>
      <c r="F1132" s="43"/>
    </row>
    <row r="1133" spans="5:6" s="1" customFormat="1">
      <c r="E1133" s="19"/>
      <c r="F1133" s="43"/>
    </row>
    <row r="1134" spans="5:6" s="1" customFormat="1">
      <c r="E1134" s="19"/>
      <c r="F1134" s="43"/>
    </row>
    <row r="1135" spans="5:6" s="1" customFormat="1">
      <c r="E1135" s="19"/>
      <c r="F1135" s="43"/>
    </row>
    <row r="1136" spans="5:6" s="1" customFormat="1">
      <c r="E1136" s="19"/>
      <c r="F1136" s="43"/>
    </row>
    <row r="1137" spans="5:6" s="1" customFormat="1">
      <c r="E1137" s="19"/>
      <c r="F1137" s="43"/>
    </row>
    <row r="1138" spans="5:6" s="1" customFormat="1">
      <c r="E1138" s="19"/>
      <c r="F1138" s="43"/>
    </row>
    <row r="1139" spans="5:6" s="1" customFormat="1">
      <c r="E1139" s="19"/>
      <c r="F1139" s="43"/>
    </row>
    <row r="1140" spans="5:6" s="1" customFormat="1">
      <c r="E1140" s="19"/>
      <c r="F1140" s="43"/>
    </row>
    <row r="1141" spans="5:6" s="1" customFormat="1">
      <c r="E1141" s="19"/>
      <c r="F1141" s="43"/>
    </row>
    <row r="1142" spans="5:6" s="1" customFormat="1">
      <c r="E1142" s="19"/>
      <c r="F1142" s="43"/>
    </row>
    <row r="1143" spans="5:6" s="1" customFormat="1">
      <c r="E1143" s="19"/>
      <c r="F1143" s="43"/>
    </row>
    <row r="1144" spans="5:6" s="1" customFormat="1">
      <c r="E1144" s="19"/>
      <c r="F1144" s="43"/>
    </row>
    <row r="1145" spans="5:6" s="1" customFormat="1">
      <c r="E1145" s="19"/>
      <c r="F1145" s="43"/>
    </row>
    <row r="1146" spans="5:6" s="1" customFormat="1">
      <c r="E1146" s="19"/>
      <c r="F1146" s="43"/>
    </row>
    <row r="1147" spans="5:6" s="1" customFormat="1">
      <c r="E1147" s="19"/>
      <c r="F1147" s="43"/>
    </row>
    <row r="1148" spans="5:6" s="1" customFormat="1">
      <c r="E1148" s="19"/>
      <c r="F1148" s="43"/>
    </row>
    <row r="1149" spans="5:6" s="1" customFormat="1">
      <c r="E1149" s="19"/>
      <c r="F1149" s="43"/>
    </row>
    <row r="1150" spans="5:6" s="1" customFormat="1">
      <c r="E1150" s="19"/>
      <c r="F1150" s="43"/>
    </row>
    <row r="1151" spans="5:6" s="1" customFormat="1">
      <c r="E1151" s="19"/>
      <c r="F1151" s="43"/>
    </row>
    <row r="1152" spans="5:6" s="1" customFormat="1">
      <c r="E1152" s="19"/>
      <c r="F1152" s="43"/>
    </row>
    <row r="1153" spans="5:6" s="1" customFormat="1">
      <c r="E1153" s="19"/>
      <c r="F1153" s="43"/>
    </row>
    <row r="1154" spans="5:6" s="1" customFormat="1">
      <c r="E1154" s="19"/>
      <c r="F1154" s="43"/>
    </row>
    <row r="1155" spans="5:6" s="1" customFormat="1">
      <c r="E1155" s="19"/>
      <c r="F1155" s="43"/>
    </row>
    <row r="1156" spans="5:6" s="1" customFormat="1">
      <c r="E1156" s="19"/>
      <c r="F1156" s="43"/>
    </row>
    <row r="1157" spans="5:6" s="1" customFormat="1">
      <c r="E1157" s="19"/>
      <c r="F1157" s="43"/>
    </row>
    <row r="1158" spans="5:6" s="1" customFormat="1">
      <c r="E1158" s="19"/>
      <c r="F1158" s="43"/>
    </row>
    <row r="1159" spans="5:6" s="1" customFormat="1">
      <c r="E1159" s="19"/>
      <c r="F1159" s="43"/>
    </row>
    <row r="1160" spans="5:6" s="1" customFormat="1">
      <c r="E1160" s="19"/>
      <c r="F1160" s="43"/>
    </row>
    <row r="1161" spans="5:6" s="1" customFormat="1">
      <c r="E1161" s="19"/>
      <c r="F1161" s="43"/>
    </row>
    <row r="1162" spans="5:6" s="1" customFormat="1">
      <c r="E1162" s="19"/>
      <c r="F1162" s="43"/>
    </row>
    <row r="1163" spans="5:6" s="1" customFormat="1">
      <c r="E1163" s="19"/>
      <c r="F1163" s="43"/>
    </row>
    <row r="1164" spans="5:6" s="1" customFormat="1">
      <c r="E1164" s="19"/>
      <c r="F1164" s="43"/>
    </row>
    <row r="1165" spans="5:6" s="1" customFormat="1">
      <c r="E1165" s="19"/>
      <c r="F1165" s="43"/>
    </row>
    <row r="1166" spans="5:6" s="1" customFormat="1">
      <c r="E1166" s="19"/>
      <c r="F1166" s="43"/>
    </row>
    <row r="1167" spans="5:6" s="1" customFormat="1">
      <c r="E1167" s="19"/>
      <c r="F1167" s="43"/>
    </row>
    <row r="1168" spans="5:6" s="1" customFormat="1">
      <c r="E1168" s="19"/>
      <c r="F1168" s="43"/>
    </row>
    <row r="1169" spans="1:8" s="1" customFormat="1">
      <c r="E1169" s="19"/>
      <c r="F1169" s="43"/>
    </row>
    <row r="1170" spans="1:8" s="1" customFormat="1">
      <c r="E1170" s="19"/>
      <c r="F1170" s="43"/>
    </row>
    <row r="1171" spans="1:8" s="1" customFormat="1">
      <c r="A1171"/>
      <c r="B1171"/>
      <c r="C1171"/>
      <c r="D1171"/>
      <c r="E1171" s="20"/>
      <c r="F1171" s="44"/>
      <c r="G1171"/>
      <c r="H1171"/>
    </row>
    <row r="1172" spans="1:8" s="1" customFormat="1">
      <c r="A1172"/>
      <c r="B1172"/>
      <c r="C1172"/>
      <c r="D1172"/>
      <c r="E1172" s="20"/>
      <c r="F1172" s="44"/>
      <c r="G1172"/>
      <c r="H1172"/>
    </row>
    <row r="1173" spans="1:8" s="1" customFormat="1">
      <c r="A1173"/>
      <c r="B1173"/>
      <c r="C1173"/>
      <c r="D1173"/>
      <c r="E1173" s="20"/>
      <c r="F1173" s="44"/>
      <c r="G1173"/>
      <c r="H1173"/>
    </row>
    <row r="1174" spans="1:8" s="1" customFormat="1">
      <c r="A1174"/>
      <c r="B1174"/>
      <c r="C1174"/>
      <c r="D1174"/>
      <c r="E1174" s="20"/>
      <c r="F1174" s="44"/>
      <c r="G1174"/>
      <c r="H117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3"/>
  <sheetViews>
    <sheetView tabSelected="1" zoomScale="80" zoomScaleNormal="80" workbookViewId="0">
      <selection activeCell="B1" sqref="B1"/>
    </sheetView>
  </sheetViews>
  <sheetFormatPr defaultColWidth="11.42578125" defaultRowHeight="14.45"/>
  <cols>
    <col min="1" max="1" width="17.42578125" customWidth="1"/>
    <col min="2" max="2" width="17.7109375" customWidth="1"/>
    <col min="3" max="3" width="16" customWidth="1"/>
    <col min="4" max="4" width="16.5703125" customWidth="1"/>
    <col min="5" max="5" width="15.5703125" customWidth="1"/>
    <col min="6" max="6" width="20" customWidth="1"/>
    <col min="7" max="7" width="16.28515625" customWidth="1"/>
    <col min="8" max="8" width="14.5703125" customWidth="1"/>
    <col min="9" max="9" width="18" customWidth="1"/>
    <col min="11" max="11" width="17.7109375" customWidth="1"/>
  </cols>
  <sheetData>
    <row r="1" spans="1:9" s="1" customFormat="1" ht="28.9">
      <c r="A1" s="45" t="s">
        <v>28</v>
      </c>
      <c r="B1" s="45" t="s">
        <v>29</v>
      </c>
      <c r="C1" s="46" t="s">
        <v>4</v>
      </c>
      <c r="D1" s="45" t="s">
        <v>5</v>
      </c>
      <c r="E1" s="45" t="s">
        <v>1</v>
      </c>
      <c r="F1" s="47" t="s">
        <v>2</v>
      </c>
      <c r="G1" s="48" t="s">
        <v>3</v>
      </c>
      <c r="H1" s="58" t="s">
        <v>6</v>
      </c>
      <c r="I1" s="47" t="s">
        <v>7</v>
      </c>
    </row>
    <row r="2" spans="1:9" s="1" customFormat="1">
      <c r="A2" s="49" t="s">
        <v>30</v>
      </c>
      <c r="B2" s="56">
        <v>8</v>
      </c>
      <c r="C2" s="57">
        <f>SUM(PAÍSES!E3,PAÍSES!E9,PAÍSES!E10,PAÍSES!E11,PAÍSES!E16,PAÍSES!E18,PAÍSES!E17,PAÍSES!E19)</f>
        <v>10921141.76</v>
      </c>
      <c r="D2" s="51">
        <f>Tabla3[[#This Row],[CAPITAL]]/$C$7</f>
        <v>0.30427842400153071</v>
      </c>
      <c r="E2" s="27">
        <f>SUM(PAÍSES!B3,PAÍSES!B9,PAÍSES!B10,PAÍSES!B11,PAÍSES!B16,PAÍSES!B18,PAÍSES!B17,PAÍSES!B19)</f>
        <v>12</v>
      </c>
      <c r="F2" s="52">
        <f>Tabla3[[#This Row],[Nº DE PROYECTOS]]/$E$7</f>
        <v>0.29268292682926828</v>
      </c>
      <c r="G2" s="53">
        <f>SUM(PAÍSES!D3,PAÍSES!D9,PAÍSES!D10,PAÍSES!D11,PAÍSES!D16,PAÍSES!D17,PAÍSES!D18,PAÍSES!D19)</f>
        <v>12</v>
      </c>
      <c r="H2" s="59">
        <f>SUM(PAÍSES!G3,PAÍSES!G9,PAÍSES!G10,PAÍSES!G11,PAÍSES!G16,PAÍSES!G17,PAÍSES!G18,PAÍSES!G19)</f>
        <v>11591421</v>
      </c>
      <c r="I2" s="52">
        <f>Tabla3[[#This Row],[Nº DE BENEFICIARIOS]]/$H$7</f>
        <v>0.97675663186165362</v>
      </c>
    </row>
    <row r="3" spans="1:9" s="1" customFormat="1">
      <c r="A3" s="54" t="s">
        <v>31</v>
      </c>
      <c r="B3" s="50">
        <v>8</v>
      </c>
      <c r="C3" s="57">
        <f>SUM(PAÍSES!E2,PAÍSES!E4,PAÍSES!E5,PAÍSES!E6,PAÍSES!E7,PAÍSES!E12,PAÍSES!E14,PAÍSES!E15)</f>
        <v>19247505.920000002</v>
      </c>
      <c r="D3" s="51">
        <f>Tabla3[[#This Row],[CAPITAL]]/$C$7</f>
        <v>0.53626268168665658</v>
      </c>
      <c r="E3" s="27">
        <f>SUM(PAÍSES!B2,PAÍSES!B4,PAÍSES!B5,PAÍSES!B6,PAÍSES!B7,PAÍSES!B12,PAÍSES!B14,PAÍSES!B15)</f>
        <v>25</v>
      </c>
      <c r="F3" s="52">
        <f>Tabla3[[#This Row],[Nº DE PROYECTOS]]/$E$7</f>
        <v>0.6097560975609756</v>
      </c>
      <c r="G3" s="53">
        <f>SUM(PAÍSES!D2,PAÍSES!D4,PAÍSES!D5,PAÍSES!D6,PAÍSES!D7,PAÍSES!D12,PAÍSES!D14,PAÍSES!D15)</f>
        <v>25</v>
      </c>
      <c r="H3" s="53">
        <f>SUM(PAÍSES!G2,PAÍSES!G4,PAÍSES!G5,PAÍSES!G6,PAÍSES!G7,PAÍSES!G12,PAÍSES!G14,PAÍSES!G15)</f>
        <v>115535</v>
      </c>
      <c r="I3" s="52">
        <f>Tabla3[[#This Row],[Nº DE BENEFICIARIOS]]/$H$7</f>
        <v>9.7356120066846123E-3</v>
      </c>
    </row>
    <row r="4" spans="1:9" s="1" customFormat="1">
      <c r="A4" s="55" t="s">
        <v>32</v>
      </c>
      <c r="B4" s="50">
        <v>2</v>
      </c>
      <c r="C4" s="57">
        <f>SUM(PAÍSES!E13,PAÍSES!E8)</f>
        <v>5723288.4500000002</v>
      </c>
      <c r="D4" s="51">
        <f>Tabla3[[#This Row],[CAPITAL]]/$C$7</f>
        <v>0.15945889431181265</v>
      </c>
      <c r="E4" s="27">
        <f>SUM(PAÍSES!B8,PAÍSES!B13)</f>
        <v>4</v>
      </c>
      <c r="F4" s="52">
        <f>Tabla3[[#This Row],[Nº DE PROYECTOS]]/$E$7</f>
        <v>9.7560975609756101E-2</v>
      </c>
      <c r="G4" s="53">
        <f>SUM(PAÍSES!D8,PAÍSES!D13)</f>
        <v>4</v>
      </c>
      <c r="H4" s="59">
        <f>SUM(PAÍSES!G13,PAÍSES!G8)</f>
        <v>160300</v>
      </c>
      <c r="I4" s="52">
        <f>Tabla3[[#This Row],[Nº DE BENEFICIARIOS]]/$H$7</f>
        <v>1.3507756131661776E-2</v>
      </c>
    </row>
    <row r="5" spans="1:9" s="1" customFormat="1">
      <c r="A5" s="60"/>
      <c r="B5" s="60"/>
      <c r="C5" s="61"/>
      <c r="D5" s="62"/>
      <c r="E5" s="63"/>
      <c r="F5" s="62"/>
      <c r="G5" s="63"/>
      <c r="H5" s="63"/>
      <c r="I5" s="62"/>
    </row>
    <row r="6" spans="1:9" s="1" customFormat="1">
      <c r="A6" s="60"/>
      <c r="B6" s="60"/>
      <c r="C6" s="61"/>
      <c r="D6" s="62"/>
      <c r="E6" s="63"/>
      <c r="F6" s="62"/>
      <c r="G6" s="63"/>
      <c r="H6" s="63"/>
      <c r="I6" s="62"/>
    </row>
    <row r="7" spans="1:9" s="1" customFormat="1">
      <c r="A7" s="50" t="s">
        <v>26</v>
      </c>
      <c r="B7" s="50">
        <f t="shared" ref="B7:I7" si="0">SUBTOTAL(109,B2:B6)</f>
        <v>18</v>
      </c>
      <c r="C7" s="57">
        <f t="shared" si="0"/>
        <v>35891936.130000003</v>
      </c>
      <c r="D7" s="51">
        <f t="shared" si="0"/>
        <v>1</v>
      </c>
      <c r="E7" s="27">
        <f>SUBTOTAL(109,E2:E6)</f>
        <v>41</v>
      </c>
      <c r="F7" s="52">
        <f t="shared" si="0"/>
        <v>0.99999999999999989</v>
      </c>
      <c r="G7" s="53">
        <f t="shared" si="0"/>
        <v>41</v>
      </c>
      <c r="H7" s="53">
        <f t="shared" si="0"/>
        <v>11867256</v>
      </c>
      <c r="I7" s="52">
        <f t="shared" si="0"/>
        <v>1</v>
      </c>
    </row>
    <row r="8" spans="1:9" s="1" customFormat="1"/>
    <row r="9" spans="1:9" s="1" customFormat="1"/>
    <row r="10" spans="1:9" s="1" customFormat="1"/>
    <row r="11" spans="1:9" s="1" customFormat="1"/>
    <row r="12" spans="1:9" s="1" customFormat="1"/>
    <row r="13" spans="1:9" s="1" customFormat="1"/>
    <row r="14" spans="1:9" s="1" customFormat="1"/>
    <row r="15" spans="1:9" s="1" customFormat="1"/>
    <row r="16" spans="1: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2023-03-23T08:42:51Z</dcterms:created>
  <dcterms:modified xsi:type="dcterms:W3CDTF">2024-05-30T12:23:26Z</dcterms:modified>
  <cp:category/>
  <cp:contentStatus/>
</cp:coreProperties>
</file>