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30"/>
  <workbookPr/>
  <mc:AlternateContent xmlns:mc="http://schemas.openxmlformats.org/markup-compatibility/2006">
    <mc:Choice Requires="x15">
      <x15ac:absPath xmlns:x15ac="http://schemas.microsoft.com/office/spreadsheetml/2010/11/ac" url="C:\Users\Social Lab\Desktop\"/>
    </mc:Choice>
  </mc:AlternateContent>
  <xr:revisionPtr revIDLastSave="11" documentId="11_4AC940C97CEF63B9F71B4D615BB30A4FC2AB29E3" xr6:coauthVersionLast="47" xr6:coauthVersionMax="47" xr10:uidLastSave="{01486437-1E63-4F09-9CC9-02E69ECC0CF0}"/>
  <bookViews>
    <workbookView xWindow="0" yWindow="0" windowWidth="28800" windowHeight="12210" firstSheet="6" xr2:uid="{00000000-000D-0000-FFFF-FFFF00000000}"/>
  </bookViews>
  <sheets>
    <sheet name="PORTADA" sheetId="12" r:id="rId1"/>
    <sheet name="països" sheetId="1" r:id="rId2"/>
    <sheet name="sexe" sheetId="2" r:id="rId3"/>
    <sheet name="naixement" sheetId="3" r:id="rId4"/>
    <sheet name="edat" sheetId="4" r:id="rId5"/>
    <sheet name="noves inscripcions" sheetId="5" r:id="rId6"/>
    <sheet name="n. inscripcions nascuts a Esp" sheetId="6" r:id="rId7"/>
    <sheet name="comarques" sheetId="11" r:id="rId8"/>
    <sheet name="variacions província" sheetId="9" r:id="rId9"/>
    <sheet name="variacions estranger" sheetId="13" r:id="rId10"/>
    <sheet name="annex" sheetId="8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5" i="1" l="1"/>
  <c r="N136" i="1"/>
  <c r="N137" i="1"/>
  <c r="N138" i="1"/>
  <c r="M136" i="1"/>
  <c r="M137" i="1"/>
  <c r="M138" i="1"/>
  <c r="K19" i="13" l="1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J4" i="13"/>
  <c r="K4" i="13"/>
  <c r="I4" i="13"/>
  <c r="F20" i="13"/>
  <c r="F21" i="13"/>
  <c r="L19" i="13" s="1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L4" i="13" l="1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Q96" i="1"/>
  <c r="S96" i="1"/>
  <c r="T97" i="1"/>
  <c r="T98" i="1"/>
  <c r="T99" i="1"/>
  <c r="T100" i="1"/>
  <c r="T96" i="1"/>
  <c r="S97" i="1"/>
  <c r="S98" i="1"/>
  <c r="S99" i="1"/>
  <c r="S100" i="1"/>
  <c r="Q97" i="1"/>
  <c r="Q98" i="1"/>
  <c r="Q99" i="1"/>
  <c r="Q100" i="1"/>
  <c r="R97" i="1"/>
  <c r="R98" i="1"/>
  <c r="R99" i="1"/>
  <c r="R100" i="1"/>
  <c r="R96" i="1"/>
  <c r="I20" i="9" l="1"/>
  <c r="J20" i="9"/>
  <c r="K20" i="9"/>
  <c r="L20" i="9"/>
  <c r="F4" i="11" l="1"/>
  <c r="H4" i="11" s="1"/>
  <c r="F7" i="11" l="1"/>
  <c r="H7" i="11" s="1"/>
  <c r="F8" i="11"/>
  <c r="H8" i="11" s="1"/>
  <c r="F9" i="11"/>
  <c r="H9" i="11" s="1"/>
  <c r="F10" i="11"/>
  <c r="H10" i="11" s="1"/>
  <c r="F11" i="11"/>
  <c r="H11" i="11" s="1"/>
  <c r="F12" i="11"/>
  <c r="H12" i="11" s="1"/>
  <c r="F13" i="11"/>
  <c r="H13" i="11" s="1"/>
  <c r="F14" i="11"/>
  <c r="H14" i="11" s="1"/>
  <c r="F15" i="11"/>
  <c r="H15" i="11" s="1"/>
  <c r="F16" i="11"/>
  <c r="H16" i="11" s="1"/>
  <c r="F17" i="11"/>
  <c r="H17" i="11" s="1"/>
  <c r="F18" i="11"/>
  <c r="H18" i="11" s="1"/>
  <c r="F19" i="11"/>
  <c r="H19" i="11" s="1"/>
  <c r="F20" i="11"/>
  <c r="H20" i="11" s="1"/>
  <c r="F21" i="11"/>
  <c r="H21" i="11" s="1"/>
  <c r="F22" i="11"/>
  <c r="H22" i="11" s="1"/>
  <c r="F23" i="11"/>
  <c r="H23" i="11" s="1"/>
  <c r="F24" i="11"/>
  <c r="H24" i="11" s="1"/>
  <c r="F25" i="11"/>
  <c r="H25" i="11" s="1"/>
  <c r="F26" i="11"/>
  <c r="H26" i="11" s="1"/>
  <c r="F27" i="11"/>
  <c r="H27" i="11" s="1"/>
  <c r="F28" i="11"/>
  <c r="H28" i="11" s="1"/>
  <c r="F29" i="11"/>
  <c r="H29" i="11" s="1"/>
  <c r="F30" i="11"/>
  <c r="H30" i="11" s="1"/>
  <c r="F31" i="11"/>
  <c r="H31" i="11" s="1"/>
  <c r="F32" i="11"/>
  <c r="H32" i="11" s="1"/>
  <c r="F33" i="11"/>
  <c r="H33" i="11" s="1"/>
  <c r="F34" i="11"/>
  <c r="H34" i="11" s="1"/>
  <c r="F35" i="11"/>
  <c r="H35" i="11" s="1"/>
  <c r="F36" i="11"/>
  <c r="H36" i="11" s="1"/>
  <c r="F5" i="11"/>
  <c r="H5" i="11" s="1"/>
  <c r="F6" i="11"/>
  <c r="H6" i="11" s="1"/>
  <c r="K19" i="9"/>
  <c r="J19" i="9"/>
  <c r="I19" i="9"/>
  <c r="F19" i="9"/>
  <c r="L19" i="9" s="1"/>
  <c r="K18" i="9"/>
  <c r="J18" i="9"/>
  <c r="I18" i="9"/>
  <c r="F18" i="9"/>
  <c r="L18" i="9" s="1"/>
  <c r="K17" i="9"/>
  <c r="J17" i="9"/>
  <c r="I17" i="9"/>
  <c r="F17" i="9"/>
  <c r="L17" i="9" s="1"/>
  <c r="K16" i="9"/>
  <c r="J16" i="9"/>
  <c r="I16" i="9"/>
  <c r="F16" i="9"/>
  <c r="L16" i="9" s="1"/>
  <c r="K15" i="9"/>
  <c r="J15" i="9"/>
  <c r="I15" i="9"/>
  <c r="F15" i="9"/>
  <c r="K14" i="9"/>
  <c r="J14" i="9"/>
  <c r="I14" i="9"/>
  <c r="F14" i="9"/>
  <c r="L14" i="9" s="1"/>
  <c r="K13" i="9"/>
  <c r="J13" i="9"/>
  <c r="I13" i="9"/>
  <c r="F13" i="9"/>
  <c r="K12" i="9"/>
  <c r="J12" i="9"/>
  <c r="I12" i="9"/>
  <c r="F12" i="9"/>
  <c r="K11" i="9"/>
  <c r="J11" i="9"/>
  <c r="I11" i="9"/>
  <c r="F11" i="9"/>
  <c r="L11" i="9" s="1"/>
  <c r="K10" i="9"/>
  <c r="J10" i="9"/>
  <c r="I10" i="9"/>
  <c r="F10" i="9"/>
  <c r="K9" i="9"/>
  <c r="J9" i="9"/>
  <c r="I9" i="9"/>
  <c r="F9" i="9"/>
  <c r="K8" i="9"/>
  <c r="J8" i="9"/>
  <c r="I8" i="9"/>
  <c r="F8" i="9"/>
  <c r="K7" i="9"/>
  <c r="J7" i="9"/>
  <c r="I7" i="9"/>
  <c r="F7" i="9"/>
  <c r="L7" i="9" s="1"/>
  <c r="K6" i="9"/>
  <c r="J6" i="9"/>
  <c r="I6" i="9"/>
  <c r="F6" i="9"/>
  <c r="L6" i="9" s="1"/>
  <c r="K5" i="9"/>
  <c r="J5" i="9"/>
  <c r="I5" i="9"/>
  <c r="F5" i="9"/>
  <c r="L5" i="9" s="1"/>
  <c r="N6" i="8"/>
  <c r="N7" i="8"/>
  <c r="N8" i="8"/>
  <c r="N9" i="8"/>
  <c r="N5" i="8"/>
  <c r="M6" i="8"/>
  <c r="M7" i="8"/>
  <c r="M8" i="8"/>
  <c r="M9" i="8"/>
  <c r="M5" i="8"/>
  <c r="L6" i="8"/>
  <c r="L7" i="8"/>
  <c r="L8" i="8"/>
  <c r="L9" i="8"/>
  <c r="L5" i="8"/>
  <c r="K6" i="8"/>
  <c r="K7" i="8"/>
  <c r="K8" i="8"/>
  <c r="K9" i="8"/>
  <c r="K5" i="8"/>
  <c r="T32" i="6"/>
  <c r="R32" i="6"/>
  <c r="P32" i="6"/>
  <c r="K32" i="6"/>
  <c r="I32" i="6"/>
  <c r="G32" i="6"/>
  <c r="T31" i="6"/>
  <c r="R31" i="6"/>
  <c r="P31" i="6"/>
  <c r="K31" i="6"/>
  <c r="I31" i="6"/>
  <c r="G31" i="6"/>
  <c r="T30" i="6"/>
  <c r="R30" i="6"/>
  <c r="P30" i="6"/>
  <c r="K30" i="6"/>
  <c r="I30" i="6"/>
  <c r="G30" i="6"/>
  <c r="T29" i="6"/>
  <c r="R29" i="6"/>
  <c r="P29" i="6"/>
  <c r="K29" i="6"/>
  <c r="I29" i="6"/>
  <c r="G29" i="6"/>
  <c r="T28" i="6"/>
  <c r="R28" i="6"/>
  <c r="P28" i="6"/>
  <c r="K28" i="6"/>
  <c r="I28" i="6"/>
  <c r="G28" i="6"/>
  <c r="T27" i="6"/>
  <c r="R27" i="6"/>
  <c r="P27" i="6"/>
  <c r="K27" i="6"/>
  <c r="I27" i="6"/>
  <c r="G27" i="6"/>
  <c r="T21" i="6"/>
  <c r="R21" i="6"/>
  <c r="P21" i="6"/>
  <c r="K21" i="6"/>
  <c r="I21" i="6"/>
  <c r="G21" i="6"/>
  <c r="T20" i="6"/>
  <c r="R20" i="6"/>
  <c r="P20" i="6"/>
  <c r="K20" i="6"/>
  <c r="I20" i="6"/>
  <c r="G20" i="6"/>
  <c r="T19" i="6"/>
  <c r="R19" i="6"/>
  <c r="P19" i="6"/>
  <c r="K19" i="6"/>
  <c r="I19" i="6"/>
  <c r="G19" i="6"/>
  <c r="T18" i="6"/>
  <c r="R18" i="6"/>
  <c r="P18" i="6"/>
  <c r="K18" i="6"/>
  <c r="I18" i="6"/>
  <c r="G18" i="6"/>
  <c r="T17" i="6"/>
  <c r="R17" i="6"/>
  <c r="P17" i="6"/>
  <c r="K17" i="6"/>
  <c r="I17" i="6"/>
  <c r="G17" i="6"/>
  <c r="T16" i="6"/>
  <c r="R16" i="6"/>
  <c r="P16" i="6"/>
  <c r="K16" i="6"/>
  <c r="I16" i="6"/>
  <c r="G16" i="6"/>
  <c r="R31" i="5"/>
  <c r="P31" i="5"/>
  <c r="N31" i="5"/>
  <c r="I31" i="5"/>
  <c r="G31" i="5"/>
  <c r="E31" i="5"/>
  <c r="R30" i="5"/>
  <c r="P30" i="5"/>
  <c r="N30" i="5"/>
  <c r="I30" i="5"/>
  <c r="G30" i="5"/>
  <c r="E30" i="5"/>
  <c r="R29" i="5"/>
  <c r="P29" i="5"/>
  <c r="N29" i="5"/>
  <c r="I29" i="5"/>
  <c r="G29" i="5"/>
  <c r="E29" i="5"/>
  <c r="R28" i="5"/>
  <c r="P28" i="5"/>
  <c r="N28" i="5"/>
  <c r="I28" i="5"/>
  <c r="G28" i="5"/>
  <c r="E28" i="5"/>
  <c r="R27" i="5"/>
  <c r="P27" i="5"/>
  <c r="N27" i="5"/>
  <c r="I27" i="5"/>
  <c r="G27" i="5"/>
  <c r="E27" i="5"/>
  <c r="R26" i="5"/>
  <c r="P26" i="5"/>
  <c r="N26" i="5"/>
  <c r="I26" i="5"/>
  <c r="G26" i="5"/>
  <c r="E26" i="5"/>
  <c r="R20" i="5"/>
  <c r="P20" i="5"/>
  <c r="N20" i="5"/>
  <c r="I20" i="5"/>
  <c r="G20" i="5"/>
  <c r="E20" i="5"/>
  <c r="R19" i="5"/>
  <c r="P19" i="5"/>
  <c r="N19" i="5"/>
  <c r="I19" i="5"/>
  <c r="G19" i="5"/>
  <c r="E19" i="5"/>
  <c r="R18" i="5"/>
  <c r="P18" i="5"/>
  <c r="N18" i="5"/>
  <c r="I18" i="5"/>
  <c r="G18" i="5"/>
  <c r="E18" i="5"/>
  <c r="R17" i="5"/>
  <c r="P17" i="5"/>
  <c r="N17" i="5"/>
  <c r="I17" i="5"/>
  <c r="G17" i="5"/>
  <c r="E17" i="5"/>
  <c r="R16" i="5"/>
  <c r="P16" i="5"/>
  <c r="N16" i="5"/>
  <c r="I16" i="5"/>
  <c r="G16" i="5"/>
  <c r="E16" i="5"/>
  <c r="R15" i="5"/>
  <c r="P15" i="5"/>
  <c r="N15" i="5"/>
  <c r="I15" i="5"/>
  <c r="G15" i="5"/>
  <c r="E15" i="5"/>
  <c r="R36" i="4"/>
  <c r="P36" i="4"/>
  <c r="N36" i="4"/>
  <c r="I36" i="4"/>
  <c r="G36" i="4"/>
  <c r="E36" i="4"/>
  <c r="R35" i="4"/>
  <c r="P35" i="4"/>
  <c r="N35" i="4"/>
  <c r="I35" i="4"/>
  <c r="G35" i="4"/>
  <c r="E35" i="4"/>
  <c r="R34" i="4"/>
  <c r="P34" i="4"/>
  <c r="N34" i="4"/>
  <c r="I34" i="4"/>
  <c r="G34" i="4"/>
  <c r="E34" i="4"/>
  <c r="R33" i="4"/>
  <c r="P33" i="4"/>
  <c r="N33" i="4"/>
  <c r="I33" i="4"/>
  <c r="G33" i="4"/>
  <c r="E33" i="4"/>
  <c r="R32" i="4"/>
  <c r="P32" i="4"/>
  <c r="N32" i="4"/>
  <c r="I32" i="4"/>
  <c r="G32" i="4"/>
  <c r="E32" i="4"/>
  <c r="R31" i="4"/>
  <c r="P31" i="4"/>
  <c r="N31" i="4"/>
  <c r="I31" i="4"/>
  <c r="G31" i="4"/>
  <c r="E31" i="4"/>
  <c r="R23" i="4"/>
  <c r="P23" i="4"/>
  <c r="N23" i="4"/>
  <c r="R22" i="4"/>
  <c r="P22" i="4"/>
  <c r="N22" i="4"/>
  <c r="I23" i="4"/>
  <c r="G23" i="4"/>
  <c r="E23" i="4"/>
  <c r="R21" i="4"/>
  <c r="P21" i="4"/>
  <c r="N21" i="4"/>
  <c r="I22" i="4"/>
  <c r="G22" i="4"/>
  <c r="E22" i="4"/>
  <c r="R20" i="4"/>
  <c r="P20" i="4"/>
  <c r="N20" i="4"/>
  <c r="I21" i="4"/>
  <c r="G21" i="4"/>
  <c r="E21" i="4"/>
  <c r="R19" i="4"/>
  <c r="P19" i="4"/>
  <c r="N19" i="4"/>
  <c r="I20" i="4"/>
  <c r="G20" i="4"/>
  <c r="E20" i="4"/>
  <c r="R18" i="4"/>
  <c r="P18" i="4"/>
  <c r="N18" i="4"/>
  <c r="I19" i="4"/>
  <c r="G19" i="4"/>
  <c r="E19" i="4"/>
  <c r="I18" i="4"/>
  <c r="G18" i="4"/>
  <c r="E18" i="4"/>
  <c r="T34" i="3"/>
  <c r="R34" i="3"/>
  <c r="P34" i="3"/>
  <c r="J34" i="3"/>
  <c r="H34" i="3"/>
  <c r="F34" i="3"/>
  <c r="T33" i="3"/>
  <c r="R33" i="3"/>
  <c r="P33" i="3"/>
  <c r="J33" i="3"/>
  <c r="H33" i="3"/>
  <c r="F33" i="3"/>
  <c r="T32" i="3"/>
  <c r="R32" i="3"/>
  <c r="P32" i="3"/>
  <c r="J32" i="3"/>
  <c r="H32" i="3"/>
  <c r="F32" i="3"/>
  <c r="T31" i="3"/>
  <c r="R31" i="3"/>
  <c r="P31" i="3"/>
  <c r="J31" i="3"/>
  <c r="H31" i="3"/>
  <c r="F31" i="3"/>
  <c r="T30" i="3"/>
  <c r="R30" i="3"/>
  <c r="P30" i="3"/>
  <c r="J30" i="3"/>
  <c r="H30" i="3"/>
  <c r="F30" i="3"/>
  <c r="T29" i="3"/>
  <c r="R29" i="3"/>
  <c r="P29" i="3"/>
  <c r="J29" i="3"/>
  <c r="H29" i="3"/>
  <c r="F29" i="3"/>
  <c r="T22" i="3"/>
  <c r="R22" i="3"/>
  <c r="P22" i="3"/>
  <c r="J22" i="3"/>
  <c r="H22" i="3"/>
  <c r="F22" i="3"/>
  <c r="T21" i="3"/>
  <c r="R21" i="3"/>
  <c r="P21" i="3"/>
  <c r="J21" i="3"/>
  <c r="H21" i="3"/>
  <c r="F21" i="3"/>
  <c r="T20" i="3"/>
  <c r="R20" i="3"/>
  <c r="P20" i="3"/>
  <c r="J20" i="3"/>
  <c r="H20" i="3"/>
  <c r="F20" i="3"/>
  <c r="T19" i="3"/>
  <c r="R19" i="3"/>
  <c r="P19" i="3"/>
  <c r="J19" i="3"/>
  <c r="H19" i="3"/>
  <c r="F19" i="3"/>
  <c r="T18" i="3"/>
  <c r="R18" i="3"/>
  <c r="P18" i="3"/>
  <c r="J18" i="3"/>
  <c r="H18" i="3"/>
  <c r="F18" i="3"/>
  <c r="T17" i="3"/>
  <c r="R17" i="3"/>
  <c r="P17" i="3"/>
  <c r="J17" i="3"/>
  <c r="H17" i="3"/>
  <c r="F17" i="3"/>
  <c r="L12" i="9" l="1"/>
  <c r="L13" i="9"/>
  <c r="L9" i="9"/>
  <c r="L8" i="9"/>
  <c r="L15" i="9"/>
  <c r="L10" i="9"/>
  <c r="E48" i="2" l="1"/>
  <c r="E47" i="2"/>
  <c r="E46" i="2"/>
  <c r="E45" i="2"/>
  <c r="E44" i="2"/>
  <c r="E43" i="2"/>
  <c r="E39" i="2"/>
  <c r="E38" i="2"/>
  <c r="E37" i="2"/>
  <c r="E36" i="2"/>
  <c r="E35" i="2"/>
  <c r="E34" i="2"/>
  <c r="E30" i="2"/>
  <c r="E29" i="2"/>
  <c r="E28" i="2"/>
  <c r="E27" i="2"/>
  <c r="E26" i="2"/>
  <c r="E25" i="2"/>
  <c r="E20" i="2"/>
  <c r="E19" i="2"/>
  <c r="E18" i="2"/>
  <c r="E17" i="2"/>
  <c r="E16" i="2"/>
  <c r="E15" i="2"/>
  <c r="E7" i="2"/>
  <c r="E8" i="2"/>
  <c r="E9" i="2"/>
  <c r="E10" i="2"/>
  <c r="E11" i="2"/>
  <c r="E6" i="2"/>
  <c r="G124" i="1"/>
  <c r="F124" i="1"/>
  <c r="G137" i="1"/>
  <c r="G136" i="1"/>
  <c r="G135" i="1"/>
  <c r="N134" i="1"/>
  <c r="G134" i="1"/>
  <c r="G133" i="1"/>
  <c r="G132" i="1"/>
  <c r="G131" i="1"/>
  <c r="N130" i="1"/>
  <c r="G130" i="1"/>
  <c r="N124" i="1"/>
  <c r="N123" i="1"/>
  <c r="G123" i="1"/>
  <c r="N122" i="1"/>
  <c r="G122" i="1"/>
  <c r="N121" i="1"/>
  <c r="G121" i="1"/>
  <c r="N120" i="1"/>
  <c r="M119" i="1"/>
  <c r="N118" i="1"/>
  <c r="N117" i="1"/>
  <c r="G117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N95" i="1"/>
  <c r="M95" i="1"/>
  <c r="N94" i="1"/>
  <c r="M94" i="1"/>
  <c r="N93" i="1"/>
  <c r="M93" i="1"/>
  <c r="N92" i="1"/>
  <c r="M92" i="1"/>
  <c r="N91" i="1"/>
  <c r="M91" i="1"/>
  <c r="N90" i="1"/>
  <c r="M90" i="1"/>
  <c r="G95" i="1"/>
  <c r="G94" i="1"/>
  <c r="G93" i="1"/>
  <c r="G92" i="1"/>
  <c r="G91" i="1"/>
  <c r="G90" i="1"/>
  <c r="N131" i="1" l="1"/>
  <c r="M132" i="1"/>
  <c r="N133" i="1"/>
  <c r="G118" i="1"/>
  <c r="G119" i="1"/>
  <c r="G120" i="1"/>
  <c r="F117" i="1"/>
  <c r="N119" i="1"/>
  <c r="F130" i="1"/>
  <c r="N132" i="1"/>
  <c r="M122" i="1"/>
  <c r="M135" i="1"/>
  <c r="F120" i="1"/>
  <c r="F133" i="1"/>
  <c r="M117" i="1"/>
  <c r="M130" i="1"/>
  <c r="F123" i="1"/>
  <c r="F136" i="1"/>
  <c r="M120" i="1"/>
  <c r="M133" i="1"/>
  <c r="F118" i="1"/>
  <c r="F131" i="1"/>
  <c r="M123" i="1"/>
  <c r="F121" i="1"/>
  <c r="F134" i="1"/>
  <c r="M118" i="1"/>
  <c r="M131" i="1"/>
  <c r="F137" i="1"/>
  <c r="M121" i="1"/>
  <c r="M134" i="1"/>
  <c r="F119" i="1"/>
  <c r="F132" i="1"/>
  <c r="M124" i="1"/>
  <c r="F122" i="1"/>
  <c r="F135" i="1"/>
  <c r="F94" i="1"/>
  <c r="F95" i="1"/>
  <c r="F90" i="1"/>
  <c r="F91" i="1"/>
  <c r="F92" i="1"/>
  <c r="F93" i="1"/>
</calcChain>
</file>

<file path=xl/sharedStrings.xml><?xml version="1.0" encoding="utf-8"?>
<sst xmlns="http://schemas.openxmlformats.org/spreadsheetml/2006/main" count="879" uniqueCount="218">
  <si>
    <t>BANC DE DADES SOBRE EL PERE. ACTUALITZACIÓ 2025</t>
  </si>
  <si>
    <t>ÍNDEX</t>
  </si>
  <si>
    <t xml:space="preserve">1.Països </t>
  </si>
  <si>
    <t>2. Sexe</t>
  </si>
  <si>
    <t>3. Naixement</t>
  </si>
  <si>
    <t>4. Edat</t>
  </si>
  <si>
    <t>5. Noves inscripcions</t>
  </si>
  <si>
    <t>6. Noves inscripcions nascuts a Espanya</t>
  </si>
  <si>
    <t>7. Comarques</t>
  </si>
  <si>
    <t>8. Variacions anuals</t>
  </si>
  <si>
    <t>9. Annex</t>
  </si>
  <si>
    <t/>
  </si>
  <si>
    <t>Población por país de residencia (con 1000 o más residentes), provincia de inscripción (agrupadas por comunidad autónoma), sexo y edad (grandes grupos)</t>
  </si>
  <si>
    <t xml:space="preserve"> </t>
  </si>
  <si>
    <t>Total Nacional</t>
  </si>
  <si>
    <t>10 Comunitat Valenciana</t>
  </si>
  <si>
    <t>03 Alicante/Alacant</t>
  </si>
  <si>
    <t>12 Castellón/Castelló</t>
  </si>
  <si>
    <t>46 Valencia/València</t>
  </si>
  <si>
    <t>1. TOTAL PAÍSES (TODOS LOS CONTINENTES)</t>
  </si>
  <si>
    <t>2 TOTAL EUROPA</t>
  </si>
  <si>
    <t>ALEMANIA</t>
  </si>
  <si>
    <t>4. TOTAL AMÉRICA</t>
  </si>
  <si>
    <t>ANDORRA</t>
  </si>
  <si>
    <t>FRANCIA</t>
  </si>
  <si>
    <t>AUSTRIA</t>
  </si>
  <si>
    <t>REINO UNIDO</t>
  </si>
  <si>
    <t>BÉLGICA</t>
  </si>
  <si>
    <t>ARGENTINA</t>
  </si>
  <si>
    <t>DINAMARCA</t>
  </si>
  <si>
    <t>FINLANDIA</t>
  </si>
  <si>
    <t>ESTADOS UNIDOS DE AMÉRICA</t>
  </si>
  <si>
    <t>SUIZA</t>
  </si>
  <si>
    <t>GRECIA</t>
  </si>
  <si>
    <t>MÉXICO</t>
  </si>
  <si>
    <t>IRLANDA</t>
  </si>
  <si>
    <t>BRASIL</t>
  </si>
  <si>
    <t>ITALIA</t>
  </si>
  <si>
    <t>ECUADOR</t>
  </si>
  <si>
    <t>LUXEMBURGO</t>
  </si>
  <si>
    <t>VENEZUELA</t>
  </si>
  <si>
    <t>NORUEGA</t>
  </si>
  <si>
    <t>PAÍSES BAJOS</t>
  </si>
  <si>
    <t>5 TOTAL ASIA</t>
  </si>
  <si>
    <t>POLONIA</t>
  </si>
  <si>
    <t>COLOMBIA</t>
  </si>
  <si>
    <t>PORTUGAL</t>
  </si>
  <si>
    <t>REPÚBLICA CHECA</t>
  </si>
  <si>
    <t>3. TOTAL ÁFRICA</t>
  </si>
  <si>
    <t>RUSIA</t>
  </si>
  <si>
    <t>BOLIVIA</t>
  </si>
  <si>
    <t>SUECIA</t>
  </si>
  <si>
    <t>CUBA</t>
  </si>
  <si>
    <t>URUGUAY</t>
  </si>
  <si>
    <t>TURQUÍA</t>
  </si>
  <si>
    <t>CHILE</t>
  </si>
  <si>
    <t>RESTO PAISES&lt;1000 RESIDENTES</t>
  </si>
  <si>
    <t>6 TOTAL OCEANÍA</t>
  </si>
  <si>
    <t>AUSTRALIA</t>
  </si>
  <si>
    <t>ARGELIA</t>
  </si>
  <si>
    <t>CANADÁ</t>
  </si>
  <si>
    <t>GAMBIA</t>
  </si>
  <si>
    <t>REPÚBLICA DOMINICANA</t>
  </si>
  <si>
    <t>GUINEA ECUATORIAL</t>
  </si>
  <si>
    <t>MARRUECOS</t>
  </si>
  <si>
    <t>PERÚ</t>
  </si>
  <si>
    <t>MAURITANIA</t>
  </si>
  <si>
    <t>SENEGAL</t>
  </si>
  <si>
    <t>SUDÁFRICA</t>
  </si>
  <si>
    <t>PANAMÁ</t>
  </si>
  <si>
    <t>EMIRATOS ÁRABES UNIDOS</t>
  </si>
  <si>
    <t>COSTA RICA</t>
  </si>
  <si>
    <t>EL SALVADOR</t>
  </si>
  <si>
    <t>PARAGUAY</t>
  </si>
  <si>
    <t>JAPÓN</t>
  </si>
  <si>
    <t>GUATEMALA</t>
  </si>
  <si>
    <t>HONDURAS</t>
  </si>
  <si>
    <t>PAKISTÁN</t>
  </si>
  <si>
    <t>CHINA</t>
  </si>
  <si>
    <t>NICARAGUA</t>
  </si>
  <si>
    <t>ARABIA SAUDÍ</t>
  </si>
  <si>
    <t>JORDANIA</t>
  </si>
  <si>
    <t>ISRAEL</t>
  </si>
  <si>
    <t>FILIPINAS</t>
  </si>
  <si>
    <t>QATAR</t>
  </si>
  <si>
    <t>SINGAPUR</t>
  </si>
  <si>
    <t>NUEVA ZELANDA</t>
  </si>
  <si>
    <t>TAILANDIA</t>
  </si>
  <si>
    <t>MALTA</t>
  </si>
  <si>
    <t>Població  amb nacionalitat espanyola resident a l'extranger per continents</t>
  </si>
  <si>
    <t xml:space="preserve">País Valencià 
</t>
  </si>
  <si>
    <t xml:space="preserve">Alacant
</t>
  </si>
  <si>
    <t>Continents</t>
  </si>
  <si>
    <t>Variació</t>
  </si>
  <si>
    <t xml:space="preserve">Absoluta </t>
  </si>
  <si>
    <t xml:space="preserve">Relativa </t>
  </si>
  <si>
    <t>Total</t>
  </si>
  <si>
    <t>Europa</t>
  </si>
  <si>
    <t>Àfrica</t>
  </si>
  <si>
    <t>Amèrica</t>
  </si>
  <si>
    <t>Àsia</t>
  </si>
  <si>
    <t>Distribució per continents</t>
  </si>
  <si>
    <t>Oceania</t>
  </si>
  <si>
    <t>País Valencià</t>
  </si>
  <si>
    <t>Alacant</t>
  </si>
  <si>
    <t>Castelló</t>
  </si>
  <si>
    <t>València</t>
  </si>
  <si>
    <t>Font: INE. Elaboració Social·Lab.</t>
  </si>
  <si>
    <t xml:space="preserve">Europa </t>
  </si>
  <si>
    <t xml:space="preserve">Àfrica </t>
  </si>
  <si>
    <t xml:space="preserve">
</t>
  </si>
  <si>
    <t xml:space="preserve">Amèrica </t>
  </si>
  <si>
    <t xml:space="preserve">Àsia </t>
  </si>
  <si>
    <t xml:space="preserve">8 principals països de residència segons el PERE </t>
  </si>
  <si>
    <t xml:space="preserve">País Valencià </t>
  </si>
  <si>
    <t xml:space="preserve">País de residència </t>
  </si>
  <si>
    <t>FRANÇA</t>
  </si>
  <si>
    <t>REGNE UNIT</t>
  </si>
  <si>
    <t>ALEMANYA</t>
  </si>
  <si>
    <t>SUÏSSA</t>
  </si>
  <si>
    <t xml:space="preserve">ESTATS UNITS </t>
  </si>
  <si>
    <t>EQUADOR</t>
  </si>
  <si>
    <t>BÈLGICA</t>
  </si>
  <si>
    <t>COLÒMBIA</t>
  </si>
  <si>
    <t>MÈXIC</t>
  </si>
  <si>
    <r>
      <t xml:space="preserve">BRASIL </t>
    </r>
    <r>
      <rPr>
        <sz val="11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</si>
  <si>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  <family val="2"/>
        <scheme val="minor"/>
      </rPr>
      <t xml:space="preserve">* </t>
    </r>
    <r>
      <rPr>
        <sz val="11"/>
        <color indexed="8"/>
        <rFont val="Calibri"/>
        <family val="2"/>
        <scheme val="minor"/>
      </rPr>
      <t>Diferent ordre 2024-25</t>
    </r>
  </si>
  <si>
    <t>Hombres</t>
  </si>
  <si>
    <t>Mujeres</t>
  </si>
  <si>
    <t>Diferencia</t>
  </si>
  <si>
    <t>África</t>
  </si>
  <si>
    <t>América</t>
  </si>
  <si>
    <t>Asia</t>
  </si>
  <si>
    <t>Oceanía</t>
  </si>
  <si>
    <t>Homes</t>
  </si>
  <si>
    <t>Dones</t>
  </si>
  <si>
    <t>Diferència</t>
  </si>
  <si>
    <t>Alicante/Alacant</t>
  </si>
  <si>
    <t>Castellón/Castelló</t>
  </si>
  <si>
    <t>Valencia/València</t>
  </si>
  <si>
    <t>Total lugar de nacimiento</t>
  </si>
  <si>
    <t>Provincia de inscripción</t>
  </si>
  <si>
    <t>Otra provincia</t>
  </si>
  <si>
    <t>Extranjero</t>
  </si>
  <si>
    <t>.</t>
  </si>
  <si>
    <t>1. TOTAL PAÍSES</t>
  </si>
  <si>
    <t xml:space="preserve">Persones segons el continent de residència i el lloc de naixement </t>
  </si>
  <si>
    <t xml:space="preserve">Total </t>
  </si>
  <si>
    <t>Altres províncies</t>
  </si>
  <si>
    <t xml:space="preserve">A l'estranger </t>
  </si>
  <si>
    <t>Província de Castelló</t>
  </si>
  <si>
    <t>Absolut</t>
  </si>
  <si>
    <t>Percentatge</t>
  </si>
  <si>
    <t>Província d'Alacant</t>
  </si>
  <si>
    <t>Província de València</t>
  </si>
  <si>
    <t>Total grupos de edad</t>
  </si>
  <si>
    <t>Menos de 16 años</t>
  </si>
  <si>
    <t>De 16 a 64 años</t>
  </si>
  <si>
    <t>De 65 y más años</t>
  </si>
  <si>
    <t>Població de nacionalitat espanyola resident en l'extranger segons el continent de destí i el grup d'edat</t>
  </si>
  <si>
    <t xml:space="preserve">Menys de 16 anys </t>
  </si>
  <si>
    <t xml:space="preserve">De 16 a 64 anys </t>
  </si>
  <si>
    <t xml:space="preserve">De 65 i més anys </t>
  </si>
  <si>
    <t xml:space="preserve">Noves inscripcions en el PERE segons el continent de residència i el lloc de naixement </t>
  </si>
  <si>
    <t xml:space="preserve">A l'extranger </t>
  </si>
  <si>
    <t xml:space="preserve">Província de Castelló </t>
  </si>
  <si>
    <t xml:space="preserve">Província de  València </t>
  </si>
  <si>
    <t>Total nacional</t>
  </si>
  <si>
    <r>
      <t xml:space="preserve">Noves inscripcions en el PERE de persones naixcudes al </t>
    </r>
    <r>
      <rPr>
        <b/>
        <sz val="10"/>
        <color theme="5"/>
        <rFont val="Calibri"/>
        <family val="2"/>
        <scheme val="minor"/>
      </rPr>
      <t>País Valencià</t>
    </r>
    <r>
      <rPr>
        <b/>
        <sz val="10"/>
        <color indexed="8"/>
        <rFont val="Calibri"/>
        <family val="2"/>
        <scheme val="minor"/>
      </rPr>
      <t xml:space="preserve"> segons el grup d'edat</t>
    </r>
  </si>
  <si>
    <r>
      <t xml:space="preserve">Noves inscripcions en el PERE de persones naixcudes a la província de </t>
    </r>
    <r>
      <rPr>
        <b/>
        <sz val="10"/>
        <color theme="5"/>
        <rFont val="Calibri"/>
        <family val="2"/>
        <scheme val="minor"/>
      </rPr>
      <t>Castelló</t>
    </r>
    <r>
      <rPr>
        <b/>
        <sz val="10"/>
        <color indexed="8"/>
        <rFont val="Calibri"/>
        <family val="2"/>
        <scheme val="minor"/>
      </rPr>
      <t xml:space="preserve"> segons el grup d'edat</t>
    </r>
  </si>
  <si>
    <r>
      <t xml:space="preserve">Noves inscripcions en el PERE de persones naixcudes a la província </t>
    </r>
    <r>
      <rPr>
        <b/>
        <sz val="10"/>
        <color theme="5"/>
        <rFont val="Calibri"/>
        <family val="2"/>
        <scheme val="minor"/>
      </rPr>
      <t>d'Alacant</t>
    </r>
    <r>
      <rPr>
        <b/>
        <sz val="10"/>
        <color indexed="8"/>
        <rFont val="Calibri"/>
        <family val="2"/>
        <scheme val="minor"/>
      </rPr>
      <t xml:space="preserve"> segons el grup d'edat</t>
    </r>
  </si>
  <si>
    <r>
      <t xml:space="preserve">Noves inscripcions en el PERE de persones naixcudes a la província de </t>
    </r>
    <r>
      <rPr>
        <b/>
        <sz val="10"/>
        <color theme="5"/>
        <rFont val="Calibri"/>
        <family val="2"/>
        <scheme val="minor"/>
      </rPr>
      <t>València</t>
    </r>
    <r>
      <rPr>
        <b/>
        <sz val="10"/>
        <color indexed="8"/>
        <rFont val="Calibri"/>
        <family val="2"/>
        <scheme val="minor"/>
      </rPr>
      <t xml:space="preserve"> segons el grup d'edat</t>
    </r>
  </si>
  <si>
    <t>COMARQUES</t>
  </si>
  <si>
    <t>POBLACIÓ</t>
  </si>
  <si>
    <t>V.ABSOLUTS</t>
  </si>
  <si>
    <t>%</t>
  </si>
  <si>
    <t>el Baix Maestrat</t>
  </si>
  <si>
    <t>el Baix Segura</t>
  </si>
  <si>
    <t>el Baix Vinalopó</t>
  </si>
  <si>
    <t>el Camp de Morvedre</t>
  </si>
  <si>
    <t>el Camp de Túria</t>
  </si>
  <si>
    <t>el Comtat</t>
  </si>
  <si>
    <t>el Racó d'Ademús</t>
  </si>
  <si>
    <t>el Vinalopó Mitjà </t>
  </si>
  <si>
    <t>els Ports</t>
  </si>
  <si>
    <t>els Serrans</t>
  </si>
  <si>
    <t>La Canal de Navarrés</t>
  </si>
  <si>
    <t>la Costera</t>
  </si>
  <si>
    <t>la Foia de Bunyol</t>
  </si>
  <si>
    <t>la Marina Alta</t>
  </si>
  <si>
    <t>la Marina Baixa</t>
  </si>
  <si>
    <t>la Plana Alta</t>
  </si>
  <si>
    <t>la Plana Baixa</t>
  </si>
  <si>
    <t>la Plana d'Utiel-Requena</t>
  </si>
  <si>
    <t>la Ribera Alta</t>
  </si>
  <si>
    <t>la Ribera Baixa</t>
  </si>
  <si>
    <t>la Safor</t>
  </si>
  <si>
    <t>la Vall d'Albaida</t>
  </si>
  <si>
    <t>la Vall de Cofrents-Aiora</t>
  </si>
  <si>
    <t>l'Alacantí</t>
  </si>
  <si>
    <t>l'Alcalatén</t>
  </si>
  <si>
    <t>l'Alcoià</t>
  </si>
  <si>
    <t>l'Alt Maestrat</t>
  </si>
  <si>
    <t>l'Alt Millars</t>
  </si>
  <si>
    <t>l'Alt Palància</t>
  </si>
  <si>
    <t>l'Alt Vinalopó </t>
  </si>
  <si>
    <t>l'Horta Nord</t>
  </si>
  <si>
    <t xml:space="preserve">l'Horta Sud </t>
  </si>
  <si>
    <t xml:space="preserve">València </t>
  </si>
  <si>
    <t>Font: ARGOS. Fet amb Datawrapper</t>
  </si>
  <si>
    <t xml:space="preserve">Variacions anuals </t>
  </si>
  <si>
    <t>Año</t>
  </si>
  <si>
    <t>Font: INE</t>
  </si>
  <si>
    <t>A l'estranger</t>
  </si>
  <si>
    <t xml:space="preserve">Població del País Valencià amb nacionalitat espanyola
resident a l'extranger per continents
</t>
  </si>
  <si>
    <t xml:space="preserve">Població de Alacant amb nacionalitat espanyola
resident a l'extranger per continents
</t>
  </si>
  <si>
    <t xml:space="preserve">Població de Castelló amb nacionalitat espanyola
resident a l'extranger per continents
</t>
  </si>
  <si>
    <t xml:space="preserve">Població de València amb nacionalitat espanyola
resident a l'extranger per continents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</si>
</sst>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sz val="22"/>
      <color indexed="8"/>
      <name val="APTOS"/>
    </font>
    <font>
      <b/>
      <sz val="16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238">
    <xf numFmtId="0" fontId="0" fillId="0" borderId="0" xfId="0"/>
    <xf numFmtId="3" fontId="0" fillId="0" borderId="2" xfId="0" applyNumberFormat="1" applyBorder="1"/>
    <xf numFmtId="3" fontId="0" fillId="0" borderId="4" xfId="0" applyNumberFormat="1" applyBorder="1"/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7" xfId="0" applyNumberFormat="1" applyBorder="1"/>
    <xf numFmtId="3" fontId="0" fillId="0" borderId="7" xfId="0" applyNumberFormat="1" applyBorder="1" applyAlignment="1">
      <alignment horizontal="center"/>
    </xf>
    <xf numFmtId="3" fontId="0" fillId="0" borderId="7" xfId="0" applyNumberFormat="1" applyBorder="1" applyAlignment="1">
      <alignment horizontal="left"/>
    </xf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10" fontId="0" fillId="2" borderId="7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9" fontId="5" fillId="2" borderId="23" xfId="1" applyFont="1" applyFill="1" applyBorder="1" applyAlignment="1">
      <alignment horizontal="center"/>
    </xf>
    <xf numFmtId="9" fontId="5" fillId="2" borderId="24" xfId="1" applyFont="1" applyFill="1" applyBorder="1" applyAlignment="1">
      <alignment horizontal="center"/>
    </xf>
    <xf numFmtId="3" fontId="0" fillId="0" borderId="0" xfId="0" applyNumberFormat="1"/>
    <xf numFmtId="3" fontId="6" fillId="2" borderId="2" xfId="2" applyNumberFormat="1" applyFont="1" applyFill="1" applyBorder="1" applyAlignment="1">
      <alignment horizontal="center"/>
    </xf>
    <xf numFmtId="3" fontId="6" fillId="2" borderId="4" xfId="2" applyNumberFormat="1" applyFont="1" applyFill="1" applyBorder="1" applyAlignment="1">
      <alignment horizontal="center"/>
    </xf>
    <xf numFmtId="9" fontId="5" fillId="2" borderId="12" xfId="1" applyFont="1" applyFill="1" applyBorder="1" applyAlignment="1">
      <alignment horizontal="center"/>
    </xf>
    <xf numFmtId="9" fontId="5" fillId="2" borderId="13" xfId="1" applyFont="1" applyFill="1" applyBorder="1" applyAlignment="1">
      <alignment horizontal="center"/>
    </xf>
    <xf numFmtId="3" fontId="6" fillId="2" borderId="25" xfId="2" applyNumberFormat="1" applyFont="1" applyFill="1" applyBorder="1" applyAlignment="1">
      <alignment horizontal="center"/>
    </xf>
    <xf numFmtId="9" fontId="6" fillId="2" borderId="26" xfId="2" applyNumberFormat="1" applyFont="1" applyFill="1" applyBorder="1" applyAlignment="1">
      <alignment horizontal="center"/>
    </xf>
    <xf numFmtId="3" fontId="6" fillId="2" borderId="26" xfId="2" applyNumberFormat="1" applyFont="1" applyFill="1" applyBorder="1" applyAlignment="1">
      <alignment horizontal="center"/>
    </xf>
    <xf numFmtId="9" fontId="6" fillId="2" borderId="27" xfId="2" applyNumberFormat="1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9" fontId="6" fillId="2" borderId="1" xfId="2" applyNumberFormat="1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3" fontId="6" fillId="2" borderId="1" xfId="2" applyNumberFormat="1" applyFont="1" applyFill="1" applyBorder="1" applyAlignment="1">
      <alignment horizontal="center"/>
    </xf>
    <xf numFmtId="9" fontId="6" fillId="2" borderId="3" xfId="2" applyNumberFormat="1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9" fontId="6" fillId="2" borderId="5" xfId="2" applyNumberFormat="1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9" fontId="6" fillId="2" borderId="6" xfId="2" applyNumberFormat="1" applyFont="1" applyFill="1" applyBorder="1" applyAlignment="1">
      <alignment horizontal="center"/>
    </xf>
    <xf numFmtId="3" fontId="5" fillId="0" borderId="23" xfId="0" applyNumberFormat="1" applyFont="1" applyBorder="1" applyAlignment="1">
      <alignment horizontal="center"/>
    </xf>
    <xf numFmtId="0" fontId="0" fillId="0" borderId="7" xfId="0" applyBorder="1"/>
    <xf numFmtId="0" fontId="0" fillId="0" borderId="1" xfId="0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3" fontId="7" fillId="0" borderId="23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/>
    <xf numFmtId="3" fontId="5" fillId="2" borderId="22" xfId="0" applyNumberFormat="1" applyFont="1" applyFill="1" applyBorder="1" applyAlignment="1">
      <alignment horizontal="center"/>
    </xf>
    <xf numFmtId="3" fontId="5" fillId="2" borderId="28" xfId="0" applyNumberFormat="1" applyFont="1" applyFill="1" applyBorder="1" applyAlignment="1">
      <alignment horizontal="center"/>
    </xf>
    <xf numFmtId="9" fontId="5" fillId="2" borderId="1" xfId="1" applyFont="1" applyFill="1" applyBorder="1" applyAlignment="1">
      <alignment horizontal="center"/>
    </xf>
    <xf numFmtId="9" fontId="5" fillId="2" borderId="3" xfId="1" applyFont="1" applyFill="1" applyBorder="1" applyAlignment="1">
      <alignment horizontal="center"/>
    </xf>
    <xf numFmtId="3" fontId="5" fillId="2" borderId="29" xfId="0" applyNumberFormat="1" applyFont="1" applyFill="1" applyBorder="1" applyAlignment="1">
      <alignment horizontal="center"/>
    </xf>
    <xf numFmtId="9" fontId="5" fillId="2" borderId="5" xfId="1" applyFont="1" applyFill="1" applyBorder="1" applyAlignment="1">
      <alignment horizontal="center"/>
    </xf>
    <xf numFmtId="9" fontId="5" fillId="2" borderId="6" xfId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0" fillId="0" borderId="14" xfId="0" applyBorder="1"/>
    <xf numFmtId="10" fontId="0" fillId="0" borderId="7" xfId="1" applyNumberFormat="1" applyFon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0" fillId="6" borderId="7" xfId="0" applyFill="1" applyBorder="1" applyAlignment="1">
      <alignment horizontal="center"/>
    </xf>
    <xf numFmtId="0" fontId="9" fillId="9" borderId="7" xfId="0" applyFont="1" applyFill="1" applyBorder="1" applyAlignment="1">
      <alignment horizontal="center"/>
    </xf>
    <xf numFmtId="0" fontId="9" fillId="9" borderId="7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10" fontId="0" fillId="0" borderId="7" xfId="1" applyNumberFormat="1" applyFont="1" applyBorder="1" applyAlignment="1">
      <alignment vertical="center"/>
    </xf>
    <xf numFmtId="0" fontId="0" fillId="6" borderId="7" xfId="0" applyFill="1" applyBorder="1"/>
    <xf numFmtId="0" fontId="0" fillId="7" borderId="7" xfId="0" applyFill="1" applyBorder="1"/>
    <xf numFmtId="0" fontId="5" fillId="7" borderId="13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0" fillId="7" borderId="17" xfId="0" applyFill="1" applyBorder="1"/>
    <xf numFmtId="0" fontId="0" fillId="7" borderId="21" xfId="0" applyFill="1" applyBorder="1"/>
    <xf numFmtId="0" fontId="0" fillId="7" borderId="18" xfId="0" applyFill="1" applyBorder="1"/>
    <xf numFmtId="0" fontId="0" fillId="0" borderId="7" xfId="0" applyBorder="1" applyAlignment="1">
      <alignment horizontal="left" vertical="center"/>
    </xf>
    <xf numFmtId="0" fontId="11" fillId="0" borderId="7" xfId="0" applyFont="1" applyBorder="1"/>
    <xf numFmtId="0" fontId="0" fillId="6" borderId="7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18" fillId="0" borderId="0" xfId="0" applyFont="1"/>
    <xf numFmtId="0" fontId="0" fillId="0" borderId="13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3" fontId="0" fillId="0" borderId="7" xfId="0" applyNumberFormat="1" applyBorder="1" applyAlignment="1">
      <alignment horizontal="center" wrapText="1"/>
    </xf>
    <xf numFmtId="3" fontId="0" fillId="2" borderId="7" xfId="0" applyNumberFormat="1" applyFill="1" applyBorder="1" applyAlignment="1">
      <alignment horizontal="center" wrapText="1"/>
    </xf>
    <xf numFmtId="10" fontId="0" fillId="2" borderId="7" xfId="1" applyNumberFormat="1" applyFont="1" applyFill="1" applyBorder="1" applyAlignment="1">
      <alignment horizontal="center" wrapText="1"/>
    </xf>
    <xf numFmtId="0" fontId="0" fillId="2" borderId="0" xfId="0" applyFill="1"/>
    <xf numFmtId="0" fontId="11" fillId="2" borderId="1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8" xfId="0" applyFont="1" applyFill="1" applyBorder="1"/>
    <xf numFmtId="0" fontId="5" fillId="2" borderId="11" xfId="0" applyFont="1" applyFill="1" applyBorder="1"/>
    <xf numFmtId="0" fontId="0" fillId="2" borderId="1" xfId="0" applyFill="1" applyBorder="1"/>
    <xf numFmtId="0" fontId="5" fillId="2" borderId="14" xfId="0" applyFont="1" applyFill="1" applyBorder="1"/>
    <xf numFmtId="0" fontId="5" fillId="2" borderId="9" xfId="0" applyFont="1" applyFill="1" applyBorder="1"/>
    <xf numFmtId="0" fontId="5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8" fillId="2" borderId="0" xfId="0" applyFont="1" applyFill="1"/>
    <xf numFmtId="0" fontId="15" fillId="2" borderId="0" xfId="0" applyFont="1" applyFill="1"/>
    <xf numFmtId="0" fontId="0" fillId="6" borderId="1" xfId="0" quotePrefix="1" applyFill="1" applyBorder="1"/>
    <xf numFmtId="0" fontId="0" fillId="6" borderId="0" xfId="0" applyFill="1"/>
    <xf numFmtId="0" fontId="16" fillId="7" borderId="0" xfId="0" applyFont="1" applyFill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17" fillId="6" borderId="7" xfId="0" applyFont="1" applyFill="1" applyBorder="1" applyAlignment="1">
      <alignment horizontal="center" wrapText="1"/>
    </xf>
    <xf numFmtId="0" fontId="17" fillId="6" borderId="18" xfId="0" applyFont="1" applyFill="1" applyBorder="1" applyAlignment="1">
      <alignment horizontal="center"/>
    </xf>
    <xf numFmtId="0" fontId="17" fillId="6" borderId="20" xfId="0" applyFont="1" applyFill="1" applyBorder="1" applyAlignment="1">
      <alignment horizontal="center"/>
    </xf>
    <xf numFmtId="0" fontId="17" fillId="6" borderId="19" xfId="0" applyFont="1" applyFill="1" applyBorder="1" applyAlignment="1">
      <alignment horizontal="center"/>
    </xf>
    <xf numFmtId="0" fontId="17" fillId="6" borderId="7" xfId="0" applyFont="1" applyFill="1" applyBorder="1" applyAlignment="1">
      <alignment horizontal="center"/>
    </xf>
    <xf numFmtId="0" fontId="11" fillId="8" borderId="18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 wrapText="1"/>
    </xf>
    <xf numFmtId="0" fontId="11" fillId="8" borderId="20" xfId="0" applyFont="1" applyFill="1" applyBorder="1" applyAlignment="1">
      <alignment horizontal="center" vertical="center" wrapText="1"/>
    </xf>
    <xf numFmtId="0" fontId="11" fillId="8" borderId="19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1" fillId="8" borderId="18" xfId="0" applyFont="1" applyFill="1" applyBorder="1" applyAlignment="1">
      <alignment horizontal="center" wrapText="1"/>
    </xf>
    <xf numFmtId="0" fontId="11" fillId="8" borderId="20" xfId="0" applyFont="1" applyFill="1" applyBorder="1" applyAlignment="1">
      <alignment horizontal="center" wrapText="1"/>
    </xf>
    <xf numFmtId="0" fontId="11" fillId="8" borderId="19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2" fillId="8" borderId="18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2" fillId="8" borderId="19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12" fillId="8" borderId="18" xfId="0" applyFont="1" applyFill="1" applyBorder="1" applyAlignment="1">
      <alignment horizontal="center" wrapText="1"/>
    </xf>
    <xf numFmtId="0" fontId="12" fillId="8" borderId="20" xfId="0" applyFont="1" applyFill="1" applyBorder="1" applyAlignment="1">
      <alignment horizontal="center" wrapText="1"/>
    </xf>
    <xf numFmtId="0" fontId="12" fillId="8" borderId="19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12" fillId="8" borderId="18" xfId="0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/>
    </xf>
    <xf numFmtId="0" fontId="12" fillId="7" borderId="20" xfId="0" applyFont="1" applyFill="1" applyBorder="1" applyAlignment="1">
      <alignment horizontal="center"/>
    </xf>
    <xf numFmtId="0" fontId="12" fillId="7" borderId="19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left"/>
    </xf>
    <xf numFmtId="0" fontId="9" fillId="4" borderId="18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9" borderId="7" xfId="0" applyFont="1" applyFill="1" applyBorder="1" applyAlignment="1">
      <alignment horizontal="center"/>
    </xf>
    <xf numFmtId="0" fontId="0" fillId="7" borderId="14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/>
    </xf>
    <xf numFmtId="0" fontId="0" fillId="6" borderId="7" xfId="0" applyFill="1" applyBorder="1" applyAlignment="1">
      <alignment horizontal="center" wrapText="1"/>
    </xf>
    <xf numFmtId="0" fontId="0" fillId="8" borderId="18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/>
    </xf>
    <xf numFmtId="0" fontId="11" fillId="7" borderId="20" xfId="0" applyFont="1" applyFill="1" applyBorder="1" applyAlignment="1">
      <alignment horizontal="center"/>
    </xf>
    <xf numFmtId="0" fontId="11" fillId="7" borderId="19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 vertical="center" wrapText="1"/>
    </xf>
  </cellXfs>
  <cellStyles count="3">
    <cellStyle name="Neutral" xfId="2" builtinId="2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Variacions anuals del PERE segons la província i comunitat de naixement  </a:t>
            </a:r>
            <a:endParaRPr lang="es-ES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3490393027794603"/>
          <c:y val="4.7281323877068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'variacions província'!$I$4</c:f>
              <c:strCache>
                <c:ptCount val="1"/>
                <c:pt idx="0">
                  <c:v>Alacant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'variacions província'!$H$5:$H$20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'variacions província'!$I$5:$I$20</c:f>
              <c:numCache>
                <c:formatCode>0.00%</c:formatCode>
                <c:ptCount val="16"/>
                <c:pt idx="0">
                  <c:v>8.7059754649782342E-3</c:v>
                </c:pt>
                <c:pt idx="1">
                  <c:v>3.1384856806590818E-2</c:v>
                </c:pt>
                <c:pt idx="2">
                  <c:v>5.2618232534550523E-2</c:v>
                </c:pt>
                <c:pt idx="3">
                  <c:v>7.6487593350999764E-2</c:v>
                </c:pt>
                <c:pt idx="4">
                  <c:v>0.10215956137406289</c:v>
                </c:pt>
                <c:pt idx="5">
                  <c:v>9.3705583756345176E-2</c:v>
                </c:pt>
                <c:pt idx="6">
                  <c:v>9.9043906061449916E-2</c:v>
                </c:pt>
                <c:pt idx="7">
                  <c:v>7.5422297297297297E-2</c:v>
                </c:pt>
                <c:pt idx="8">
                  <c:v>5.1912353726537346E-2</c:v>
                </c:pt>
                <c:pt idx="9">
                  <c:v>4.6214723010303119E-2</c:v>
                </c:pt>
                <c:pt idx="10">
                  <c:v>6.5653321915364299E-2</c:v>
                </c:pt>
                <c:pt idx="11">
                  <c:v>1.7879863389807807E-2</c:v>
                </c:pt>
                <c:pt idx="12">
                  <c:v>4.3026315789473683E-2</c:v>
                </c:pt>
                <c:pt idx="13">
                  <c:v>1.3687397502207644E-2</c:v>
                </c:pt>
                <c:pt idx="14">
                  <c:v>3.409868707609981E-2</c:v>
                </c:pt>
                <c:pt idx="15">
                  <c:v>2.7257957759191286E-2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9-4A10-B0E4-0195CD1C7E21}"/>
            </c:ext>
          </c:extLst>
        </c:ser>
        <c:ser>
          <c:idx val="1"/>
          <c:order val="1"/>
          <c:tx>
            <c:strRef>
              <c:f>'variacions província'!$J$4</c:f>
              <c:strCache>
                <c:ptCount val="1"/>
                <c:pt idx="0">
                  <c:v>Castelló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'variacions província'!$H$5:$H$20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'variacions província'!$J$5:$J$20</c:f>
              <c:numCache>
                <c:formatCode>0.00%</c:formatCode>
                <c:ptCount val="16"/>
                <c:pt idx="0">
                  <c:v>5.3165780570323829E-3</c:v>
                </c:pt>
                <c:pt idx="1">
                  <c:v>3.4615384615384617E-2</c:v>
                </c:pt>
                <c:pt idx="2">
                  <c:v>6.5055762081784388E-2</c:v>
                </c:pt>
                <c:pt idx="3">
                  <c:v>6.6317626527050616E-2</c:v>
                </c:pt>
                <c:pt idx="4">
                  <c:v>0.10801963993453355</c:v>
                </c:pt>
                <c:pt idx="5">
                  <c:v>0.103397341211226</c:v>
                </c:pt>
                <c:pt idx="6">
                  <c:v>0.12684069611780455</c:v>
                </c:pt>
                <c:pt idx="7">
                  <c:v>8.7318087318087323E-2</c:v>
                </c:pt>
                <c:pt idx="8">
                  <c:v>6.4463261403987976E-2</c:v>
                </c:pt>
                <c:pt idx="9">
                  <c:v>5.7223505260456761E-2</c:v>
                </c:pt>
                <c:pt idx="10">
                  <c:v>5.0970873786407765E-2</c:v>
                </c:pt>
                <c:pt idx="11">
                  <c:v>3.4411085450346421E-2</c:v>
                </c:pt>
                <c:pt idx="12">
                  <c:v>3.4829202947086406E-2</c:v>
                </c:pt>
                <c:pt idx="13">
                  <c:v>1.1003236245954692E-2</c:v>
                </c:pt>
                <c:pt idx="14">
                  <c:v>4.0332906530089627E-2</c:v>
                </c:pt>
                <c:pt idx="15">
                  <c:v>2.0512820512820513E-2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9-4A10-B0E4-0195CD1C7E21}"/>
            </c:ext>
          </c:extLst>
        </c:ser>
        <c:ser>
          <c:idx val="2"/>
          <c:order val="2"/>
          <c:tx>
            <c:strRef>
              <c:f>'variacions província'!$K$4</c:f>
              <c:strCache>
                <c:ptCount val="1"/>
                <c:pt idx="0">
                  <c:v>València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'variacions província'!$H$5:$H$20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'variacions província'!$K$5:$K$20</c:f>
              <c:numCache>
                <c:formatCode>0.00%</c:formatCode>
                <c:ptCount val="16"/>
                <c:pt idx="0">
                  <c:v>1.5492601492348552E-2</c:v>
                </c:pt>
                <c:pt idx="1">
                  <c:v>2.3475932498910269E-2</c:v>
                </c:pt>
                <c:pt idx="2">
                  <c:v>3.7052810902896083E-2</c:v>
                </c:pt>
                <c:pt idx="3">
                  <c:v>4.6875916691111762E-2</c:v>
                </c:pt>
                <c:pt idx="4">
                  <c:v>0.1083277292086976</c:v>
                </c:pt>
                <c:pt idx="5">
                  <c:v>7.9132325428528091E-2</c:v>
                </c:pt>
                <c:pt idx="6">
                  <c:v>8.3872176928122946E-2</c:v>
                </c:pt>
                <c:pt idx="7">
                  <c:v>5.2524641189693931E-2</c:v>
                </c:pt>
                <c:pt idx="8">
                  <c:v>3.4870825974452707E-2</c:v>
                </c:pt>
                <c:pt idx="9">
                  <c:v>3.5680266709001429E-2</c:v>
                </c:pt>
                <c:pt idx="10">
                  <c:v>4.3494922398927001E-2</c:v>
                </c:pt>
                <c:pt idx="11">
                  <c:v>1.072346676459787E-2</c:v>
                </c:pt>
                <c:pt idx="12">
                  <c:v>2.1292057263280286E-2</c:v>
                </c:pt>
                <c:pt idx="13">
                  <c:v>6.759641383236089E-4</c:v>
                </c:pt>
                <c:pt idx="14">
                  <c:v>2.7162512887972411E-2</c:v>
                </c:pt>
                <c:pt idx="15">
                  <c:v>9.4839223287528987E-3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09-4A10-B0E4-0195CD1C7E21}"/>
            </c:ext>
          </c:extLst>
        </c:ser>
        <c:ser>
          <c:idx val="3"/>
          <c:order val="3"/>
          <c:tx>
            <c:strRef>
              <c:f>'variacions província'!$L$4</c:f>
              <c:strCache>
                <c:ptCount val="1"/>
                <c:pt idx="0">
                  <c:v>País Valencià 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'variacions província'!$H$5:$H$20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'variacions província'!$L$5:$L$20</c:f>
              <c:numCache>
                <c:formatCode>0.00%</c:formatCode>
                <c:ptCount val="16"/>
                <c:pt idx="0">
                  <c:v>1.2645303173107131E-2</c:v>
                </c:pt>
                <c:pt idx="1">
                  <c:v>2.6719925540991236E-2</c:v>
                </c:pt>
                <c:pt idx="2">
                  <c:v>4.3966005665722382E-2</c:v>
                </c:pt>
                <c:pt idx="3">
                  <c:v>5.7382683888707986E-2</c:v>
                </c:pt>
                <c:pt idx="4">
                  <c:v>0.10641573994867408</c:v>
                </c:pt>
                <c:pt idx="5">
                  <c:v>8.5603834853873517E-2</c:v>
                </c:pt>
                <c:pt idx="6">
                  <c:v>9.2185853060991932E-2</c:v>
                </c:pt>
                <c:pt idx="7">
                  <c:v>6.2651608023161789E-2</c:v>
                </c:pt>
                <c:pt idx="8">
                  <c:v>4.2856090915785079E-2</c:v>
                </c:pt>
                <c:pt idx="9">
                  <c:v>4.0977240096970839E-2</c:v>
                </c:pt>
                <c:pt idx="10">
                  <c:v>5.1211901962557656E-2</c:v>
                </c:pt>
                <c:pt idx="11">
                  <c:v>1.5228098853590864E-2</c:v>
                </c:pt>
                <c:pt idx="12">
                  <c:v>2.957564458380119E-2</c:v>
                </c:pt>
                <c:pt idx="13">
                  <c:v>5.9057143445068625E-3</c:v>
                </c:pt>
                <c:pt idx="14">
                  <c:v>3.0705343261598888E-2</c:v>
                </c:pt>
                <c:pt idx="15">
                  <c:v>1.641361516324303E-2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09-4A10-B0E4-0195CD1C7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5865551"/>
        <c:axId val="1645875951"/>
      </c:lineChart>
      <c:catAx>
        <c:axId val="164586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45875951"/>
        <c:crosses val="autoZero"/>
        <c:auto val="1"/>
        <c:lblAlgn val="ctr"/>
        <c:lblOffset val="100"/>
        <c:noMultiLvlLbl val="0"/>
      </c:catAx>
      <c:valAx>
        <c:axId val="1645875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4586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Variacions anuals del PERE de població nascuda a l'estranger</a:t>
            </a:r>
            <a:endParaRPr lang="es-E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'variacions estranger'!$I$3</c:f>
              <c:strCache>
                <c:ptCount val="1"/>
                <c:pt idx="0">
                  <c:v>Alacant</c:v>
                </c:pt>
              </c:strCache>
            </c:strRef>
          </c:tx>
          <c:spPr>
            <a:ln w="28575" cap="rnd">
              <a:solidFill>
                <a:schemeClr val="accent1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'variacions estranger'!$H$4:$H$19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'variacions estranger'!$I$4:$I$19</c:f>
              <c:numCache>
                <c:formatCode>0.00%</c:formatCode>
                <c:ptCount val="16"/>
                <c:pt idx="0">
                  <c:v>0.13641755634638197</c:v>
                </c:pt>
                <c:pt idx="1">
                  <c:v>0.12667760214733076</c:v>
                </c:pt>
                <c:pt idx="2">
                  <c:v>0.10766990933756866</c:v>
                </c:pt>
                <c:pt idx="3">
                  <c:v>0.10013143744772374</c:v>
                </c:pt>
                <c:pt idx="4">
                  <c:v>0.1128489193005322</c:v>
                </c:pt>
                <c:pt idx="5">
                  <c:v>0.10135662697638102</c:v>
                </c:pt>
                <c:pt idx="6">
                  <c:v>9.7478842660286238E-2</c:v>
                </c:pt>
                <c:pt idx="7">
                  <c:v>7.7435504057491222E-2</c:v>
                </c:pt>
                <c:pt idx="8">
                  <c:v>5.6244613482219805E-2</c:v>
                </c:pt>
                <c:pt idx="9">
                  <c:v>5.8251738328366678E-2</c:v>
                </c:pt>
                <c:pt idx="10">
                  <c:v>5.65873281930942E-2</c:v>
                </c:pt>
                <c:pt idx="11">
                  <c:v>3.1981724728726443E-2</c:v>
                </c:pt>
                <c:pt idx="12">
                  <c:v>6.1858205743097833E-2</c:v>
                </c:pt>
                <c:pt idx="13">
                  <c:v>3.7929237361746485E-2</c:v>
                </c:pt>
                <c:pt idx="14">
                  <c:v>5.991966079000223E-2</c:v>
                </c:pt>
                <c:pt idx="15">
                  <c:v>6.8191388567217598E-2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A-4A9F-8AB2-12F24670FCA2}"/>
            </c:ext>
          </c:extLst>
        </c:ser>
        <c:ser>
          <c:idx val="1"/>
          <c:order val="1"/>
          <c:tx>
            <c:strRef>
              <c:f>'variacions estranger'!$J$3</c:f>
              <c:strCache>
                <c:ptCount val="1"/>
                <c:pt idx="0">
                  <c:v>Castelló</c:v>
                </c:pt>
              </c:strCache>
            </c:strRef>
          </c:tx>
          <c:spPr>
            <a:ln w="28575" cap="rnd">
              <a:solidFill>
                <a:schemeClr val="accent1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'variacions estranger'!$H$4:$H$19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'variacions estranger'!$J$4:$J$19</c:f>
              <c:numCache>
                <c:formatCode>0.00%</c:formatCode>
                <c:ptCount val="16"/>
                <c:pt idx="0">
                  <c:v>0.1238022230739747</c:v>
                </c:pt>
                <c:pt idx="1">
                  <c:v>0.14529331514324692</c:v>
                </c:pt>
                <c:pt idx="2">
                  <c:v>9.8868374032162004E-2</c:v>
                </c:pt>
                <c:pt idx="3">
                  <c:v>0.11382113821138211</c:v>
                </c:pt>
                <c:pt idx="4">
                  <c:v>0.10924574209245742</c:v>
                </c:pt>
                <c:pt idx="5">
                  <c:v>0.1079184031585874</c:v>
                </c:pt>
                <c:pt idx="6">
                  <c:v>9.6416551177984561E-2</c:v>
                </c:pt>
                <c:pt idx="7">
                  <c:v>8.0534488985193206E-2</c:v>
                </c:pt>
                <c:pt idx="8">
                  <c:v>7.720588235294118E-2</c:v>
                </c:pt>
                <c:pt idx="9">
                  <c:v>5.5383183369531491E-2</c:v>
                </c:pt>
                <c:pt idx="10">
                  <c:v>4.5127149786858736E-2</c:v>
                </c:pt>
                <c:pt idx="11">
                  <c:v>4.2334739803094233E-2</c:v>
                </c:pt>
                <c:pt idx="12">
                  <c:v>6.6927540143030637E-2</c:v>
                </c:pt>
                <c:pt idx="13">
                  <c:v>3.6423422284052105E-2</c:v>
                </c:pt>
                <c:pt idx="14">
                  <c:v>6.2965222696766326E-2</c:v>
                </c:pt>
                <c:pt idx="15">
                  <c:v>6.1875789232005513E-2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A-4A9F-8AB2-12F24670FCA2}"/>
            </c:ext>
          </c:extLst>
        </c:ser>
        <c:ser>
          <c:idx val="2"/>
          <c:order val="2"/>
          <c:tx>
            <c:strRef>
              <c:f>'variacions estranger'!$K$3</c:f>
              <c:strCache>
                <c:ptCount val="1"/>
                <c:pt idx="0">
                  <c:v>València</c:v>
                </c:pt>
              </c:strCache>
            </c:strRef>
          </c:tx>
          <c:spPr>
            <a:ln w="28575" cap="rnd">
              <a:solidFill>
                <a:schemeClr val="accent1">
                  <a:tint val="8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'variacions estranger'!$H$4:$H$19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'variacions estranger'!$K$4:$K$19</c:f>
              <c:numCache>
                <c:formatCode>0.00%</c:formatCode>
                <c:ptCount val="16"/>
                <c:pt idx="0">
                  <c:v>0.12810457516339868</c:v>
                </c:pt>
                <c:pt idx="1">
                  <c:v>0.1165433639361797</c:v>
                </c:pt>
                <c:pt idx="2">
                  <c:v>9.9030056280684953E-2</c:v>
                </c:pt>
                <c:pt idx="3">
                  <c:v>8.2988305367908771E-2</c:v>
                </c:pt>
                <c:pt idx="4">
                  <c:v>0.11314933431704619</c:v>
                </c:pt>
                <c:pt idx="5">
                  <c:v>9.5471936854156003E-2</c:v>
                </c:pt>
                <c:pt idx="6">
                  <c:v>8.6876409438424729E-2</c:v>
                </c:pt>
                <c:pt idx="7">
                  <c:v>6.8166291338781909E-2</c:v>
                </c:pt>
                <c:pt idx="8">
                  <c:v>5.2208930474949664E-2</c:v>
                </c:pt>
                <c:pt idx="9">
                  <c:v>5.1036718521353476E-2</c:v>
                </c:pt>
                <c:pt idx="10">
                  <c:v>5.0293449856488023E-2</c:v>
                </c:pt>
                <c:pt idx="11">
                  <c:v>3.0407472366113308E-2</c:v>
                </c:pt>
                <c:pt idx="12">
                  <c:v>5.4092033646709552E-2</c:v>
                </c:pt>
                <c:pt idx="13">
                  <c:v>3.2558488865522553E-2</c:v>
                </c:pt>
                <c:pt idx="14">
                  <c:v>5.4480651731160894E-2</c:v>
                </c:pt>
                <c:pt idx="15">
                  <c:v>6.0564254673380696E-2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CA-4A9F-8AB2-12F24670FCA2}"/>
            </c:ext>
          </c:extLst>
        </c:ser>
        <c:ser>
          <c:idx val="3"/>
          <c:order val="3"/>
          <c:tx>
            <c:strRef>
              <c:f>'variacions estranger'!$L$3</c:f>
              <c:strCache>
                <c:ptCount val="1"/>
                <c:pt idx="0">
                  <c:v>País Valencià 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'variacions estranger'!$H$4:$H$19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'variacions estranger'!$L$4:$L$19</c:f>
              <c:numCache>
                <c:formatCode>0.00%</c:formatCode>
                <c:ptCount val="16"/>
                <c:pt idx="0">
                  <c:v>0.13063759074079473</c:v>
                </c:pt>
                <c:pt idx="1">
                  <c:v>0.1222216492187097</c:v>
                </c:pt>
                <c:pt idx="2">
                  <c:v>0.1020173705252516</c:v>
                </c:pt>
                <c:pt idx="3">
                  <c:v>9.1343146657770741E-2</c:v>
                </c:pt>
                <c:pt idx="4">
                  <c:v>0.1127371377261525</c:v>
                </c:pt>
                <c:pt idx="5">
                  <c:v>9.8516585399354442E-2</c:v>
                </c:pt>
                <c:pt idx="6">
                  <c:v>9.1369447657153574E-2</c:v>
                </c:pt>
                <c:pt idx="7">
                  <c:v>7.2435126310362599E-2</c:v>
                </c:pt>
                <c:pt idx="8">
                  <c:v>5.564457976123708E-2</c:v>
                </c:pt>
                <c:pt idx="9">
                  <c:v>5.3963796440362796E-2</c:v>
                </c:pt>
                <c:pt idx="10">
                  <c:v>5.2124965494064979E-2</c:v>
                </c:pt>
                <c:pt idx="11">
                  <c:v>3.1940863772216013E-2</c:v>
                </c:pt>
                <c:pt idx="12">
                  <c:v>5.7935928898321949E-2</c:v>
                </c:pt>
                <c:pt idx="13">
                  <c:v>3.4816045474018578E-2</c:v>
                </c:pt>
                <c:pt idx="14">
                  <c:v>5.7151512091684759E-2</c:v>
                </c:pt>
                <c:pt idx="15">
                  <c:v>6.3441425091933706E-2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CA-4A9F-8AB2-12F24670F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923247"/>
        <c:axId val="1274910351"/>
      </c:lineChart>
      <c:catAx>
        <c:axId val="1274923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4910351"/>
        <c:crosses val="autoZero"/>
        <c:auto val="1"/>
        <c:lblAlgn val="ctr"/>
        <c:lblOffset val="100"/>
        <c:noMultiLvlLbl val="0"/>
      </c:catAx>
      <c:valAx>
        <c:axId val="1274910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4923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 del PERE de persones del País Valencià segons el continent de residència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  <a:effectLst>
              <a:softEdge rad="0"/>
            </a:effectLst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1-1A2E-4831-8B55-15F2086F0D4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3-1A2E-4831-8B55-15F2086F0D4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noFill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5-1A2E-4831-8B55-15F2086F0D42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7-1A2E-4831-8B55-15F2086F0D42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9-1A2E-4831-8B55-15F2086F0D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annex!$J$5:$J$9</c:f>
              <c:strCache>
                <c:ptCount val="5"/>
                <c:pt idx="0">
                  <c:v>Europa </c:v>
                </c:pt>
                <c:pt idx="1">
                  <c:v>Àfrica </c:v>
                </c:pt>
                <c:pt idx="2">
                  <c:v>Amèrica </c:v>
                </c:pt>
                <c:pt idx="3">
                  <c:v>Àsia </c:v>
                </c:pt>
                <c:pt idx="4">
                  <c:v>Oceania</c:v>
                </c:pt>
              </c:strCache>
            </c:strRef>
          </c:cat>
          <c:val>
            <c:numRef>
              <c:f>annex!$K$5:$K$9</c:f>
              <c:numCache>
                <c:formatCode>0.00%</c:formatCode>
                <c:ptCount val="5"/>
                <c:pt idx="0">
                  <c:v>0.59338755364562257</c:v>
                </c:pt>
                <c:pt idx="1">
                  <c:v>1.4106020278472789E-2</c:v>
                </c:pt>
                <c:pt idx="2">
                  <c:v>0.36456225741919673</c:v>
                </c:pt>
                <c:pt idx="3">
                  <c:v>2.0192981756213774E-2</c:v>
                </c:pt>
                <c:pt idx="4">
                  <c:v>7.7511869004941378E-3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E-480A-946F-10C62AC47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 del PERE de persones de la província d'Alacant segons el continent de residència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7C-4A24-9C9D-25A1A2C1D4E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7C-4A24-9C9D-25A1A2C1D4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7C-4A24-9C9D-25A1A2C1D4E6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7C-4A24-9C9D-25A1A2C1D4E6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7C-4A24-9C9D-25A1A2C1D4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annex!$J$5:$J$9</c:f>
              <c:strCache>
                <c:ptCount val="5"/>
                <c:pt idx="0">
                  <c:v>Europa </c:v>
                </c:pt>
                <c:pt idx="1">
                  <c:v>Àfrica </c:v>
                </c:pt>
                <c:pt idx="2">
                  <c:v>Amèrica </c:v>
                </c:pt>
                <c:pt idx="3">
                  <c:v>Àsia </c:v>
                </c:pt>
                <c:pt idx="4">
                  <c:v>Oceania</c:v>
                </c:pt>
              </c:strCache>
            </c:strRef>
          </c:cat>
          <c:val>
            <c:numRef>
              <c:f>annex!$L$5:$L$9</c:f>
              <c:numCache>
                <c:formatCode>0.00%</c:formatCode>
                <c:ptCount val="5"/>
                <c:pt idx="0">
                  <c:v>0.60320197433990919</c:v>
                </c:pt>
                <c:pt idx="1">
                  <c:v>1.48708294442423E-2</c:v>
                </c:pt>
                <c:pt idx="2">
                  <c:v>0.3586084700447707</c:v>
                </c:pt>
                <c:pt idx="3">
                  <c:v>1.7228014111467942E-2</c:v>
                </c:pt>
                <c:pt idx="4">
                  <c:v>6.0907120596098777E-3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D7C-4A24-9C9D-25A1A2C1D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 del PERE de persones de la província de Castelló segons el continent de residència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3B-49E0-B332-802C9F69CD1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83B-49E0-B332-802C9F69CD1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83B-49E0-B332-802C9F69CD15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3B-49E0-B332-802C9F69CD15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83B-49E0-B332-802C9F69CD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annex!$J$5:$J$9</c:f>
              <c:strCache>
                <c:ptCount val="5"/>
                <c:pt idx="0">
                  <c:v>Europa </c:v>
                </c:pt>
                <c:pt idx="1">
                  <c:v>Àfrica </c:v>
                </c:pt>
                <c:pt idx="2">
                  <c:v>Amèrica </c:v>
                </c:pt>
                <c:pt idx="3">
                  <c:v>Àsia </c:v>
                </c:pt>
                <c:pt idx="4">
                  <c:v>Oceania</c:v>
                </c:pt>
              </c:strCache>
            </c:strRef>
          </c:cat>
          <c:val>
            <c:numRef>
              <c:f>annex!$M$5:$M$9</c:f>
              <c:numCache>
                <c:formatCode>0.00%</c:formatCode>
                <c:ptCount val="5"/>
                <c:pt idx="0">
                  <c:v>0.71417697431018079</c:v>
                </c:pt>
                <c:pt idx="1">
                  <c:v>1.6936251189343481E-2</c:v>
                </c:pt>
                <c:pt idx="2">
                  <c:v>0.24161116397082144</c:v>
                </c:pt>
                <c:pt idx="3">
                  <c:v>2.0044402156676182E-2</c:v>
                </c:pt>
                <c:pt idx="4">
                  <c:v>7.2312083729781157E-3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3B-49E0-B332-802C9F69C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 del PERE de persones de la província de València segons el continent de residència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21-4686-84EA-E0B77574493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21-4686-84EA-E0B77574493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21-4686-84EA-E0B775744930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821-4686-84EA-E0B775744930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821-4686-84EA-E0B7757449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annex!$J$5:$J$9</c:f>
              <c:strCache>
                <c:ptCount val="5"/>
                <c:pt idx="0">
                  <c:v>Europa </c:v>
                </c:pt>
                <c:pt idx="1">
                  <c:v>Àfrica </c:v>
                </c:pt>
                <c:pt idx="2">
                  <c:v>Amèrica </c:v>
                </c:pt>
                <c:pt idx="3">
                  <c:v>Àsia </c:v>
                </c:pt>
                <c:pt idx="4">
                  <c:v>Oceania</c:v>
                </c:pt>
              </c:strCache>
            </c:strRef>
          </c:cat>
          <c:val>
            <c:numRef>
              <c:f>annex!$N$5:$N$9</c:f>
              <c:numCache>
                <c:formatCode>0.00%</c:formatCode>
                <c:ptCount val="5"/>
                <c:pt idx="0">
                  <c:v>0.56722048900819855</c:v>
                </c:pt>
                <c:pt idx="1">
                  <c:v>1.3142484012396222E-2</c:v>
                </c:pt>
                <c:pt idx="2">
                  <c:v>0.3885531866377836</c:v>
                </c:pt>
                <c:pt idx="3">
                  <c:v>2.2159803484623916E-2</c:v>
                </c:pt>
                <c:pt idx="4">
                  <c:v>8.9240368569977503E-3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821-4686-84EA-E0B775744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5</xdr:row>
      <xdr:rowOff>28575</xdr:rowOff>
    </xdr:from>
    <xdr:to>
      <xdr:col>5</xdr:col>
      <xdr:colOff>408775</xdr:colOff>
      <xdr:row>10</xdr:row>
      <xdr:rowOff>0</xdr:rowOff>
    </xdr:to>
    <xdr:pic>
      <xdr:nvPicPr>
        <xdr:cNvPr id="2" name="Imagen 1" descr="IV Congrés Internacional de Treball Social (CIFETS 2021)XIII Congrés de  Facultats i Escoles de Treball Social&quot;Treball Social en l'Era Digital:  Ètica i Cures&quot;">
          <a:extLst>
            <a:ext uri="{FF2B5EF4-FFF2-40B4-BE49-F238E27FC236}">
              <a16:creationId xmlns:a16="http://schemas.microsoft.com/office/drawing/2014/main" id="{B77BE5DC-A7FB-4265-934C-A4DB186EE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143000"/>
          <a:ext cx="344725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342900</xdr:colOff>
      <xdr:row>4</xdr:row>
      <xdr:rowOff>133350</xdr:rowOff>
    </xdr:from>
    <xdr:to>
      <xdr:col>9</xdr:col>
      <xdr:colOff>161925</xdr:colOff>
      <xdr:row>11</xdr:row>
      <xdr:rowOff>161925</xdr:rowOff>
    </xdr:to>
    <xdr:pic>
      <xdr:nvPicPr>
        <xdr:cNvPr id="3" name="Imagen 2" descr="Laboratorio de Ciencias Sociales (Social·Lab)">
          <a:extLst>
            <a:ext uri="{FF2B5EF4-FFF2-40B4-BE49-F238E27FC236}">
              <a16:creationId xmlns:a16="http://schemas.microsoft.com/office/drawing/2014/main" id="{F7307990-F947-4E3B-9D55-A365C8ADFF08}"/>
            </a:ext>
            <a:ext uri="{147F2762-F138-4A5C-976F-8EAC2B608ADB}">
              <a16:predDERef xmlns:a16="http://schemas.microsoft.com/office/drawing/2014/main" pred="{B77BE5DC-A7FB-4265-934C-A4DB186EEA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52" t="21958" r="19816" b="21428"/>
        <a:stretch/>
      </xdr:blipFill>
      <xdr:spPr bwMode="auto">
        <a:xfrm>
          <a:off x="4914900" y="1057275"/>
          <a:ext cx="2162175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1</xdr:row>
      <xdr:rowOff>12597</xdr:rowOff>
    </xdr:from>
    <xdr:to>
      <xdr:col>14</xdr:col>
      <xdr:colOff>581025</xdr:colOff>
      <xdr:row>35</xdr:row>
      <xdr:rowOff>79457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203097"/>
          <a:ext cx="4371975" cy="6543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23</xdr:row>
      <xdr:rowOff>0</xdr:rowOff>
    </xdr:from>
    <xdr:to>
      <xdr:col>10</xdr:col>
      <xdr:colOff>447675</xdr:colOff>
      <xdr:row>37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20</xdr:row>
      <xdr:rowOff>0</xdr:rowOff>
    </xdr:from>
    <xdr:to>
      <xdr:col>13</xdr:col>
      <xdr:colOff>704850</xdr:colOff>
      <xdr:row>33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</xdr:colOff>
      <xdr:row>10</xdr:row>
      <xdr:rowOff>0</xdr:rowOff>
    </xdr:from>
    <xdr:to>
      <xdr:col>15</xdr:col>
      <xdr:colOff>4762</xdr:colOff>
      <xdr:row>24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26</xdr:row>
      <xdr:rowOff>0</xdr:rowOff>
    </xdr:from>
    <xdr:to>
      <xdr:col>15</xdr:col>
      <xdr:colOff>9525</xdr:colOff>
      <xdr:row>40</xdr:row>
      <xdr:rowOff>76200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752475</xdr:colOff>
      <xdr:row>10</xdr:row>
      <xdr:rowOff>0</xdr:rowOff>
    </xdr:from>
    <xdr:to>
      <xdr:col>21</xdr:col>
      <xdr:colOff>752475</xdr:colOff>
      <xdr:row>24</xdr:row>
      <xdr:rowOff>76200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26</xdr:row>
      <xdr:rowOff>0</xdr:rowOff>
    </xdr:from>
    <xdr:to>
      <xdr:col>22</xdr:col>
      <xdr:colOff>0</xdr:colOff>
      <xdr:row>40</xdr:row>
      <xdr:rowOff>76200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24"/>
  <sheetViews>
    <sheetView tabSelected="1" workbookViewId="0">
      <selection activeCell="K12" sqref="K12"/>
    </sheetView>
  </sheetViews>
  <sheetFormatPr defaultColWidth="11.42578125" defaultRowHeight="15"/>
  <cols>
    <col min="1" max="6" width="11.42578125" style="93"/>
    <col min="7" max="7" width="12.28515625" style="93" customWidth="1"/>
    <col min="8" max="16384" width="11.42578125" style="93"/>
  </cols>
  <sheetData>
    <row r="3" spans="2:7" ht="27.75">
      <c r="B3" s="117" t="s">
        <v>0</v>
      </c>
      <c r="C3" s="117"/>
      <c r="D3" s="117"/>
      <c r="E3" s="117"/>
      <c r="F3" s="117"/>
    </row>
    <row r="15" spans="2:7" ht="21">
      <c r="E15" s="120" t="s">
        <v>1</v>
      </c>
      <c r="F15" s="120"/>
      <c r="G15" s="120"/>
    </row>
    <row r="16" spans="2:7">
      <c r="E16" s="118" t="s">
        <v>2</v>
      </c>
      <c r="F16" s="119"/>
      <c r="G16" s="119"/>
    </row>
    <row r="17" spans="5:7">
      <c r="E17" s="119" t="s">
        <v>3</v>
      </c>
      <c r="F17" s="119"/>
      <c r="G17" s="119"/>
    </row>
    <row r="18" spans="5:7">
      <c r="E18" s="119" t="s">
        <v>4</v>
      </c>
      <c r="F18" s="119"/>
      <c r="G18" s="119"/>
    </row>
    <row r="19" spans="5:7">
      <c r="E19" s="119" t="s">
        <v>5</v>
      </c>
      <c r="F19" s="119"/>
      <c r="G19" s="119"/>
    </row>
    <row r="20" spans="5:7">
      <c r="E20" s="119" t="s">
        <v>6</v>
      </c>
      <c r="F20" s="119"/>
      <c r="G20" s="119"/>
    </row>
    <row r="21" spans="5:7">
      <c r="E21" s="119" t="s">
        <v>7</v>
      </c>
      <c r="F21" s="119"/>
      <c r="G21" s="119"/>
    </row>
    <row r="22" spans="5:7">
      <c r="E22" s="119" t="s">
        <v>8</v>
      </c>
      <c r="F22" s="119"/>
      <c r="G22" s="119"/>
    </row>
    <row r="23" spans="5:7">
      <c r="E23" s="119" t="s">
        <v>9</v>
      </c>
      <c r="F23" s="119"/>
      <c r="G23" s="119"/>
    </row>
    <row r="24" spans="5:7">
      <c r="E24" s="119" t="s">
        <v>10</v>
      </c>
      <c r="F24" s="119"/>
      <c r="G24" s="119"/>
    </row>
  </sheetData>
  <mergeCells count="1">
    <mergeCell ref="E15:G1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L21"/>
  <sheetViews>
    <sheetView topLeftCell="I1" workbookViewId="0">
      <selection activeCell="O29" sqref="O29"/>
    </sheetView>
  </sheetViews>
  <sheetFormatPr defaultColWidth="11.42578125" defaultRowHeight="15"/>
  <cols>
    <col min="5" max="5" width="11.140625" customWidth="1"/>
    <col min="6" max="6" width="12.42578125" customWidth="1"/>
  </cols>
  <sheetData>
    <row r="3" spans="2:12">
      <c r="C3" s="224" t="s">
        <v>213</v>
      </c>
      <c r="D3" s="224"/>
      <c r="E3" s="224"/>
      <c r="F3" s="224"/>
      <c r="H3" s="64" t="s">
        <v>211</v>
      </c>
      <c r="I3" s="64" t="s">
        <v>104</v>
      </c>
      <c r="J3" s="64" t="s">
        <v>105</v>
      </c>
      <c r="K3" s="64" t="s">
        <v>106</v>
      </c>
      <c r="L3" s="65" t="s">
        <v>114</v>
      </c>
    </row>
    <row r="4" spans="2:12">
      <c r="B4" s="66" t="s">
        <v>211</v>
      </c>
      <c r="C4" s="64" t="s">
        <v>104</v>
      </c>
      <c r="D4" s="64" t="s">
        <v>105</v>
      </c>
      <c r="E4" s="64" t="s">
        <v>106</v>
      </c>
      <c r="F4" s="65" t="s">
        <v>114</v>
      </c>
      <c r="H4" s="63">
        <v>2010</v>
      </c>
      <c r="I4" s="57">
        <f>(C6-C5)/C5</f>
        <v>0.13641755634638197</v>
      </c>
      <c r="J4" s="57">
        <f t="shared" ref="J4:L19" si="0">(D6-D5)/D5</f>
        <v>0.1238022230739747</v>
      </c>
      <c r="K4" s="57">
        <f t="shared" si="0"/>
        <v>0.12810457516339868</v>
      </c>
      <c r="L4" s="57">
        <f t="shared" si="0"/>
        <v>0.13063759074079473</v>
      </c>
    </row>
    <row r="5" spans="2:12">
      <c r="B5" s="63">
        <v>2009</v>
      </c>
      <c r="C5" s="8">
        <v>11802</v>
      </c>
      <c r="D5" s="8">
        <v>2609</v>
      </c>
      <c r="E5" s="8">
        <v>19890</v>
      </c>
      <c r="F5" s="8">
        <f>C5+D5+E5</f>
        <v>34301</v>
      </c>
      <c r="H5" s="63">
        <v>2011</v>
      </c>
      <c r="I5" s="57">
        <f t="shared" ref="I5:I19" si="1">(C7-C6)/C6</f>
        <v>0.12667760214733076</v>
      </c>
      <c r="J5" s="57">
        <f t="shared" si="0"/>
        <v>0.14529331514324692</v>
      </c>
      <c r="K5" s="57">
        <f t="shared" si="0"/>
        <v>0.1165433639361797</v>
      </c>
      <c r="L5" s="57">
        <f t="shared" si="0"/>
        <v>0.1222216492187097</v>
      </c>
    </row>
    <row r="6" spans="2:12">
      <c r="B6" s="63">
        <v>2010</v>
      </c>
      <c r="C6" s="8">
        <v>13412</v>
      </c>
      <c r="D6" s="8">
        <v>2932</v>
      </c>
      <c r="E6" s="8">
        <v>22438</v>
      </c>
      <c r="F6" s="8">
        <f t="shared" ref="F6:F21" si="2">C6+D6+E6</f>
        <v>38782</v>
      </c>
      <c r="H6" s="63">
        <v>2012</v>
      </c>
      <c r="I6" s="57">
        <f t="shared" si="1"/>
        <v>0.10766990933756866</v>
      </c>
      <c r="J6" s="57">
        <f t="shared" si="0"/>
        <v>9.8868374032162004E-2</v>
      </c>
      <c r="K6" s="57">
        <f t="shared" si="0"/>
        <v>9.9030056280684953E-2</v>
      </c>
      <c r="L6" s="57">
        <f t="shared" si="0"/>
        <v>0.1020173705252516</v>
      </c>
    </row>
    <row r="7" spans="2:12">
      <c r="B7" s="63">
        <v>2011</v>
      </c>
      <c r="C7" s="8">
        <v>15111</v>
      </c>
      <c r="D7" s="8">
        <v>3358</v>
      </c>
      <c r="E7" s="8">
        <v>25053</v>
      </c>
      <c r="F7" s="8">
        <f t="shared" si="2"/>
        <v>43522</v>
      </c>
      <c r="H7" s="63">
        <v>2013</v>
      </c>
      <c r="I7" s="57">
        <f t="shared" si="1"/>
        <v>0.10013143744772374</v>
      </c>
      <c r="J7" s="57">
        <f t="shared" si="0"/>
        <v>0.11382113821138211</v>
      </c>
      <c r="K7" s="57">
        <f t="shared" si="0"/>
        <v>8.2988305367908771E-2</v>
      </c>
      <c r="L7" s="57">
        <f t="shared" si="0"/>
        <v>9.1343146657770741E-2</v>
      </c>
    </row>
    <row r="8" spans="2:12">
      <c r="B8" s="63">
        <v>2012</v>
      </c>
      <c r="C8" s="8">
        <v>16738</v>
      </c>
      <c r="D8" s="8">
        <v>3690</v>
      </c>
      <c r="E8" s="8">
        <v>27534</v>
      </c>
      <c r="F8" s="8">
        <f t="shared" si="2"/>
        <v>47962</v>
      </c>
      <c r="H8" s="63">
        <v>2014</v>
      </c>
      <c r="I8" s="57">
        <f t="shared" si="1"/>
        <v>0.1128489193005322</v>
      </c>
      <c r="J8" s="57">
        <f t="shared" si="0"/>
        <v>0.10924574209245742</v>
      </c>
      <c r="K8" s="57">
        <f t="shared" si="0"/>
        <v>0.11314933431704619</v>
      </c>
      <c r="L8" s="57">
        <f t="shared" si="0"/>
        <v>0.1127371377261525</v>
      </c>
    </row>
    <row r="9" spans="2:12">
      <c r="B9" s="63">
        <v>2013</v>
      </c>
      <c r="C9" s="8">
        <v>18414</v>
      </c>
      <c r="D9" s="8">
        <v>4110</v>
      </c>
      <c r="E9" s="8">
        <v>29819</v>
      </c>
      <c r="F9" s="8">
        <f t="shared" si="2"/>
        <v>52343</v>
      </c>
      <c r="H9" s="63">
        <v>2015</v>
      </c>
      <c r="I9" s="57">
        <f t="shared" si="1"/>
        <v>0.10135662697638102</v>
      </c>
      <c r="J9" s="57">
        <f t="shared" si="0"/>
        <v>0.1079184031585874</v>
      </c>
      <c r="K9" s="57">
        <f t="shared" si="0"/>
        <v>9.5471936854156003E-2</v>
      </c>
      <c r="L9" s="57">
        <f t="shared" si="0"/>
        <v>9.8516585399354442E-2</v>
      </c>
    </row>
    <row r="10" spans="2:12">
      <c r="B10" s="63">
        <v>2014</v>
      </c>
      <c r="C10" s="8">
        <v>20492</v>
      </c>
      <c r="D10" s="8">
        <v>4559</v>
      </c>
      <c r="E10" s="8">
        <v>33193</v>
      </c>
      <c r="F10" s="8">
        <f t="shared" si="2"/>
        <v>58244</v>
      </c>
      <c r="H10" s="63">
        <v>2016</v>
      </c>
      <c r="I10" s="57">
        <f t="shared" si="1"/>
        <v>9.7478842660286238E-2</v>
      </c>
      <c r="J10" s="57">
        <f t="shared" si="0"/>
        <v>9.6416551177984561E-2</v>
      </c>
      <c r="K10" s="57">
        <f t="shared" si="0"/>
        <v>8.6876409438424729E-2</v>
      </c>
      <c r="L10" s="57">
        <f t="shared" si="0"/>
        <v>9.1369447657153574E-2</v>
      </c>
    </row>
    <row r="11" spans="2:12">
      <c r="B11" s="63">
        <v>2015</v>
      </c>
      <c r="C11" s="8">
        <v>22569</v>
      </c>
      <c r="D11" s="8">
        <v>5051</v>
      </c>
      <c r="E11" s="8">
        <v>36362</v>
      </c>
      <c r="F11" s="8">
        <f t="shared" si="2"/>
        <v>63982</v>
      </c>
      <c r="H11" s="63">
        <v>2017</v>
      </c>
      <c r="I11" s="57">
        <f t="shared" si="1"/>
        <v>7.7435504057491222E-2</v>
      </c>
      <c r="J11" s="57">
        <f t="shared" si="0"/>
        <v>8.0534488985193206E-2</v>
      </c>
      <c r="K11" s="57">
        <f t="shared" si="0"/>
        <v>6.8166291338781909E-2</v>
      </c>
      <c r="L11" s="57">
        <f t="shared" si="0"/>
        <v>7.2435126310362599E-2</v>
      </c>
    </row>
    <row r="12" spans="2:12">
      <c r="B12" s="63">
        <v>2016</v>
      </c>
      <c r="C12" s="8">
        <v>24769</v>
      </c>
      <c r="D12" s="8">
        <v>5538</v>
      </c>
      <c r="E12" s="8">
        <v>39521</v>
      </c>
      <c r="F12" s="8">
        <f t="shared" si="2"/>
        <v>69828</v>
      </c>
      <c r="H12" s="63">
        <v>2018</v>
      </c>
      <c r="I12" s="57">
        <f t="shared" si="1"/>
        <v>5.6244613482219805E-2</v>
      </c>
      <c r="J12" s="57">
        <f t="shared" si="0"/>
        <v>7.720588235294118E-2</v>
      </c>
      <c r="K12" s="57">
        <f t="shared" si="0"/>
        <v>5.2208930474949664E-2</v>
      </c>
      <c r="L12" s="57">
        <f t="shared" si="0"/>
        <v>5.564457976123708E-2</v>
      </c>
    </row>
    <row r="13" spans="2:12">
      <c r="B13" s="63">
        <v>2017</v>
      </c>
      <c r="C13" s="8">
        <v>26687</v>
      </c>
      <c r="D13" s="8">
        <v>5984</v>
      </c>
      <c r="E13" s="8">
        <v>42215</v>
      </c>
      <c r="F13" s="8">
        <f t="shared" si="2"/>
        <v>74886</v>
      </c>
      <c r="H13" s="63">
        <v>2019</v>
      </c>
      <c r="I13" s="57">
        <f t="shared" si="1"/>
        <v>5.8251738328366678E-2</v>
      </c>
      <c r="J13" s="57">
        <f t="shared" si="0"/>
        <v>5.5383183369531491E-2</v>
      </c>
      <c r="K13" s="57">
        <f t="shared" si="0"/>
        <v>5.1036718521353476E-2</v>
      </c>
      <c r="L13" s="57">
        <f t="shared" si="0"/>
        <v>5.3963796440362796E-2</v>
      </c>
    </row>
    <row r="14" spans="2:12">
      <c r="B14" s="63">
        <v>2018</v>
      </c>
      <c r="C14" s="8">
        <v>28188</v>
      </c>
      <c r="D14" s="8">
        <v>6446</v>
      </c>
      <c r="E14" s="8">
        <v>44419</v>
      </c>
      <c r="F14" s="8">
        <f t="shared" si="2"/>
        <v>79053</v>
      </c>
      <c r="H14" s="63">
        <v>2020</v>
      </c>
      <c r="I14" s="57">
        <f t="shared" si="1"/>
        <v>5.65873281930942E-2</v>
      </c>
      <c r="J14" s="57">
        <f t="shared" si="0"/>
        <v>4.5127149786858736E-2</v>
      </c>
      <c r="K14" s="57">
        <f t="shared" si="0"/>
        <v>5.0293449856488023E-2</v>
      </c>
      <c r="L14" s="57">
        <f t="shared" si="0"/>
        <v>5.2124965494064979E-2</v>
      </c>
    </row>
    <row r="15" spans="2:12">
      <c r="B15" s="63">
        <v>2019</v>
      </c>
      <c r="C15" s="8">
        <v>29830</v>
      </c>
      <c r="D15" s="8">
        <v>6803</v>
      </c>
      <c r="E15" s="8">
        <v>46686</v>
      </c>
      <c r="F15" s="8">
        <f t="shared" si="2"/>
        <v>83319</v>
      </c>
      <c r="H15" s="63">
        <v>2021</v>
      </c>
      <c r="I15" s="57">
        <f t="shared" si="1"/>
        <v>3.1981724728726443E-2</v>
      </c>
      <c r="J15" s="57">
        <f t="shared" si="0"/>
        <v>4.2334739803094233E-2</v>
      </c>
      <c r="K15" s="57">
        <f t="shared" si="0"/>
        <v>3.0407472366113308E-2</v>
      </c>
      <c r="L15" s="57">
        <f t="shared" si="0"/>
        <v>3.1940863772216013E-2</v>
      </c>
    </row>
    <row r="16" spans="2:12">
      <c r="B16" s="63">
        <v>2020</v>
      </c>
      <c r="C16" s="8">
        <v>31518</v>
      </c>
      <c r="D16" s="8">
        <v>7110</v>
      </c>
      <c r="E16" s="8">
        <v>49034</v>
      </c>
      <c r="F16" s="8">
        <f t="shared" si="2"/>
        <v>87662</v>
      </c>
      <c r="H16" s="63">
        <v>2022</v>
      </c>
      <c r="I16" s="57">
        <f t="shared" si="1"/>
        <v>6.1858205743097833E-2</v>
      </c>
      <c r="J16" s="57">
        <f t="shared" si="0"/>
        <v>6.6927540143030637E-2</v>
      </c>
      <c r="K16" s="57">
        <f t="shared" si="0"/>
        <v>5.4092033646709552E-2</v>
      </c>
      <c r="L16" s="57">
        <f t="shared" si="0"/>
        <v>5.7935928898321949E-2</v>
      </c>
    </row>
    <row r="17" spans="2:12">
      <c r="B17" s="63">
        <v>2021</v>
      </c>
      <c r="C17" s="8">
        <v>32526</v>
      </c>
      <c r="D17" s="8">
        <v>7411</v>
      </c>
      <c r="E17" s="8">
        <v>50525</v>
      </c>
      <c r="F17" s="8">
        <f t="shared" si="2"/>
        <v>90462</v>
      </c>
      <c r="H17" s="63">
        <v>2023</v>
      </c>
      <c r="I17" s="57">
        <f t="shared" si="1"/>
        <v>3.7929237361746485E-2</v>
      </c>
      <c r="J17" s="57">
        <f t="shared" si="0"/>
        <v>3.6423422284052105E-2</v>
      </c>
      <c r="K17" s="57">
        <f t="shared" si="0"/>
        <v>3.2558488865522553E-2</v>
      </c>
      <c r="L17" s="57">
        <f t="shared" si="0"/>
        <v>3.4816045474018578E-2</v>
      </c>
    </row>
    <row r="18" spans="2:12">
      <c r="B18" s="63">
        <v>2022</v>
      </c>
      <c r="C18" s="8">
        <v>34538</v>
      </c>
      <c r="D18" s="8">
        <v>7907</v>
      </c>
      <c r="E18" s="8">
        <v>53258</v>
      </c>
      <c r="F18" s="8">
        <f t="shared" si="2"/>
        <v>95703</v>
      </c>
      <c r="H18" s="63">
        <v>2024</v>
      </c>
      <c r="I18" s="57">
        <f t="shared" si="1"/>
        <v>5.991966079000223E-2</v>
      </c>
      <c r="J18" s="57">
        <f t="shared" si="0"/>
        <v>6.2965222696766326E-2</v>
      </c>
      <c r="K18" s="57">
        <f t="shared" si="0"/>
        <v>5.4480651731160894E-2</v>
      </c>
      <c r="L18" s="57">
        <f t="shared" si="0"/>
        <v>5.7151512091684759E-2</v>
      </c>
    </row>
    <row r="19" spans="2:12">
      <c r="B19" s="63">
        <v>2023</v>
      </c>
      <c r="C19" s="8">
        <v>35848</v>
      </c>
      <c r="D19" s="8">
        <v>8195</v>
      </c>
      <c r="E19" s="8">
        <v>54992</v>
      </c>
      <c r="F19" s="8">
        <f t="shared" si="2"/>
        <v>99035</v>
      </c>
      <c r="H19" s="63">
        <v>2025</v>
      </c>
      <c r="I19" s="57">
        <f t="shared" si="1"/>
        <v>6.8191388567217598E-2</v>
      </c>
      <c r="J19" s="57">
        <f t="shared" si="0"/>
        <v>6.1875789232005513E-2</v>
      </c>
      <c r="K19" s="57">
        <f t="shared" si="0"/>
        <v>6.0564254673380696E-2</v>
      </c>
      <c r="L19" s="57">
        <f t="shared" si="0"/>
        <v>6.3441425091933706E-2</v>
      </c>
    </row>
    <row r="20" spans="2:12">
      <c r="B20" s="63">
        <v>2024</v>
      </c>
      <c r="C20" s="8">
        <v>37996</v>
      </c>
      <c r="D20" s="8">
        <v>8711</v>
      </c>
      <c r="E20" s="8">
        <v>57988</v>
      </c>
      <c r="F20" s="8">
        <f t="shared" si="2"/>
        <v>104695</v>
      </c>
    </row>
    <row r="21" spans="2:12">
      <c r="B21" s="63">
        <v>2025</v>
      </c>
      <c r="C21" s="8">
        <v>40587</v>
      </c>
      <c r="D21" s="8">
        <v>9250</v>
      </c>
      <c r="E21" s="8">
        <v>61500</v>
      </c>
      <c r="F21" s="8">
        <f t="shared" si="2"/>
        <v>111337</v>
      </c>
    </row>
  </sheetData>
  <mergeCells count="1">
    <mergeCell ref="C3:F3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O25"/>
  <sheetViews>
    <sheetView topLeftCell="A6" workbookViewId="0">
      <selection activeCell="O6" sqref="O6"/>
    </sheetView>
  </sheetViews>
  <sheetFormatPr defaultColWidth="11.42578125" defaultRowHeight="15"/>
  <sheetData>
    <row r="3" spans="2:15" ht="15" customHeight="1">
      <c r="B3" s="237" t="s">
        <v>214</v>
      </c>
      <c r="C3" s="237"/>
      <c r="D3" s="237"/>
      <c r="F3" s="237" t="s">
        <v>215</v>
      </c>
      <c r="G3" s="237"/>
      <c r="H3" s="237"/>
      <c r="J3" s="77"/>
      <c r="K3" s="234" t="s">
        <v>101</v>
      </c>
      <c r="L3" s="235"/>
      <c r="M3" s="235"/>
      <c r="N3" s="236"/>
    </row>
    <row r="4" spans="2:15">
      <c r="B4" s="237"/>
      <c r="C4" s="237"/>
      <c r="D4" s="237"/>
      <c r="F4" s="237"/>
      <c r="G4" s="237"/>
      <c r="H4" s="237"/>
      <c r="J4" s="78"/>
      <c r="K4" s="69" t="s">
        <v>103</v>
      </c>
      <c r="L4" s="69" t="s">
        <v>153</v>
      </c>
      <c r="M4" s="69" t="s">
        <v>150</v>
      </c>
      <c r="N4" s="79" t="s">
        <v>154</v>
      </c>
      <c r="O4" s="56" t="s">
        <v>144</v>
      </c>
    </row>
    <row r="5" spans="2:15">
      <c r="B5" s="225" t="s">
        <v>92</v>
      </c>
      <c r="C5" s="226"/>
      <c r="D5" s="227">
        <v>2025</v>
      </c>
      <c r="F5" s="225" t="s">
        <v>92</v>
      </c>
      <c r="G5" s="226"/>
      <c r="H5" s="227">
        <v>2025</v>
      </c>
      <c r="J5" s="68" t="s">
        <v>108</v>
      </c>
      <c r="K5" s="67">
        <f>D8/D$7</f>
        <v>0.59338755364562257</v>
      </c>
      <c r="L5" s="67">
        <f>H8/H$7</f>
        <v>0.60320197433990919</v>
      </c>
      <c r="M5" s="67">
        <f>D20/D$19</f>
        <v>0.71417697431018079</v>
      </c>
      <c r="N5" s="67">
        <f>H20/H$19</f>
        <v>0.56722048900819855</v>
      </c>
    </row>
    <row r="6" spans="2:15">
      <c r="B6" s="225"/>
      <c r="C6" s="226"/>
      <c r="D6" s="228"/>
      <c r="F6" s="225"/>
      <c r="G6" s="226"/>
      <c r="H6" s="228"/>
      <c r="J6" s="68" t="s">
        <v>109</v>
      </c>
      <c r="K6" s="67">
        <f t="shared" ref="K6:K9" si="0">D9/D$7</f>
        <v>1.4106020278472789E-2</v>
      </c>
      <c r="L6" s="67">
        <f t="shared" ref="L6:L9" si="1">H9/H$7</f>
        <v>1.48708294442423E-2</v>
      </c>
      <c r="M6" s="67">
        <f t="shared" ref="M6:M9" si="2">D21/D$19</f>
        <v>1.6936251189343481E-2</v>
      </c>
      <c r="N6" s="67">
        <f t="shared" ref="N6:N9" si="3">H21/H$19</f>
        <v>1.3142484012396222E-2</v>
      </c>
    </row>
    <row r="7" spans="2:15">
      <c r="B7" s="229" t="s">
        <v>96</v>
      </c>
      <c r="C7" s="229"/>
      <c r="D7" s="8">
        <v>175457</v>
      </c>
      <c r="F7" s="229" t="s">
        <v>96</v>
      </c>
      <c r="G7" s="229"/>
      <c r="H7" s="8">
        <v>63211</v>
      </c>
      <c r="J7" s="68" t="s">
        <v>111</v>
      </c>
      <c r="K7" s="67">
        <f t="shared" si="0"/>
        <v>0.36456225741919673</v>
      </c>
      <c r="L7" s="67">
        <f t="shared" si="1"/>
        <v>0.3586084700447707</v>
      </c>
      <c r="M7" s="67">
        <f t="shared" si="2"/>
        <v>0.24161116397082144</v>
      </c>
      <c r="N7" s="67">
        <f t="shared" si="3"/>
        <v>0.3885531866377836</v>
      </c>
    </row>
    <row r="8" spans="2:15">
      <c r="B8" s="229" t="s">
        <v>97</v>
      </c>
      <c r="C8" s="229"/>
      <c r="D8" s="8">
        <v>104114</v>
      </c>
      <c r="F8" s="229" t="s">
        <v>97</v>
      </c>
      <c r="G8" s="229"/>
      <c r="H8" s="8">
        <v>38129</v>
      </c>
      <c r="J8" s="68" t="s">
        <v>112</v>
      </c>
      <c r="K8" s="67">
        <f t="shared" si="0"/>
        <v>2.0192981756213774E-2</v>
      </c>
      <c r="L8" s="67">
        <f t="shared" si="1"/>
        <v>1.7228014111467942E-2</v>
      </c>
      <c r="M8" s="67">
        <f t="shared" si="2"/>
        <v>2.0044402156676182E-2</v>
      </c>
      <c r="N8" s="67">
        <f t="shared" si="3"/>
        <v>2.2159803484623916E-2</v>
      </c>
    </row>
    <row r="9" spans="2:15">
      <c r="B9" s="229" t="s">
        <v>98</v>
      </c>
      <c r="C9" s="229"/>
      <c r="D9" s="8">
        <v>2475</v>
      </c>
      <c r="F9" s="229" t="s">
        <v>98</v>
      </c>
      <c r="G9" s="229"/>
      <c r="H9" s="8">
        <v>940</v>
      </c>
      <c r="J9" s="68" t="s">
        <v>102</v>
      </c>
      <c r="K9" s="67">
        <f t="shared" si="0"/>
        <v>7.7511869004941378E-3</v>
      </c>
      <c r="L9" s="67">
        <f t="shared" si="1"/>
        <v>6.0907120596098777E-3</v>
      </c>
      <c r="M9" s="67">
        <f t="shared" si="2"/>
        <v>7.2312083729781157E-3</v>
      </c>
      <c r="N9" s="67">
        <f t="shared" si="3"/>
        <v>8.9240368569977503E-3</v>
      </c>
    </row>
    <row r="10" spans="2:15">
      <c r="B10" s="229" t="s">
        <v>99</v>
      </c>
      <c r="C10" s="229"/>
      <c r="D10" s="8">
        <v>63965</v>
      </c>
      <c r="F10" s="229" t="s">
        <v>99</v>
      </c>
      <c r="G10" s="229"/>
      <c r="H10" s="8">
        <v>22668</v>
      </c>
    </row>
    <row r="11" spans="2:15">
      <c r="B11" s="229" t="s">
        <v>100</v>
      </c>
      <c r="C11" s="229"/>
      <c r="D11" s="8">
        <v>3543</v>
      </c>
      <c r="F11" s="229" t="s">
        <v>100</v>
      </c>
      <c r="G11" s="229"/>
      <c r="H11" s="8">
        <v>1089</v>
      </c>
    </row>
    <row r="12" spans="2:15">
      <c r="B12" s="230" t="s">
        <v>102</v>
      </c>
      <c r="C12" s="230"/>
      <c r="D12" s="8">
        <v>1360</v>
      </c>
      <c r="F12" s="230" t="s">
        <v>102</v>
      </c>
      <c r="G12" s="230"/>
      <c r="H12" s="8">
        <v>385</v>
      </c>
    </row>
    <row r="13" spans="2:15">
      <c r="B13" s="231" t="s">
        <v>107</v>
      </c>
      <c r="C13" s="232"/>
      <c r="D13" s="233"/>
      <c r="F13" s="231" t="s">
        <v>107</v>
      </c>
      <c r="G13" s="232"/>
      <c r="H13" s="233"/>
    </row>
    <row r="15" spans="2:15" ht="15" customHeight="1">
      <c r="B15" s="237" t="s">
        <v>216</v>
      </c>
      <c r="C15" s="237"/>
      <c r="D15" s="237"/>
      <c r="F15" s="237" t="s">
        <v>217</v>
      </c>
      <c r="G15" s="237"/>
      <c r="H15" s="237"/>
    </row>
    <row r="16" spans="2:15">
      <c r="B16" s="237"/>
      <c r="C16" s="237"/>
      <c r="D16" s="237"/>
      <c r="F16" s="237"/>
      <c r="G16" s="237"/>
      <c r="H16" s="237"/>
    </row>
    <row r="17" spans="2:8">
      <c r="B17" s="225" t="s">
        <v>92</v>
      </c>
      <c r="C17" s="226"/>
      <c r="D17" s="227">
        <v>2025</v>
      </c>
      <c r="F17" s="225" t="s">
        <v>92</v>
      </c>
      <c r="G17" s="226"/>
      <c r="H17" s="227">
        <v>2025</v>
      </c>
    </row>
    <row r="18" spans="2:8">
      <c r="B18" s="225"/>
      <c r="C18" s="226"/>
      <c r="D18" s="228"/>
      <c r="F18" s="225"/>
      <c r="G18" s="226"/>
      <c r="H18" s="228"/>
    </row>
    <row r="19" spans="2:8">
      <c r="B19" s="229" t="s">
        <v>96</v>
      </c>
      <c r="C19" s="229"/>
      <c r="D19" s="8">
        <v>15765</v>
      </c>
      <c r="F19" s="229" t="s">
        <v>96</v>
      </c>
      <c r="G19" s="229"/>
      <c r="H19" s="8">
        <v>96481</v>
      </c>
    </row>
    <row r="20" spans="2:8">
      <c r="B20" s="229" t="s">
        <v>97</v>
      </c>
      <c r="C20" s="229"/>
      <c r="D20" s="8">
        <v>11259</v>
      </c>
      <c r="F20" s="229" t="s">
        <v>97</v>
      </c>
      <c r="G20" s="229"/>
      <c r="H20" s="8">
        <v>54726</v>
      </c>
    </row>
    <row r="21" spans="2:8">
      <c r="B21" s="229" t="s">
        <v>98</v>
      </c>
      <c r="C21" s="229"/>
      <c r="D21" s="8">
        <v>267</v>
      </c>
      <c r="F21" s="229" t="s">
        <v>98</v>
      </c>
      <c r="G21" s="229"/>
      <c r="H21" s="8">
        <v>1268</v>
      </c>
    </row>
    <row r="22" spans="2:8">
      <c r="B22" s="229" t="s">
        <v>99</v>
      </c>
      <c r="C22" s="229"/>
      <c r="D22" s="8">
        <v>3809</v>
      </c>
      <c r="F22" s="229" t="s">
        <v>99</v>
      </c>
      <c r="G22" s="229"/>
      <c r="H22" s="8">
        <v>37488</v>
      </c>
    </row>
    <row r="23" spans="2:8">
      <c r="B23" s="229" t="s">
        <v>100</v>
      </c>
      <c r="C23" s="229"/>
      <c r="D23" s="8">
        <v>316</v>
      </c>
      <c r="F23" s="229" t="s">
        <v>100</v>
      </c>
      <c r="G23" s="229"/>
      <c r="H23" s="8">
        <v>2138</v>
      </c>
    </row>
    <row r="24" spans="2:8">
      <c r="B24" s="230" t="s">
        <v>102</v>
      </c>
      <c r="C24" s="230"/>
      <c r="D24" s="8">
        <v>114</v>
      </c>
      <c r="F24" s="230" t="s">
        <v>102</v>
      </c>
      <c r="G24" s="230"/>
      <c r="H24" s="8">
        <v>861</v>
      </c>
    </row>
    <row r="25" spans="2:8">
      <c r="B25" s="231" t="s">
        <v>107</v>
      </c>
      <c r="C25" s="232"/>
      <c r="D25" s="233"/>
      <c r="F25" s="231" t="s">
        <v>107</v>
      </c>
      <c r="G25" s="232"/>
      <c r="H25" s="233"/>
    </row>
  </sheetData>
  <mergeCells count="41">
    <mergeCell ref="B25:D25"/>
    <mergeCell ref="F25:H25"/>
    <mergeCell ref="K3:N3"/>
    <mergeCell ref="B24:C24"/>
    <mergeCell ref="F24:G24"/>
    <mergeCell ref="B3:D4"/>
    <mergeCell ref="F3:H4"/>
    <mergeCell ref="B15:D16"/>
    <mergeCell ref="F15:H16"/>
    <mergeCell ref="B21:C21"/>
    <mergeCell ref="F21:G21"/>
    <mergeCell ref="B22:C22"/>
    <mergeCell ref="F22:G22"/>
    <mergeCell ref="B23:C23"/>
    <mergeCell ref="F23:G23"/>
    <mergeCell ref="H17:H18"/>
    <mergeCell ref="B11:C11"/>
    <mergeCell ref="F11:G11"/>
    <mergeCell ref="B12:C12"/>
    <mergeCell ref="F12:G12"/>
    <mergeCell ref="B13:D13"/>
    <mergeCell ref="F13:H13"/>
    <mergeCell ref="B20:C20"/>
    <mergeCell ref="F20:G20"/>
    <mergeCell ref="B17:C18"/>
    <mergeCell ref="D17:D18"/>
    <mergeCell ref="F17:G18"/>
    <mergeCell ref="B19:C19"/>
    <mergeCell ref="F19:G19"/>
    <mergeCell ref="B8:C8"/>
    <mergeCell ref="F8:G8"/>
    <mergeCell ref="B9:C9"/>
    <mergeCell ref="F9:G9"/>
    <mergeCell ref="B10:C10"/>
    <mergeCell ref="F10:G10"/>
    <mergeCell ref="B5:C6"/>
    <mergeCell ref="D5:D6"/>
    <mergeCell ref="F5:G6"/>
    <mergeCell ref="H5:H6"/>
    <mergeCell ref="B7:C7"/>
    <mergeCell ref="F7:G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1"/>
  <sheetViews>
    <sheetView topLeftCell="A127" zoomScale="115" zoomScaleNormal="115" workbookViewId="0">
      <selection activeCell="H85" sqref="H85"/>
    </sheetView>
  </sheetViews>
  <sheetFormatPr defaultColWidth="9.140625" defaultRowHeight="15"/>
  <cols>
    <col min="2" max="3" width="5.85546875" customWidth="1"/>
    <col min="4" max="5" width="8.5703125" customWidth="1"/>
    <col min="6" max="6" width="9.140625" customWidth="1"/>
    <col min="7" max="7" width="8.5703125" customWidth="1"/>
    <col min="8" max="8" width="10" customWidth="1"/>
    <col min="9" max="10" width="5.85546875" customWidth="1"/>
    <col min="11" max="12" width="7.42578125" customWidth="1"/>
    <col min="13" max="13" width="9.7109375" customWidth="1"/>
    <col min="14" max="14" width="9" customWidth="1"/>
    <col min="17" max="20" width="13.42578125" style="84" customWidth="1"/>
  </cols>
  <sheetData>
    <row r="1" spans="2:14">
      <c r="B1" s="61" t="s">
        <v>11</v>
      </c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2:14" hidden="1">
      <c r="B2" s="62" t="s">
        <v>12</v>
      </c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2:14" hidden="1">
      <c r="B3" s="61" t="s">
        <v>11</v>
      </c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2:14" hidden="1"/>
    <row r="5" spans="2:14" hidden="1"/>
    <row r="6" spans="2:14" hidden="1">
      <c r="B6" s="151">
        <v>2024</v>
      </c>
      <c r="C6" s="151"/>
      <c r="D6" s="151"/>
      <c r="E6" s="151"/>
      <c r="F6" s="151"/>
      <c r="G6" s="151"/>
      <c r="I6" s="151">
        <v>2025</v>
      </c>
      <c r="J6" s="151"/>
      <c r="K6" s="151"/>
      <c r="L6" s="151"/>
      <c r="M6" s="151"/>
      <c r="N6" s="151"/>
    </row>
    <row r="7" spans="2:14" hidden="1">
      <c r="B7" s="7" t="s">
        <v>13</v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18</v>
      </c>
      <c r="I7" s="7" t="s">
        <v>13</v>
      </c>
      <c r="J7" s="9" t="s">
        <v>14</v>
      </c>
      <c r="K7" s="9" t="s">
        <v>15</v>
      </c>
      <c r="L7" s="9" t="s">
        <v>16</v>
      </c>
      <c r="M7" s="9" t="s">
        <v>17</v>
      </c>
      <c r="N7" s="9" t="s">
        <v>18</v>
      </c>
    </row>
    <row r="8" spans="2:14" hidden="1">
      <c r="B8" s="1" t="s">
        <v>19</v>
      </c>
      <c r="C8" s="5">
        <v>2908649</v>
      </c>
      <c r="D8" s="5">
        <v>167917</v>
      </c>
      <c r="E8" s="5">
        <v>60075</v>
      </c>
      <c r="F8" s="5">
        <v>15116</v>
      </c>
      <c r="G8" s="6">
        <v>92726</v>
      </c>
      <c r="I8" s="1" t="s">
        <v>19</v>
      </c>
      <c r="J8" s="5">
        <v>3045966</v>
      </c>
      <c r="K8" s="5">
        <v>175457</v>
      </c>
      <c r="L8" s="5">
        <v>63211</v>
      </c>
      <c r="M8" s="5">
        <v>15765</v>
      </c>
      <c r="N8" s="6">
        <v>96481</v>
      </c>
    </row>
    <row r="9" spans="2:14" hidden="1">
      <c r="B9" s="1" t="s">
        <v>20</v>
      </c>
      <c r="C9" s="5">
        <v>1095524</v>
      </c>
      <c r="D9" s="5">
        <v>100016</v>
      </c>
      <c r="E9" s="5">
        <v>36381</v>
      </c>
      <c r="F9" s="5">
        <v>10821</v>
      </c>
      <c r="G9" s="6">
        <v>52814</v>
      </c>
      <c r="I9" s="1" t="s">
        <v>20</v>
      </c>
      <c r="J9" s="5">
        <v>1131603</v>
      </c>
      <c r="K9" s="5">
        <v>104114</v>
      </c>
      <c r="L9" s="5">
        <v>38129</v>
      </c>
      <c r="M9" s="5">
        <v>11259</v>
      </c>
      <c r="N9" s="6">
        <v>54726</v>
      </c>
    </row>
    <row r="10" spans="2:14" hidden="1">
      <c r="B10" s="1" t="s">
        <v>21</v>
      </c>
      <c r="C10" s="5">
        <v>188250</v>
      </c>
      <c r="D10" s="5">
        <v>15555</v>
      </c>
      <c r="E10" s="5">
        <v>5641</v>
      </c>
      <c r="F10" s="5">
        <v>1924</v>
      </c>
      <c r="G10" s="6">
        <v>7990</v>
      </c>
      <c r="I10" s="1" t="s">
        <v>22</v>
      </c>
      <c r="J10" s="5">
        <v>1805341</v>
      </c>
      <c r="K10" s="5">
        <v>63965</v>
      </c>
      <c r="L10" s="5">
        <v>22668</v>
      </c>
      <c r="M10" s="5">
        <v>3809</v>
      </c>
      <c r="N10" s="6">
        <v>37488</v>
      </c>
    </row>
    <row r="11" spans="2:14" hidden="1">
      <c r="B11" s="1" t="s">
        <v>23</v>
      </c>
      <c r="C11" s="5">
        <v>27679</v>
      </c>
      <c r="D11" s="5">
        <v>1035</v>
      </c>
      <c r="E11" s="5">
        <v>237</v>
      </c>
      <c r="F11" s="5">
        <v>218</v>
      </c>
      <c r="G11" s="6">
        <v>580</v>
      </c>
      <c r="I11" s="1" t="s">
        <v>24</v>
      </c>
      <c r="J11" s="5">
        <v>320749</v>
      </c>
      <c r="K11" s="5">
        <v>37739</v>
      </c>
      <c r="L11" s="5">
        <v>13417</v>
      </c>
      <c r="M11" s="5">
        <v>4593</v>
      </c>
      <c r="N11" s="6">
        <v>19729</v>
      </c>
    </row>
    <row r="12" spans="2:14" hidden="1">
      <c r="B12" s="1" t="s">
        <v>25</v>
      </c>
      <c r="C12" s="5">
        <v>8086</v>
      </c>
      <c r="D12" s="5">
        <v>751</v>
      </c>
      <c r="E12" s="5">
        <v>249</v>
      </c>
      <c r="F12" s="5">
        <v>79</v>
      </c>
      <c r="G12" s="6">
        <v>423</v>
      </c>
      <c r="I12" s="1" t="s">
        <v>26</v>
      </c>
      <c r="J12" s="5">
        <v>196940</v>
      </c>
      <c r="K12" s="5">
        <v>17233</v>
      </c>
      <c r="L12" s="5">
        <v>6218</v>
      </c>
      <c r="M12" s="5">
        <v>1365</v>
      </c>
      <c r="N12" s="6">
        <v>9650</v>
      </c>
    </row>
    <row r="13" spans="2:14" hidden="1">
      <c r="B13" s="1" t="s">
        <v>27</v>
      </c>
      <c r="C13" s="5">
        <v>77909</v>
      </c>
      <c r="D13" s="5">
        <v>5017</v>
      </c>
      <c r="E13" s="5">
        <v>2012</v>
      </c>
      <c r="F13" s="5">
        <v>686</v>
      </c>
      <c r="G13" s="6">
        <v>2319</v>
      </c>
      <c r="I13" s="1" t="s">
        <v>28</v>
      </c>
      <c r="J13" s="5">
        <v>505940</v>
      </c>
      <c r="K13" s="5">
        <v>17459</v>
      </c>
      <c r="L13" s="5">
        <v>7969</v>
      </c>
      <c r="M13" s="5">
        <v>916</v>
      </c>
      <c r="N13" s="6">
        <v>8574</v>
      </c>
    </row>
    <row r="14" spans="2:14" hidden="1">
      <c r="B14" s="1" t="s">
        <v>29</v>
      </c>
      <c r="C14" s="5">
        <v>7436</v>
      </c>
      <c r="D14" s="5">
        <v>598</v>
      </c>
      <c r="E14" s="5">
        <v>160</v>
      </c>
      <c r="F14" s="5">
        <v>82</v>
      </c>
      <c r="G14" s="6">
        <v>356</v>
      </c>
      <c r="I14" s="1" t="s">
        <v>21</v>
      </c>
      <c r="J14" s="5">
        <v>193518</v>
      </c>
      <c r="K14" s="5">
        <v>16025</v>
      </c>
      <c r="L14" s="5">
        <v>5850</v>
      </c>
      <c r="M14" s="5">
        <v>1971</v>
      </c>
      <c r="N14" s="6">
        <v>8204</v>
      </c>
    </row>
    <row r="15" spans="2:14" hidden="1">
      <c r="B15" s="1" t="s">
        <v>30</v>
      </c>
      <c r="C15" s="5">
        <v>3286</v>
      </c>
      <c r="D15" s="5">
        <v>325</v>
      </c>
      <c r="E15" s="5">
        <v>135</v>
      </c>
      <c r="F15" s="5">
        <v>23</v>
      </c>
      <c r="G15" s="6">
        <v>167</v>
      </c>
      <c r="I15" s="1" t="s">
        <v>31</v>
      </c>
      <c r="J15" s="5">
        <v>220715</v>
      </c>
      <c r="K15" s="5">
        <v>11602</v>
      </c>
      <c r="L15" s="5">
        <v>3941</v>
      </c>
      <c r="M15" s="5">
        <v>845</v>
      </c>
      <c r="N15" s="6">
        <v>6816</v>
      </c>
    </row>
    <row r="16" spans="2:14" hidden="1">
      <c r="B16" s="1" t="s">
        <v>24</v>
      </c>
      <c r="C16" s="5">
        <v>310072</v>
      </c>
      <c r="D16" s="5">
        <v>36192</v>
      </c>
      <c r="E16" s="5">
        <v>12716</v>
      </c>
      <c r="F16" s="5">
        <v>4378</v>
      </c>
      <c r="G16" s="6">
        <v>19098</v>
      </c>
      <c r="I16" s="1" t="s">
        <v>32</v>
      </c>
      <c r="J16" s="5">
        <v>139255</v>
      </c>
      <c r="K16" s="5">
        <v>12663</v>
      </c>
      <c r="L16" s="5">
        <v>5380</v>
      </c>
      <c r="M16" s="5">
        <v>1047</v>
      </c>
      <c r="N16" s="6">
        <v>6236</v>
      </c>
    </row>
    <row r="17" spans="2:14" hidden="1">
      <c r="B17" s="1" t="s">
        <v>33</v>
      </c>
      <c r="C17" s="5">
        <v>1948</v>
      </c>
      <c r="D17" s="5">
        <v>97</v>
      </c>
      <c r="E17" s="5">
        <v>42</v>
      </c>
      <c r="F17" s="5">
        <v>8</v>
      </c>
      <c r="G17" s="6">
        <v>47</v>
      </c>
      <c r="I17" s="1" t="s">
        <v>34</v>
      </c>
      <c r="J17" s="5">
        <v>189398</v>
      </c>
      <c r="K17" s="5">
        <v>4918</v>
      </c>
      <c r="L17" s="5">
        <v>1198</v>
      </c>
      <c r="M17" s="5">
        <v>269</v>
      </c>
      <c r="N17" s="6">
        <v>3451</v>
      </c>
    </row>
    <row r="18" spans="2:14" hidden="1">
      <c r="B18" s="1" t="s">
        <v>35</v>
      </c>
      <c r="C18" s="5">
        <v>13237</v>
      </c>
      <c r="D18" s="5">
        <v>1071</v>
      </c>
      <c r="E18" s="5">
        <v>381</v>
      </c>
      <c r="F18" s="5">
        <v>106</v>
      </c>
      <c r="G18" s="6">
        <v>584</v>
      </c>
      <c r="I18" s="1" t="s">
        <v>36</v>
      </c>
      <c r="J18" s="5">
        <v>143928</v>
      </c>
      <c r="K18" s="5">
        <v>4319</v>
      </c>
      <c r="L18" s="5">
        <v>1001</v>
      </c>
      <c r="M18" s="5">
        <v>259</v>
      </c>
      <c r="N18" s="6">
        <v>3059</v>
      </c>
    </row>
    <row r="19" spans="2:14" hidden="1">
      <c r="B19" s="1" t="s">
        <v>37</v>
      </c>
      <c r="C19" s="5">
        <v>28954</v>
      </c>
      <c r="D19" s="5">
        <v>2637</v>
      </c>
      <c r="E19" s="5">
        <v>835</v>
      </c>
      <c r="F19" s="5">
        <v>267</v>
      </c>
      <c r="G19" s="6">
        <v>1535</v>
      </c>
      <c r="I19" s="1" t="s">
        <v>38</v>
      </c>
      <c r="J19" s="5">
        <v>58848</v>
      </c>
      <c r="K19" s="5">
        <v>5258</v>
      </c>
      <c r="L19" s="5">
        <v>2071</v>
      </c>
      <c r="M19" s="5">
        <v>200</v>
      </c>
      <c r="N19" s="6">
        <v>2987</v>
      </c>
    </row>
    <row r="20" spans="2:14" hidden="1">
      <c r="B20" s="1" t="s">
        <v>39</v>
      </c>
      <c r="C20" s="5">
        <v>8554</v>
      </c>
      <c r="D20" s="5">
        <v>603</v>
      </c>
      <c r="E20" s="5">
        <v>229</v>
      </c>
      <c r="F20" s="5">
        <v>36</v>
      </c>
      <c r="G20" s="6">
        <v>338</v>
      </c>
      <c r="I20" s="1" t="s">
        <v>40</v>
      </c>
      <c r="J20" s="5">
        <v>141689</v>
      </c>
      <c r="K20" s="5">
        <v>3804</v>
      </c>
      <c r="L20" s="5">
        <v>955</v>
      </c>
      <c r="M20" s="5">
        <v>180</v>
      </c>
      <c r="N20" s="6">
        <v>2669</v>
      </c>
    </row>
    <row r="21" spans="2:14" hidden="1">
      <c r="B21" s="1" t="s">
        <v>41</v>
      </c>
      <c r="C21" s="5">
        <v>8661</v>
      </c>
      <c r="D21" s="5">
        <v>1136</v>
      </c>
      <c r="E21" s="5">
        <v>489</v>
      </c>
      <c r="F21" s="5">
        <v>98</v>
      </c>
      <c r="G21" s="6">
        <v>549</v>
      </c>
      <c r="I21" s="1" t="s">
        <v>27</v>
      </c>
      <c r="J21" s="5">
        <v>80987</v>
      </c>
      <c r="K21" s="5">
        <v>5296</v>
      </c>
      <c r="L21" s="5">
        <v>2124</v>
      </c>
      <c r="M21" s="5">
        <v>724</v>
      </c>
      <c r="N21" s="6">
        <v>2448</v>
      </c>
    </row>
    <row r="22" spans="2:14" hidden="1">
      <c r="B22" s="1" t="s">
        <v>42</v>
      </c>
      <c r="C22" s="5">
        <v>34187</v>
      </c>
      <c r="D22" s="5">
        <v>2800</v>
      </c>
      <c r="E22" s="5">
        <v>937</v>
      </c>
      <c r="F22" s="5">
        <v>238</v>
      </c>
      <c r="G22" s="6">
        <v>1625</v>
      </c>
      <c r="I22" s="1" t="s">
        <v>43</v>
      </c>
      <c r="J22" s="5">
        <v>50316</v>
      </c>
      <c r="K22" s="5">
        <v>3543</v>
      </c>
      <c r="L22" s="5">
        <v>1089</v>
      </c>
      <c r="M22" s="5">
        <v>316</v>
      </c>
      <c r="N22" s="6">
        <v>2138</v>
      </c>
    </row>
    <row r="23" spans="2:14" hidden="1">
      <c r="B23" s="1" t="s">
        <v>44</v>
      </c>
      <c r="C23" s="5">
        <v>3053</v>
      </c>
      <c r="D23" s="5">
        <v>269</v>
      </c>
      <c r="E23" s="5">
        <v>71</v>
      </c>
      <c r="F23" s="5">
        <v>39</v>
      </c>
      <c r="G23" s="6">
        <v>159</v>
      </c>
      <c r="I23" s="1" t="s">
        <v>45</v>
      </c>
      <c r="J23" s="5">
        <v>56395</v>
      </c>
      <c r="K23" s="5">
        <v>3939</v>
      </c>
      <c r="L23" s="5">
        <v>1546</v>
      </c>
      <c r="M23" s="5">
        <v>276</v>
      </c>
      <c r="N23" s="6">
        <v>2117</v>
      </c>
    </row>
    <row r="24" spans="2:14" hidden="1">
      <c r="B24" s="1" t="s">
        <v>46</v>
      </c>
      <c r="C24" s="5">
        <v>17182</v>
      </c>
      <c r="D24" s="5">
        <v>651</v>
      </c>
      <c r="E24" s="5">
        <v>213</v>
      </c>
      <c r="F24" s="5">
        <v>57</v>
      </c>
      <c r="G24" s="6">
        <v>381</v>
      </c>
      <c r="I24" s="1" t="s">
        <v>42</v>
      </c>
      <c r="J24" s="5">
        <v>34967</v>
      </c>
      <c r="K24" s="5">
        <v>2864</v>
      </c>
      <c r="L24" s="5">
        <v>979</v>
      </c>
      <c r="M24" s="5">
        <v>238</v>
      </c>
      <c r="N24" s="6">
        <v>1647</v>
      </c>
    </row>
    <row r="25" spans="2:14" hidden="1">
      <c r="B25" s="1" t="s">
        <v>26</v>
      </c>
      <c r="C25" s="5">
        <v>189779</v>
      </c>
      <c r="D25" s="5">
        <v>16599</v>
      </c>
      <c r="E25" s="5">
        <v>5987</v>
      </c>
      <c r="F25" s="5">
        <v>1322</v>
      </c>
      <c r="G25" s="6">
        <v>9290</v>
      </c>
      <c r="I25" s="1" t="s">
        <v>37</v>
      </c>
      <c r="J25" s="5">
        <v>29886</v>
      </c>
      <c r="K25" s="5">
        <v>2711</v>
      </c>
      <c r="L25" s="5">
        <v>867</v>
      </c>
      <c r="M25" s="5">
        <v>274</v>
      </c>
      <c r="N25" s="6">
        <v>1570</v>
      </c>
    </row>
    <row r="26" spans="2:14" hidden="1">
      <c r="B26" s="1" t="s">
        <v>47</v>
      </c>
      <c r="C26" s="5">
        <v>2190</v>
      </c>
      <c r="D26" s="5">
        <v>232</v>
      </c>
      <c r="E26" s="5">
        <v>61</v>
      </c>
      <c r="F26" s="5">
        <v>38</v>
      </c>
      <c r="G26" s="6">
        <v>133</v>
      </c>
      <c r="I26" s="1" t="s">
        <v>48</v>
      </c>
      <c r="J26" s="5">
        <v>31640</v>
      </c>
      <c r="K26" s="5">
        <v>2475</v>
      </c>
      <c r="L26" s="5">
        <v>940</v>
      </c>
      <c r="M26" s="5">
        <v>267</v>
      </c>
      <c r="N26" s="6">
        <v>1268</v>
      </c>
    </row>
    <row r="27" spans="2:14" hidden="1">
      <c r="B27" s="1" t="s">
        <v>49</v>
      </c>
      <c r="C27" s="5">
        <v>2263</v>
      </c>
      <c r="D27" s="5">
        <v>143</v>
      </c>
      <c r="E27" s="5">
        <v>58</v>
      </c>
      <c r="F27" s="5">
        <v>10</v>
      </c>
      <c r="G27" s="6">
        <v>75</v>
      </c>
      <c r="I27" s="1" t="s">
        <v>50</v>
      </c>
      <c r="J27" s="5">
        <v>17773</v>
      </c>
      <c r="K27" s="5">
        <v>1527</v>
      </c>
      <c r="L27" s="5">
        <v>340</v>
      </c>
      <c r="M27" s="5">
        <v>69</v>
      </c>
      <c r="N27" s="6">
        <v>1118</v>
      </c>
    </row>
    <row r="28" spans="2:14" hidden="1">
      <c r="B28" s="1" t="s">
        <v>51</v>
      </c>
      <c r="C28" s="5">
        <v>13374</v>
      </c>
      <c r="D28" s="5">
        <v>1168</v>
      </c>
      <c r="E28" s="5">
        <v>483</v>
      </c>
      <c r="F28" s="5">
        <v>77</v>
      </c>
      <c r="G28" s="6">
        <v>608</v>
      </c>
      <c r="I28" s="1" t="s">
        <v>52</v>
      </c>
      <c r="J28" s="5">
        <v>176570</v>
      </c>
      <c r="K28" s="5">
        <v>1810</v>
      </c>
      <c r="L28" s="5">
        <v>666</v>
      </c>
      <c r="M28" s="5">
        <v>67</v>
      </c>
      <c r="N28" s="6">
        <v>1077</v>
      </c>
    </row>
    <row r="29" spans="2:14" hidden="1">
      <c r="B29" s="1" t="s">
        <v>32</v>
      </c>
      <c r="C29" s="5">
        <v>136225</v>
      </c>
      <c r="D29" s="5">
        <v>12243</v>
      </c>
      <c r="E29" s="5">
        <v>5200</v>
      </c>
      <c r="F29" s="5">
        <v>1019</v>
      </c>
      <c r="G29" s="6">
        <v>6024</v>
      </c>
      <c r="I29" s="1" t="s">
        <v>53</v>
      </c>
      <c r="J29" s="5">
        <v>72607</v>
      </c>
      <c r="K29" s="5">
        <v>1817</v>
      </c>
      <c r="L29" s="5">
        <v>589</v>
      </c>
      <c r="M29" s="5">
        <v>153</v>
      </c>
      <c r="N29" s="6">
        <v>1075</v>
      </c>
    </row>
    <row r="30" spans="2:14" hidden="1">
      <c r="B30" s="1" t="s">
        <v>54</v>
      </c>
      <c r="C30" s="5">
        <v>5504</v>
      </c>
      <c r="D30" s="5">
        <v>194</v>
      </c>
      <c r="E30" s="5">
        <v>26</v>
      </c>
      <c r="F30" s="5">
        <v>17</v>
      </c>
      <c r="G30" s="6">
        <v>151</v>
      </c>
      <c r="I30" s="1" t="s">
        <v>55</v>
      </c>
      <c r="J30" s="5">
        <v>71347</v>
      </c>
      <c r="K30" s="5">
        <v>1688</v>
      </c>
      <c r="L30" s="5">
        <v>522</v>
      </c>
      <c r="M30" s="5">
        <v>123</v>
      </c>
      <c r="N30" s="6">
        <v>1043</v>
      </c>
    </row>
    <row r="31" spans="2:14" hidden="1">
      <c r="B31" s="1" t="s">
        <v>56</v>
      </c>
      <c r="C31" s="5">
        <v>7695</v>
      </c>
      <c r="D31" s="5">
        <v>700</v>
      </c>
      <c r="E31" s="5">
        <v>219</v>
      </c>
      <c r="F31" s="5">
        <v>99</v>
      </c>
      <c r="G31" s="6">
        <v>382</v>
      </c>
      <c r="I31" s="1" t="s">
        <v>57</v>
      </c>
      <c r="J31" s="5">
        <v>27066</v>
      </c>
      <c r="K31" s="5">
        <v>1360</v>
      </c>
      <c r="L31" s="5">
        <v>385</v>
      </c>
      <c r="M31" s="5">
        <v>114</v>
      </c>
      <c r="N31" s="6">
        <v>861</v>
      </c>
    </row>
    <row r="32" spans="2:14" hidden="1">
      <c r="B32" s="1" t="s">
        <v>48</v>
      </c>
      <c r="C32" s="5">
        <v>31115</v>
      </c>
      <c r="D32" s="5">
        <v>2411</v>
      </c>
      <c r="E32" s="5">
        <v>873</v>
      </c>
      <c r="F32" s="5">
        <v>252</v>
      </c>
      <c r="G32" s="6">
        <v>1286</v>
      </c>
      <c r="I32" s="1" t="s">
        <v>58</v>
      </c>
      <c r="J32" s="5">
        <v>25210</v>
      </c>
      <c r="K32" s="5">
        <v>1216</v>
      </c>
      <c r="L32" s="5">
        <v>326</v>
      </c>
      <c r="M32" s="5">
        <v>104</v>
      </c>
      <c r="N32" s="6">
        <v>786</v>
      </c>
    </row>
    <row r="33" spans="2:14" hidden="1">
      <c r="B33" s="1" t="s">
        <v>59</v>
      </c>
      <c r="C33" s="5">
        <v>1310</v>
      </c>
      <c r="D33" s="5">
        <v>343</v>
      </c>
      <c r="E33" s="5">
        <v>201</v>
      </c>
      <c r="F33" s="5">
        <v>18</v>
      </c>
      <c r="G33" s="6">
        <v>124</v>
      </c>
      <c r="I33" s="1" t="s">
        <v>60</v>
      </c>
      <c r="J33" s="5">
        <v>22121</v>
      </c>
      <c r="K33" s="5">
        <v>1484</v>
      </c>
      <c r="L33" s="5">
        <v>587</v>
      </c>
      <c r="M33" s="5">
        <v>124</v>
      </c>
      <c r="N33" s="6">
        <v>773</v>
      </c>
    </row>
    <row r="34" spans="2:14" hidden="1">
      <c r="B34" s="1" t="s">
        <v>61</v>
      </c>
      <c r="C34" s="5">
        <v>1327</v>
      </c>
      <c r="D34" s="5">
        <v>1</v>
      </c>
      <c r="E34" s="5">
        <v>0</v>
      </c>
      <c r="F34" s="5">
        <v>0</v>
      </c>
      <c r="G34" s="6">
        <v>1</v>
      </c>
      <c r="I34" s="1" t="s">
        <v>62</v>
      </c>
      <c r="J34" s="5">
        <v>34248</v>
      </c>
      <c r="K34" s="5">
        <v>1087</v>
      </c>
      <c r="L34" s="5">
        <v>318</v>
      </c>
      <c r="M34" s="5">
        <v>76</v>
      </c>
      <c r="N34" s="6">
        <v>693</v>
      </c>
    </row>
    <row r="35" spans="2:14" hidden="1">
      <c r="B35" s="1" t="s">
        <v>63</v>
      </c>
      <c r="C35" s="5">
        <v>2709</v>
      </c>
      <c r="D35" s="5">
        <v>418</v>
      </c>
      <c r="E35" s="5">
        <v>82</v>
      </c>
      <c r="F35" s="5">
        <v>23</v>
      </c>
      <c r="G35" s="6">
        <v>313</v>
      </c>
      <c r="I35" s="1" t="s">
        <v>51</v>
      </c>
      <c r="J35" s="5">
        <v>13863</v>
      </c>
      <c r="K35" s="5">
        <v>1237</v>
      </c>
      <c r="L35" s="5">
        <v>509</v>
      </c>
      <c r="M35" s="5">
        <v>84</v>
      </c>
      <c r="N35" s="6">
        <v>644</v>
      </c>
    </row>
    <row r="36" spans="2:14" hidden="1">
      <c r="B36" s="1" t="s">
        <v>64</v>
      </c>
      <c r="C36" s="5">
        <v>13204</v>
      </c>
      <c r="D36" s="5">
        <v>890</v>
      </c>
      <c r="E36" s="5">
        <v>368</v>
      </c>
      <c r="F36" s="5">
        <v>147</v>
      </c>
      <c r="G36" s="6">
        <v>375</v>
      </c>
      <c r="I36" s="1" t="s">
        <v>65</v>
      </c>
      <c r="J36" s="5">
        <v>33687</v>
      </c>
      <c r="K36" s="5">
        <v>976</v>
      </c>
      <c r="L36" s="5">
        <v>258</v>
      </c>
      <c r="M36" s="5">
        <v>88</v>
      </c>
      <c r="N36" s="6">
        <v>630</v>
      </c>
    </row>
    <row r="37" spans="2:14" hidden="1">
      <c r="B37" s="1" t="s">
        <v>66</v>
      </c>
      <c r="C37" s="5">
        <v>1733</v>
      </c>
      <c r="D37" s="5">
        <v>47</v>
      </c>
      <c r="E37" s="5">
        <v>11</v>
      </c>
      <c r="F37" s="5">
        <v>16</v>
      </c>
      <c r="G37" s="6">
        <v>20</v>
      </c>
      <c r="I37" s="1" t="s">
        <v>23</v>
      </c>
      <c r="J37" s="5">
        <v>27918</v>
      </c>
      <c r="K37" s="5">
        <v>1085</v>
      </c>
      <c r="L37" s="5">
        <v>251</v>
      </c>
      <c r="M37" s="5">
        <v>224</v>
      </c>
      <c r="N37" s="6">
        <v>610</v>
      </c>
    </row>
    <row r="38" spans="2:14" hidden="1">
      <c r="B38" s="1" t="s">
        <v>67</v>
      </c>
      <c r="C38" s="5">
        <v>2262</v>
      </c>
      <c r="D38" s="5">
        <v>151</v>
      </c>
      <c r="E38" s="5">
        <v>71</v>
      </c>
      <c r="F38" s="5">
        <v>1</v>
      </c>
      <c r="G38" s="6">
        <v>79</v>
      </c>
      <c r="I38" s="1" t="s">
        <v>35</v>
      </c>
      <c r="J38" s="5">
        <v>13844</v>
      </c>
      <c r="K38" s="5">
        <v>1125</v>
      </c>
      <c r="L38" s="5">
        <v>402</v>
      </c>
      <c r="M38" s="5">
        <v>117</v>
      </c>
      <c r="N38" s="6">
        <v>606</v>
      </c>
    </row>
    <row r="39" spans="2:14" hidden="1">
      <c r="B39" s="1" t="s">
        <v>68</v>
      </c>
      <c r="C39" s="5">
        <v>1685</v>
      </c>
      <c r="D39" s="5">
        <v>102</v>
      </c>
      <c r="E39" s="5">
        <v>25</v>
      </c>
      <c r="F39" s="5">
        <v>8</v>
      </c>
      <c r="G39" s="6">
        <v>69</v>
      </c>
      <c r="I39" s="1" t="s">
        <v>41</v>
      </c>
      <c r="J39" s="5">
        <v>9210</v>
      </c>
      <c r="K39" s="5">
        <v>1209</v>
      </c>
      <c r="L39" s="5">
        <v>515</v>
      </c>
      <c r="M39" s="5">
        <v>110</v>
      </c>
      <c r="N39" s="6">
        <v>584</v>
      </c>
    </row>
    <row r="40" spans="2:14" hidden="1">
      <c r="B40" s="1" t="s">
        <v>56</v>
      </c>
      <c r="C40" s="5">
        <v>6885</v>
      </c>
      <c r="D40" s="5">
        <v>459</v>
      </c>
      <c r="E40" s="5">
        <v>115</v>
      </c>
      <c r="F40" s="5">
        <v>39</v>
      </c>
      <c r="G40" s="6">
        <v>305</v>
      </c>
      <c r="I40" s="1" t="s">
        <v>25</v>
      </c>
      <c r="J40" s="5">
        <v>8542</v>
      </c>
      <c r="K40" s="5">
        <v>811</v>
      </c>
      <c r="L40" s="5">
        <v>278</v>
      </c>
      <c r="M40" s="5">
        <v>77</v>
      </c>
      <c r="N40" s="6">
        <v>456</v>
      </c>
    </row>
    <row r="41" spans="2:14" hidden="1">
      <c r="B41" s="1" t="s">
        <v>22</v>
      </c>
      <c r="C41" s="5">
        <v>1707606</v>
      </c>
      <c r="D41" s="5">
        <v>60901</v>
      </c>
      <c r="E41" s="5">
        <v>21443</v>
      </c>
      <c r="F41" s="5">
        <v>3635</v>
      </c>
      <c r="G41" s="6">
        <v>35823</v>
      </c>
      <c r="I41" s="1" t="s">
        <v>69</v>
      </c>
      <c r="J41" s="5">
        <v>18095</v>
      </c>
      <c r="K41" s="5">
        <v>670</v>
      </c>
      <c r="L41" s="5">
        <v>141</v>
      </c>
      <c r="M41" s="5">
        <v>74</v>
      </c>
      <c r="N41" s="6">
        <v>455</v>
      </c>
    </row>
    <row r="42" spans="2:14" hidden="1">
      <c r="B42" s="1" t="s">
        <v>28</v>
      </c>
      <c r="C42" s="5">
        <v>482176</v>
      </c>
      <c r="D42" s="5">
        <v>16363</v>
      </c>
      <c r="E42" s="5">
        <v>7384</v>
      </c>
      <c r="F42" s="5">
        <v>862</v>
      </c>
      <c r="G42" s="6">
        <v>8117</v>
      </c>
      <c r="I42" s="1" t="s">
        <v>46</v>
      </c>
      <c r="J42" s="5">
        <v>17937</v>
      </c>
      <c r="K42" s="5">
        <v>690</v>
      </c>
      <c r="L42" s="5">
        <v>217</v>
      </c>
      <c r="M42" s="5">
        <v>58</v>
      </c>
      <c r="N42" s="6">
        <v>415</v>
      </c>
    </row>
    <row r="43" spans="2:14" hidden="1">
      <c r="B43" s="1" t="s">
        <v>50</v>
      </c>
      <c r="C43" s="5">
        <v>16998</v>
      </c>
      <c r="D43" s="5">
        <v>1486</v>
      </c>
      <c r="E43" s="5">
        <v>321</v>
      </c>
      <c r="F43" s="5">
        <v>60</v>
      </c>
      <c r="G43" s="6">
        <v>1105</v>
      </c>
      <c r="I43" s="1" t="s">
        <v>29</v>
      </c>
      <c r="J43" s="5">
        <v>7938</v>
      </c>
      <c r="K43" s="5">
        <v>645</v>
      </c>
      <c r="L43" s="5">
        <v>175</v>
      </c>
      <c r="M43" s="5">
        <v>86</v>
      </c>
      <c r="N43" s="6">
        <v>384</v>
      </c>
    </row>
    <row r="44" spans="2:14" hidden="1">
      <c r="B44" s="1" t="s">
        <v>36</v>
      </c>
      <c r="C44" s="5">
        <v>140319</v>
      </c>
      <c r="D44" s="5">
        <v>4223</v>
      </c>
      <c r="E44" s="5">
        <v>959</v>
      </c>
      <c r="F44" s="5">
        <v>242</v>
      </c>
      <c r="G44" s="6">
        <v>3022</v>
      </c>
      <c r="I44" s="1" t="s">
        <v>56</v>
      </c>
      <c r="J44" s="5">
        <v>7224</v>
      </c>
      <c r="K44" s="5">
        <v>730</v>
      </c>
      <c r="L44" s="5">
        <v>250</v>
      </c>
      <c r="M44" s="5">
        <v>103</v>
      </c>
      <c r="N44" s="6">
        <v>377</v>
      </c>
    </row>
    <row r="45" spans="2:14" hidden="1">
      <c r="B45" s="1" t="s">
        <v>60</v>
      </c>
      <c r="C45" s="5">
        <v>20835</v>
      </c>
      <c r="D45" s="5">
        <v>1374</v>
      </c>
      <c r="E45" s="5">
        <v>531</v>
      </c>
      <c r="F45" s="5">
        <v>120</v>
      </c>
      <c r="G45" s="6">
        <v>723</v>
      </c>
      <c r="I45" s="1" t="s">
        <v>39</v>
      </c>
      <c r="J45" s="5">
        <v>8986</v>
      </c>
      <c r="K45" s="5">
        <v>639</v>
      </c>
      <c r="L45" s="5">
        <v>238</v>
      </c>
      <c r="M45" s="5">
        <v>37</v>
      </c>
      <c r="N45" s="6">
        <v>364</v>
      </c>
    </row>
    <row r="46" spans="2:14" hidden="1">
      <c r="B46" s="1" t="s">
        <v>55</v>
      </c>
      <c r="C46" s="5">
        <v>68478</v>
      </c>
      <c r="D46" s="5">
        <v>1632</v>
      </c>
      <c r="E46" s="5">
        <v>507</v>
      </c>
      <c r="F46" s="5">
        <v>123</v>
      </c>
      <c r="G46" s="6">
        <v>1002</v>
      </c>
      <c r="I46" s="1" t="s">
        <v>64</v>
      </c>
      <c r="J46" s="5">
        <v>13551</v>
      </c>
      <c r="K46" s="5">
        <v>906</v>
      </c>
      <c r="L46" s="5">
        <v>397</v>
      </c>
      <c r="M46" s="5">
        <v>155</v>
      </c>
      <c r="N46" s="6">
        <v>354</v>
      </c>
    </row>
    <row r="47" spans="2:14" hidden="1">
      <c r="B47" s="1" t="s">
        <v>45</v>
      </c>
      <c r="C47" s="5">
        <v>51547</v>
      </c>
      <c r="D47" s="5">
        <v>3794</v>
      </c>
      <c r="E47" s="5">
        <v>1462</v>
      </c>
      <c r="F47" s="5">
        <v>271</v>
      </c>
      <c r="G47" s="6">
        <v>2061</v>
      </c>
      <c r="I47" s="1" t="s">
        <v>70</v>
      </c>
      <c r="J47" s="5">
        <v>8218</v>
      </c>
      <c r="K47" s="5">
        <v>642</v>
      </c>
      <c r="L47" s="5">
        <v>213</v>
      </c>
      <c r="M47" s="5">
        <v>84</v>
      </c>
      <c r="N47" s="6">
        <v>345</v>
      </c>
    </row>
    <row r="48" spans="2:14" hidden="1">
      <c r="B48" s="1" t="s">
        <v>71</v>
      </c>
      <c r="C48" s="5">
        <v>10287</v>
      </c>
      <c r="D48" s="5">
        <v>351</v>
      </c>
      <c r="E48" s="5">
        <v>133</v>
      </c>
      <c r="F48" s="5">
        <v>31</v>
      </c>
      <c r="G48" s="6">
        <v>187</v>
      </c>
      <c r="I48" s="1" t="s">
        <v>56</v>
      </c>
      <c r="J48" s="5">
        <v>7124</v>
      </c>
      <c r="K48" s="5">
        <v>587</v>
      </c>
      <c r="L48" s="5">
        <v>196</v>
      </c>
      <c r="M48" s="5">
        <v>55</v>
      </c>
      <c r="N48" s="6">
        <v>336</v>
      </c>
    </row>
    <row r="49" spans="2:14" hidden="1">
      <c r="B49" s="1" t="s">
        <v>52</v>
      </c>
      <c r="C49" s="5">
        <v>167684</v>
      </c>
      <c r="D49" s="5">
        <v>1688</v>
      </c>
      <c r="E49" s="5">
        <v>585</v>
      </c>
      <c r="F49" s="5">
        <v>69</v>
      </c>
      <c r="G49" s="6">
        <v>1034</v>
      </c>
      <c r="I49" s="1" t="s">
        <v>56</v>
      </c>
      <c r="J49" s="5">
        <v>6955</v>
      </c>
      <c r="K49" s="5">
        <v>491</v>
      </c>
      <c r="L49" s="5">
        <v>122</v>
      </c>
      <c r="M49" s="5">
        <v>40</v>
      </c>
      <c r="N49" s="6">
        <v>329</v>
      </c>
    </row>
    <row r="50" spans="2:14" hidden="1">
      <c r="B50" s="1" t="s">
        <v>38</v>
      </c>
      <c r="C50" s="5">
        <v>58323</v>
      </c>
      <c r="D50" s="5">
        <v>5444</v>
      </c>
      <c r="E50" s="5">
        <v>2145</v>
      </c>
      <c r="F50" s="5">
        <v>208</v>
      </c>
      <c r="G50" s="6">
        <v>3091</v>
      </c>
      <c r="I50" s="1" t="s">
        <v>63</v>
      </c>
      <c r="J50" s="5">
        <v>2575</v>
      </c>
      <c r="K50" s="5">
        <v>394</v>
      </c>
      <c r="L50" s="5">
        <v>71</v>
      </c>
      <c r="M50" s="5">
        <v>24</v>
      </c>
      <c r="N50" s="6">
        <v>299</v>
      </c>
    </row>
    <row r="51" spans="2:14" hidden="1">
      <c r="B51" s="1" t="s">
        <v>72</v>
      </c>
      <c r="C51" s="5">
        <v>2877</v>
      </c>
      <c r="D51" s="5">
        <v>72</v>
      </c>
      <c r="E51" s="5">
        <v>16</v>
      </c>
      <c r="F51" s="5">
        <v>3</v>
      </c>
      <c r="G51" s="6">
        <v>53</v>
      </c>
      <c r="I51" s="1" t="s">
        <v>73</v>
      </c>
      <c r="J51" s="5">
        <v>9008</v>
      </c>
      <c r="K51" s="5">
        <v>595</v>
      </c>
      <c r="L51" s="5">
        <v>290</v>
      </c>
      <c r="M51" s="5">
        <v>19</v>
      </c>
      <c r="N51" s="6">
        <v>286</v>
      </c>
    </row>
    <row r="52" spans="2:14" hidden="1">
      <c r="B52" s="1" t="s">
        <v>31</v>
      </c>
      <c r="C52" s="5">
        <v>206278</v>
      </c>
      <c r="D52" s="5">
        <v>10835</v>
      </c>
      <c r="E52" s="5">
        <v>3707</v>
      </c>
      <c r="F52" s="5">
        <v>792</v>
      </c>
      <c r="G52" s="6">
        <v>6336</v>
      </c>
      <c r="I52" s="1" t="s">
        <v>74</v>
      </c>
      <c r="J52" s="5">
        <v>3857</v>
      </c>
      <c r="K52" s="5">
        <v>368</v>
      </c>
      <c r="L52" s="5">
        <v>97</v>
      </c>
      <c r="M52" s="5">
        <v>26</v>
      </c>
      <c r="N52" s="6">
        <v>245</v>
      </c>
    </row>
    <row r="53" spans="2:14" hidden="1">
      <c r="B53" s="1" t="s">
        <v>75</v>
      </c>
      <c r="C53" s="5">
        <v>10175</v>
      </c>
      <c r="D53" s="5">
        <v>294</v>
      </c>
      <c r="E53" s="5">
        <v>74</v>
      </c>
      <c r="F53" s="5">
        <v>15</v>
      </c>
      <c r="G53" s="6">
        <v>205</v>
      </c>
      <c r="I53" s="1" t="s">
        <v>75</v>
      </c>
      <c r="J53" s="5">
        <v>12185</v>
      </c>
      <c r="K53" s="5">
        <v>316</v>
      </c>
      <c r="L53" s="5">
        <v>81</v>
      </c>
      <c r="M53" s="5">
        <v>16</v>
      </c>
      <c r="N53" s="6">
        <v>219</v>
      </c>
    </row>
    <row r="54" spans="2:14" hidden="1">
      <c r="B54" s="1" t="s">
        <v>76</v>
      </c>
      <c r="C54" s="5">
        <v>3143</v>
      </c>
      <c r="D54" s="5">
        <v>85</v>
      </c>
      <c r="E54" s="5">
        <v>13</v>
      </c>
      <c r="F54" s="5">
        <v>1</v>
      </c>
      <c r="G54" s="6">
        <v>71</v>
      </c>
      <c r="I54" s="1" t="s">
        <v>77</v>
      </c>
      <c r="J54" s="5">
        <v>2782</v>
      </c>
      <c r="K54" s="5">
        <v>280</v>
      </c>
      <c r="L54" s="5">
        <v>56</v>
      </c>
      <c r="M54" s="5">
        <v>6</v>
      </c>
      <c r="N54" s="6">
        <v>218</v>
      </c>
    </row>
    <row r="55" spans="2:14" hidden="1">
      <c r="B55" s="1" t="s">
        <v>34</v>
      </c>
      <c r="C55" s="5">
        <v>171461</v>
      </c>
      <c r="D55" s="5">
        <v>4605</v>
      </c>
      <c r="E55" s="5">
        <v>1131</v>
      </c>
      <c r="F55" s="5">
        <v>264</v>
      </c>
      <c r="G55" s="6">
        <v>3210</v>
      </c>
      <c r="I55" s="1" t="s">
        <v>78</v>
      </c>
      <c r="J55" s="5">
        <v>4522</v>
      </c>
      <c r="K55" s="5">
        <v>426</v>
      </c>
      <c r="L55" s="5">
        <v>168</v>
      </c>
      <c r="M55" s="5">
        <v>45</v>
      </c>
      <c r="N55" s="6">
        <v>213</v>
      </c>
    </row>
    <row r="56" spans="2:14" hidden="1">
      <c r="B56" s="1" t="s">
        <v>79</v>
      </c>
      <c r="C56" s="5">
        <v>1865</v>
      </c>
      <c r="D56" s="5">
        <v>85</v>
      </c>
      <c r="E56" s="5">
        <v>16</v>
      </c>
      <c r="F56" s="5">
        <v>14</v>
      </c>
      <c r="G56" s="6">
        <v>55</v>
      </c>
      <c r="I56" s="1" t="s">
        <v>71</v>
      </c>
      <c r="J56" s="5">
        <v>11466</v>
      </c>
      <c r="K56" s="5">
        <v>368</v>
      </c>
      <c r="L56" s="5">
        <v>134</v>
      </c>
      <c r="M56" s="5">
        <v>35</v>
      </c>
      <c r="N56" s="6">
        <v>199</v>
      </c>
    </row>
    <row r="57" spans="2:14" hidden="1">
      <c r="B57" s="1" t="s">
        <v>69</v>
      </c>
      <c r="C57" s="5">
        <v>16811</v>
      </c>
      <c r="D57" s="5">
        <v>643</v>
      </c>
      <c r="E57" s="5">
        <v>141</v>
      </c>
      <c r="F57" s="5">
        <v>67</v>
      </c>
      <c r="G57" s="6">
        <v>435</v>
      </c>
      <c r="I57" s="1" t="s">
        <v>30</v>
      </c>
      <c r="J57" s="5">
        <v>3487</v>
      </c>
      <c r="K57" s="5">
        <v>351</v>
      </c>
      <c r="L57" s="5">
        <v>148</v>
      </c>
      <c r="M57" s="5">
        <v>24</v>
      </c>
      <c r="N57" s="6">
        <v>179</v>
      </c>
    </row>
    <row r="58" spans="2:14" hidden="1">
      <c r="B58" s="1" t="s">
        <v>73</v>
      </c>
      <c r="C58" s="5">
        <v>8543</v>
      </c>
      <c r="D58" s="5">
        <v>572</v>
      </c>
      <c r="E58" s="5">
        <v>276</v>
      </c>
      <c r="F58" s="5">
        <v>19</v>
      </c>
      <c r="G58" s="6">
        <v>277</v>
      </c>
      <c r="I58" s="1" t="s">
        <v>44</v>
      </c>
      <c r="J58" s="5">
        <v>3178</v>
      </c>
      <c r="K58" s="5">
        <v>288</v>
      </c>
      <c r="L58" s="5">
        <v>84</v>
      </c>
      <c r="M58" s="5">
        <v>39</v>
      </c>
      <c r="N58" s="6">
        <v>165</v>
      </c>
    </row>
    <row r="59" spans="2:14" hidden="1">
      <c r="B59" s="1" t="s">
        <v>65</v>
      </c>
      <c r="C59" s="5">
        <v>30650</v>
      </c>
      <c r="D59" s="5">
        <v>939</v>
      </c>
      <c r="E59" s="5">
        <v>253</v>
      </c>
      <c r="F59" s="5">
        <v>90</v>
      </c>
      <c r="G59" s="6">
        <v>596</v>
      </c>
      <c r="I59" s="1" t="s">
        <v>54</v>
      </c>
      <c r="J59" s="5">
        <v>5519</v>
      </c>
      <c r="K59" s="5">
        <v>204</v>
      </c>
      <c r="L59" s="5">
        <v>28</v>
      </c>
      <c r="M59" s="5">
        <v>21</v>
      </c>
      <c r="N59" s="6">
        <v>155</v>
      </c>
    </row>
    <row r="60" spans="2:14" hidden="1">
      <c r="B60" s="1" t="s">
        <v>62</v>
      </c>
      <c r="C60" s="5">
        <v>32138</v>
      </c>
      <c r="D60" s="5">
        <v>1037</v>
      </c>
      <c r="E60" s="5">
        <v>295</v>
      </c>
      <c r="F60" s="5">
        <v>70</v>
      </c>
      <c r="G60" s="6">
        <v>672</v>
      </c>
      <c r="I60" s="1" t="s">
        <v>80</v>
      </c>
      <c r="J60" s="5">
        <v>2191</v>
      </c>
      <c r="K60" s="5">
        <v>225</v>
      </c>
      <c r="L60" s="5">
        <v>60</v>
      </c>
      <c r="M60" s="5">
        <v>18</v>
      </c>
      <c r="N60" s="6">
        <v>147</v>
      </c>
    </row>
    <row r="61" spans="2:14" hidden="1">
      <c r="B61" s="1" t="s">
        <v>53</v>
      </c>
      <c r="C61" s="5">
        <v>68100</v>
      </c>
      <c r="D61" s="5">
        <v>1727</v>
      </c>
      <c r="E61" s="5">
        <v>569</v>
      </c>
      <c r="F61" s="5">
        <v>132</v>
      </c>
      <c r="G61" s="6">
        <v>1026</v>
      </c>
      <c r="I61" s="1" t="s">
        <v>47</v>
      </c>
      <c r="J61" s="5">
        <v>2285</v>
      </c>
      <c r="K61" s="5">
        <v>246</v>
      </c>
      <c r="L61" s="5">
        <v>63</v>
      </c>
      <c r="M61" s="5">
        <v>43</v>
      </c>
      <c r="N61" s="6">
        <v>140</v>
      </c>
    </row>
    <row r="62" spans="2:14" hidden="1">
      <c r="B62" s="1" t="s">
        <v>40</v>
      </c>
      <c r="C62" s="5">
        <v>138394</v>
      </c>
      <c r="D62" s="5">
        <v>3619</v>
      </c>
      <c r="E62" s="5">
        <v>919</v>
      </c>
      <c r="F62" s="5">
        <v>181</v>
      </c>
      <c r="G62" s="6">
        <v>2519</v>
      </c>
      <c r="I62" s="1" t="s">
        <v>81</v>
      </c>
      <c r="J62" s="5">
        <v>1787</v>
      </c>
      <c r="K62" s="5">
        <v>173</v>
      </c>
      <c r="L62" s="5">
        <v>16</v>
      </c>
      <c r="M62" s="5">
        <v>19</v>
      </c>
      <c r="N62" s="6">
        <v>138</v>
      </c>
    </row>
    <row r="63" spans="2:14" hidden="1">
      <c r="B63" s="1" t="s">
        <v>56</v>
      </c>
      <c r="C63" s="5">
        <v>524</v>
      </c>
      <c r="D63" s="5">
        <v>33</v>
      </c>
      <c r="E63" s="5">
        <v>6</v>
      </c>
      <c r="F63" s="5">
        <v>1</v>
      </c>
      <c r="G63" s="6">
        <v>26</v>
      </c>
      <c r="I63" s="1" t="s">
        <v>82</v>
      </c>
      <c r="J63" s="5">
        <v>9070</v>
      </c>
      <c r="K63" s="5">
        <v>186</v>
      </c>
      <c r="L63" s="5">
        <v>49</v>
      </c>
      <c r="M63" s="5">
        <v>9</v>
      </c>
      <c r="N63" s="6">
        <v>128</v>
      </c>
    </row>
    <row r="64" spans="2:14" hidden="1">
      <c r="B64" s="1" t="s">
        <v>43</v>
      </c>
      <c r="C64" s="5">
        <v>47739</v>
      </c>
      <c r="D64" s="5">
        <v>3275</v>
      </c>
      <c r="E64" s="5">
        <v>993</v>
      </c>
      <c r="F64" s="5">
        <v>297</v>
      </c>
      <c r="G64" s="6">
        <v>1985</v>
      </c>
      <c r="I64" s="1" t="s">
        <v>59</v>
      </c>
      <c r="J64" s="5">
        <v>1418</v>
      </c>
      <c r="K64" s="5">
        <v>373</v>
      </c>
      <c r="L64" s="5">
        <v>231</v>
      </c>
      <c r="M64" s="5">
        <v>20</v>
      </c>
      <c r="N64" s="6">
        <v>122</v>
      </c>
    </row>
    <row r="65" spans="2:14" hidden="1">
      <c r="B65" s="1" t="s">
        <v>80</v>
      </c>
      <c r="C65" s="5">
        <v>1938</v>
      </c>
      <c r="D65" s="5">
        <v>175</v>
      </c>
      <c r="E65" s="5">
        <v>34</v>
      </c>
      <c r="F65" s="5">
        <v>16</v>
      </c>
      <c r="G65" s="6">
        <v>125</v>
      </c>
      <c r="I65" s="1" t="s">
        <v>83</v>
      </c>
      <c r="J65" s="5">
        <v>5181</v>
      </c>
      <c r="K65" s="5">
        <v>191</v>
      </c>
      <c r="L65" s="5">
        <v>66</v>
      </c>
      <c r="M65" s="5">
        <v>6</v>
      </c>
      <c r="N65" s="6">
        <v>119</v>
      </c>
    </row>
    <row r="66" spans="2:14" hidden="1">
      <c r="B66" s="1" t="s">
        <v>78</v>
      </c>
      <c r="C66" s="5">
        <v>4591</v>
      </c>
      <c r="D66" s="5">
        <v>421</v>
      </c>
      <c r="E66" s="5">
        <v>177</v>
      </c>
      <c r="F66" s="5">
        <v>45</v>
      </c>
      <c r="G66" s="6">
        <v>199</v>
      </c>
      <c r="I66" s="1" t="s">
        <v>84</v>
      </c>
      <c r="J66" s="5">
        <v>2042</v>
      </c>
      <c r="K66" s="5">
        <v>190</v>
      </c>
      <c r="L66" s="5">
        <v>64</v>
      </c>
      <c r="M66" s="5">
        <v>17</v>
      </c>
      <c r="N66" s="6">
        <v>109</v>
      </c>
    </row>
    <row r="67" spans="2:14" hidden="1">
      <c r="B67" s="1" t="s">
        <v>70</v>
      </c>
      <c r="C67" s="5">
        <v>7381</v>
      </c>
      <c r="D67" s="5">
        <v>547</v>
      </c>
      <c r="E67" s="5">
        <v>185</v>
      </c>
      <c r="F67" s="5">
        <v>77</v>
      </c>
      <c r="G67" s="6">
        <v>285</v>
      </c>
      <c r="I67" s="1" t="s">
        <v>76</v>
      </c>
      <c r="J67" s="5">
        <v>3385</v>
      </c>
      <c r="K67" s="5">
        <v>104</v>
      </c>
      <c r="L67" s="5">
        <v>20</v>
      </c>
      <c r="M67" s="5">
        <v>1</v>
      </c>
      <c r="N67" s="6">
        <v>83</v>
      </c>
    </row>
    <row r="68" spans="2:14" hidden="1">
      <c r="B68" s="1" t="s">
        <v>83</v>
      </c>
      <c r="C68" s="5">
        <v>4820</v>
      </c>
      <c r="D68" s="5">
        <v>177</v>
      </c>
      <c r="E68" s="5">
        <v>64</v>
      </c>
      <c r="F68" s="5">
        <v>6</v>
      </c>
      <c r="G68" s="6">
        <v>107</v>
      </c>
      <c r="I68" s="1" t="s">
        <v>85</v>
      </c>
      <c r="J68" s="5">
        <v>2055</v>
      </c>
      <c r="K68" s="5">
        <v>130</v>
      </c>
      <c r="L68" s="5">
        <v>42</v>
      </c>
      <c r="M68" s="5">
        <v>12</v>
      </c>
      <c r="N68" s="6">
        <v>76</v>
      </c>
    </row>
    <row r="69" spans="2:14" hidden="1">
      <c r="B69" s="1" t="s">
        <v>82</v>
      </c>
      <c r="C69" s="5">
        <v>8301</v>
      </c>
      <c r="D69" s="5">
        <v>181</v>
      </c>
      <c r="E69" s="5">
        <v>51</v>
      </c>
      <c r="F69" s="5">
        <v>10</v>
      </c>
      <c r="G69" s="6">
        <v>120</v>
      </c>
      <c r="I69" s="1" t="s">
        <v>86</v>
      </c>
      <c r="J69" s="5">
        <v>1816</v>
      </c>
      <c r="K69" s="5">
        <v>144</v>
      </c>
      <c r="L69" s="5">
        <v>59</v>
      </c>
      <c r="M69" s="5">
        <v>10</v>
      </c>
      <c r="N69" s="6">
        <v>75</v>
      </c>
    </row>
    <row r="70" spans="2:14" hidden="1">
      <c r="B70" s="1" t="s">
        <v>74</v>
      </c>
      <c r="C70" s="5">
        <v>3678</v>
      </c>
      <c r="D70" s="5">
        <v>341</v>
      </c>
      <c r="E70" s="5">
        <v>88</v>
      </c>
      <c r="F70" s="5">
        <v>25</v>
      </c>
      <c r="G70" s="6">
        <v>228</v>
      </c>
      <c r="I70" s="1" t="s">
        <v>67</v>
      </c>
      <c r="J70" s="5">
        <v>2259</v>
      </c>
      <c r="K70" s="5">
        <v>156</v>
      </c>
      <c r="L70" s="5">
        <v>80</v>
      </c>
      <c r="M70" s="5">
        <v>2</v>
      </c>
      <c r="N70" s="6">
        <v>74</v>
      </c>
    </row>
    <row r="71" spans="2:14" hidden="1">
      <c r="B71" s="1" t="s">
        <v>81</v>
      </c>
      <c r="C71" s="5">
        <v>1757</v>
      </c>
      <c r="D71" s="5">
        <v>165</v>
      </c>
      <c r="E71" s="5">
        <v>16</v>
      </c>
      <c r="F71" s="5">
        <v>14</v>
      </c>
      <c r="G71" s="6">
        <v>135</v>
      </c>
      <c r="I71" s="1" t="s">
        <v>49</v>
      </c>
      <c r="J71" s="5">
        <v>2327</v>
      </c>
      <c r="K71" s="5">
        <v>147</v>
      </c>
      <c r="L71" s="5">
        <v>65</v>
      </c>
      <c r="M71" s="5">
        <v>12</v>
      </c>
      <c r="N71" s="6">
        <v>70</v>
      </c>
    </row>
    <row r="72" spans="2:14" hidden="1">
      <c r="B72" s="1" t="s">
        <v>77</v>
      </c>
      <c r="C72" s="5">
        <v>2842</v>
      </c>
      <c r="D72" s="5">
        <v>289</v>
      </c>
      <c r="E72" s="5">
        <v>54</v>
      </c>
      <c r="F72" s="5">
        <v>4</v>
      </c>
      <c r="G72" s="6">
        <v>231</v>
      </c>
      <c r="I72" s="1" t="s">
        <v>68</v>
      </c>
      <c r="J72" s="5">
        <v>1597</v>
      </c>
      <c r="K72" s="5">
        <v>107</v>
      </c>
      <c r="L72" s="5">
        <v>28</v>
      </c>
      <c r="M72" s="5">
        <v>9</v>
      </c>
      <c r="N72" s="6">
        <v>70</v>
      </c>
    </row>
    <row r="73" spans="2:14" hidden="1">
      <c r="B73" s="1" t="s">
        <v>84</v>
      </c>
      <c r="C73" s="5">
        <v>1905</v>
      </c>
      <c r="D73" s="5">
        <v>164</v>
      </c>
      <c r="E73" s="5">
        <v>53</v>
      </c>
      <c r="F73" s="5">
        <v>14</v>
      </c>
      <c r="G73" s="6">
        <v>97</v>
      </c>
      <c r="I73" s="1" t="s">
        <v>72</v>
      </c>
      <c r="J73" s="5">
        <v>3341</v>
      </c>
      <c r="K73" s="5">
        <v>91</v>
      </c>
      <c r="L73" s="5">
        <v>17</v>
      </c>
      <c r="M73" s="5">
        <v>5</v>
      </c>
      <c r="N73" s="6">
        <v>69</v>
      </c>
    </row>
    <row r="74" spans="2:14" hidden="1">
      <c r="B74" s="1" t="s">
        <v>85</v>
      </c>
      <c r="C74" s="5">
        <v>2142</v>
      </c>
      <c r="D74" s="5">
        <v>138</v>
      </c>
      <c r="E74" s="5">
        <v>41</v>
      </c>
      <c r="F74" s="5">
        <v>10</v>
      </c>
      <c r="G74" s="6">
        <v>87</v>
      </c>
      <c r="I74" s="1" t="s">
        <v>79</v>
      </c>
      <c r="J74" s="5">
        <v>2068</v>
      </c>
      <c r="K74" s="5">
        <v>97</v>
      </c>
      <c r="L74" s="5">
        <v>17</v>
      </c>
      <c r="M74" s="5">
        <v>14</v>
      </c>
      <c r="N74" s="6">
        <v>66</v>
      </c>
    </row>
    <row r="75" spans="2:14" hidden="1">
      <c r="B75" s="1" t="s">
        <v>87</v>
      </c>
      <c r="C75" s="5">
        <v>1410</v>
      </c>
      <c r="D75" s="5">
        <v>129</v>
      </c>
      <c r="E75" s="5">
        <v>49</v>
      </c>
      <c r="F75" s="5">
        <v>26</v>
      </c>
      <c r="G75" s="6">
        <v>54</v>
      </c>
      <c r="I75" s="1" t="s">
        <v>87</v>
      </c>
      <c r="J75" s="5">
        <v>1487</v>
      </c>
      <c r="K75" s="5">
        <v>145</v>
      </c>
      <c r="L75" s="5">
        <v>62</v>
      </c>
      <c r="M75" s="5">
        <v>19</v>
      </c>
      <c r="N75" s="6">
        <v>64</v>
      </c>
    </row>
    <row r="76" spans="2:14" hidden="1">
      <c r="B76" s="1" t="s">
        <v>56</v>
      </c>
      <c r="C76" s="5">
        <v>6974</v>
      </c>
      <c r="D76" s="5">
        <v>548</v>
      </c>
      <c r="E76" s="5">
        <v>181</v>
      </c>
      <c r="F76" s="5">
        <v>50</v>
      </c>
      <c r="G76" s="6">
        <v>317</v>
      </c>
      <c r="I76" s="1" t="s">
        <v>88</v>
      </c>
      <c r="J76" s="5">
        <v>1067</v>
      </c>
      <c r="K76" s="5">
        <v>80</v>
      </c>
      <c r="L76" s="5">
        <v>29</v>
      </c>
      <c r="M76" s="5">
        <v>4</v>
      </c>
      <c r="N76" s="6">
        <v>47</v>
      </c>
    </row>
    <row r="77" spans="2:14" hidden="1">
      <c r="B77" s="1" t="s">
        <v>57</v>
      </c>
      <c r="C77" s="5">
        <v>26665</v>
      </c>
      <c r="D77" s="5">
        <v>1314</v>
      </c>
      <c r="E77" s="5">
        <v>385</v>
      </c>
      <c r="F77" s="5">
        <v>111</v>
      </c>
      <c r="G77" s="6">
        <v>818</v>
      </c>
      <c r="I77" s="1" t="s">
        <v>33</v>
      </c>
      <c r="J77" s="5">
        <v>1976</v>
      </c>
      <c r="K77" s="5">
        <v>96</v>
      </c>
      <c r="L77" s="5">
        <v>42</v>
      </c>
      <c r="M77" s="5">
        <v>8</v>
      </c>
      <c r="N77" s="6">
        <v>46</v>
      </c>
    </row>
    <row r="78" spans="2:14" hidden="1">
      <c r="B78" s="1" t="s">
        <v>58</v>
      </c>
      <c r="C78" s="5">
        <v>24841</v>
      </c>
      <c r="D78" s="5">
        <v>1168</v>
      </c>
      <c r="E78" s="5">
        <v>328</v>
      </c>
      <c r="F78" s="5">
        <v>101</v>
      </c>
      <c r="G78" s="6">
        <v>739</v>
      </c>
      <c r="I78" s="1" t="s">
        <v>56</v>
      </c>
      <c r="J78" s="5">
        <v>527</v>
      </c>
      <c r="K78" s="5">
        <v>36</v>
      </c>
      <c r="L78" s="5">
        <v>7</v>
      </c>
      <c r="M78" s="5">
        <v>0</v>
      </c>
      <c r="N78" s="6">
        <v>29</v>
      </c>
    </row>
    <row r="79" spans="2:14" hidden="1">
      <c r="B79" s="1" t="s">
        <v>86</v>
      </c>
      <c r="C79" s="5">
        <v>1775</v>
      </c>
      <c r="D79" s="5">
        <v>146</v>
      </c>
      <c r="E79" s="5">
        <v>57</v>
      </c>
      <c r="F79" s="5">
        <v>10</v>
      </c>
      <c r="G79" s="6">
        <v>79</v>
      </c>
      <c r="I79" s="1" t="s">
        <v>66</v>
      </c>
      <c r="J79" s="5">
        <v>2059</v>
      </c>
      <c r="K79" s="5">
        <v>47</v>
      </c>
      <c r="L79" s="5">
        <v>11</v>
      </c>
      <c r="M79" s="5">
        <v>17</v>
      </c>
      <c r="N79" s="6">
        <v>19</v>
      </c>
    </row>
    <row r="80" spans="2:14" hidden="1">
      <c r="B80" s="2" t="s">
        <v>56</v>
      </c>
      <c r="C80" s="3">
        <v>49</v>
      </c>
      <c r="D80" s="3">
        <v>0</v>
      </c>
      <c r="E80" s="3">
        <v>0</v>
      </c>
      <c r="F80" s="3">
        <v>0</v>
      </c>
      <c r="G80" s="4">
        <v>0</v>
      </c>
      <c r="I80" s="1" t="s">
        <v>61</v>
      </c>
      <c r="J80" s="5">
        <v>1226</v>
      </c>
      <c r="K80" s="5">
        <v>1</v>
      </c>
      <c r="L80" s="5">
        <v>0</v>
      </c>
      <c r="M80" s="5">
        <v>0</v>
      </c>
      <c r="N80" s="6">
        <v>1</v>
      </c>
    </row>
    <row r="81" spans="1:21" hidden="1">
      <c r="I81" s="10" t="s">
        <v>56</v>
      </c>
      <c r="J81" s="11">
        <v>40</v>
      </c>
      <c r="K81" s="11">
        <v>0</v>
      </c>
      <c r="L81" s="11">
        <v>0</v>
      </c>
      <c r="M81" s="11">
        <v>0</v>
      </c>
      <c r="N81" s="12">
        <v>0</v>
      </c>
    </row>
    <row r="82" spans="1:21" hidden="1"/>
    <row r="83" spans="1:21" hidden="1"/>
    <row r="85" spans="1:21" ht="18.75">
      <c r="B85" s="87" t="s">
        <v>89</v>
      </c>
      <c r="C85" s="87"/>
      <c r="D85" s="87"/>
      <c r="E85" s="87"/>
      <c r="Q85" s="41"/>
      <c r="R85" s="41"/>
    </row>
    <row r="86" spans="1:21" ht="15" customHeight="1">
      <c r="A86" s="93"/>
      <c r="B86" s="93"/>
      <c r="C86" s="94"/>
      <c r="D86" s="94"/>
      <c r="E86" s="94"/>
      <c r="F86" s="94"/>
      <c r="G86" s="94"/>
      <c r="H86" s="93"/>
      <c r="I86" s="93"/>
      <c r="J86" s="93"/>
      <c r="K86" s="93"/>
      <c r="L86" s="93"/>
      <c r="M86" s="93"/>
      <c r="N86" s="93"/>
      <c r="O86" s="93"/>
      <c r="Q86" s="41"/>
      <c r="R86" s="41"/>
    </row>
    <row r="87" spans="1:21" ht="15" customHeight="1">
      <c r="A87" s="93"/>
      <c r="B87" s="124" t="s">
        <v>90</v>
      </c>
      <c r="C87" s="124"/>
      <c r="D87" s="124"/>
      <c r="E87" s="124"/>
      <c r="F87" s="124"/>
      <c r="G87" s="124"/>
      <c r="H87" s="93"/>
      <c r="I87" s="125" t="s">
        <v>91</v>
      </c>
      <c r="J87" s="126"/>
      <c r="K87" s="126"/>
      <c r="L87" s="126"/>
      <c r="M87" s="126"/>
      <c r="N87" s="127"/>
      <c r="O87" s="93"/>
      <c r="Q87" s="41"/>
      <c r="R87" s="41"/>
    </row>
    <row r="88" spans="1:21" ht="15" customHeight="1">
      <c r="A88" s="93"/>
      <c r="B88" s="156" t="s">
        <v>92</v>
      </c>
      <c r="C88" s="157"/>
      <c r="D88" s="158">
        <v>2024</v>
      </c>
      <c r="E88" s="158">
        <v>2025</v>
      </c>
      <c r="F88" s="152" t="s">
        <v>93</v>
      </c>
      <c r="G88" s="153"/>
      <c r="H88" s="93"/>
      <c r="I88" s="162" t="s">
        <v>92</v>
      </c>
      <c r="J88" s="163"/>
      <c r="K88" s="159">
        <v>2024</v>
      </c>
      <c r="L88" s="159">
        <v>2025</v>
      </c>
      <c r="M88" s="167" t="s">
        <v>93</v>
      </c>
      <c r="N88" s="161"/>
      <c r="O88" s="93"/>
      <c r="Q88" s="41"/>
      <c r="R88" s="41"/>
    </row>
    <row r="89" spans="1:21">
      <c r="A89" s="93"/>
      <c r="B89" s="156"/>
      <c r="C89" s="157"/>
      <c r="D89" s="159"/>
      <c r="E89" s="159"/>
      <c r="F89" s="88" t="s">
        <v>94</v>
      </c>
      <c r="G89" s="89" t="s">
        <v>95</v>
      </c>
      <c r="H89" s="93"/>
      <c r="I89" s="164"/>
      <c r="J89" s="165"/>
      <c r="K89" s="166"/>
      <c r="L89" s="166"/>
      <c r="M89" s="85" t="s">
        <v>94</v>
      </c>
      <c r="N89" s="86" t="s">
        <v>95</v>
      </c>
      <c r="O89" s="93"/>
      <c r="Q89" s="41"/>
      <c r="R89" s="41"/>
    </row>
    <row r="90" spans="1:21">
      <c r="A90" s="93"/>
      <c r="B90" s="154" t="s">
        <v>96</v>
      </c>
      <c r="C90" s="154"/>
      <c r="D90" s="90">
        <v>167917</v>
      </c>
      <c r="E90" s="90">
        <v>175457</v>
      </c>
      <c r="F90" s="91">
        <f>E90-D90</f>
        <v>7540</v>
      </c>
      <c r="G90" s="92">
        <f>(E90-D90)/D90</f>
        <v>4.4903136668711326E-2</v>
      </c>
      <c r="H90" s="93"/>
      <c r="I90" s="167" t="s">
        <v>96</v>
      </c>
      <c r="J90" s="161"/>
      <c r="K90" s="8">
        <v>60075</v>
      </c>
      <c r="L90" s="8">
        <v>63211</v>
      </c>
      <c r="M90" s="13">
        <f>L90-K90</f>
        <v>3136</v>
      </c>
      <c r="N90" s="14">
        <f>(L90-K90)/K90</f>
        <v>5.2201414898044113E-2</v>
      </c>
      <c r="O90" s="93"/>
    </row>
    <row r="91" spans="1:21">
      <c r="A91" s="93"/>
      <c r="B91" s="154" t="s">
        <v>97</v>
      </c>
      <c r="C91" s="154"/>
      <c r="D91" s="90">
        <v>100016</v>
      </c>
      <c r="E91" s="90">
        <v>104114</v>
      </c>
      <c r="F91" s="91">
        <f t="shared" ref="F91:F95" si="0">E91-D91</f>
        <v>4098</v>
      </c>
      <c r="G91" s="92">
        <f t="shared" ref="G91:G95" si="1">(E91-D91)/D91</f>
        <v>4.0973444248920174E-2</v>
      </c>
      <c r="H91" s="93"/>
      <c r="I91" s="167" t="s">
        <v>97</v>
      </c>
      <c r="J91" s="161"/>
      <c r="K91" s="8">
        <v>36381</v>
      </c>
      <c r="L91" s="8">
        <v>38129</v>
      </c>
      <c r="M91" s="13">
        <f t="shared" ref="M91:M95" si="2">L91-K91</f>
        <v>1748</v>
      </c>
      <c r="N91" s="14">
        <f t="shared" ref="N91:N95" si="3">(L91-K91)/K91</f>
        <v>4.8047057530029413E-2</v>
      </c>
      <c r="O91" s="93"/>
    </row>
    <row r="92" spans="1:21">
      <c r="A92" s="93"/>
      <c r="B92" s="154" t="s">
        <v>98</v>
      </c>
      <c r="C92" s="154"/>
      <c r="D92" s="90">
        <v>2411</v>
      </c>
      <c r="E92" s="90">
        <v>2475</v>
      </c>
      <c r="F92" s="91">
        <f t="shared" si="0"/>
        <v>64</v>
      </c>
      <c r="G92" s="92">
        <f t="shared" si="1"/>
        <v>2.6545002073828285E-2</v>
      </c>
      <c r="H92" s="93"/>
      <c r="I92" s="167" t="s">
        <v>98</v>
      </c>
      <c r="J92" s="161"/>
      <c r="K92" s="8">
        <v>873</v>
      </c>
      <c r="L92" s="8">
        <v>940</v>
      </c>
      <c r="M92" s="13">
        <f t="shared" si="2"/>
        <v>67</v>
      </c>
      <c r="N92" s="14">
        <f t="shared" si="3"/>
        <v>7.6746849942726236E-2</v>
      </c>
      <c r="O92" s="93"/>
    </row>
    <row r="93" spans="1:21">
      <c r="A93" s="93"/>
      <c r="B93" s="154" t="s">
        <v>99</v>
      </c>
      <c r="C93" s="154"/>
      <c r="D93" s="90">
        <v>60901</v>
      </c>
      <c r="E93" s="90">
        <v>63965</v>
      </c>
      <c r="F93" s="91">
        <f t="shared" si="0"/>
        <v>3064</v>
      </c>
      <c r="G93" s="92">
        <f t="shared" si="1"/>
        <v>5.0311160736276908E-2</v>
      </c>
      <c r="H93" s="93"/>
      <c r="I93" s="167" t="s">
        <v>99</v>
      </c>
      <c r="J93" s="161"/>
      <c r="K93" s="8">
        <v>21443</v>
      </c>
      <c r="L93" s="8">
        <v>22668</v>
      </c>
      <c r="M93" s="13">
        <f t="shared" si="2"/>
        <v>1225</v>
      </c>
      <c r="N93" s="14">
        <f t="shared" si="3"/>
        <v>5.7128200345100966E-2</v>
      </c>
      <c r="O93" s="93"/>
    </row>
    <row r="94" spans="1:21">
      <c r="A94" s="93"/>
      <c r="B94" s="154" t="s">
        <v>100</v>
      </c>
      <c r="C94" s="154"/>
      <c r="D94" s="90">
        <v>3275</v>
      </c>
      <c r="E94" s="90">
        <v>3543</v>
      </c>
      <c r="F94" s="91">
        <f t="shared" si="0"/>
        <v>268</v>
      </c>
      <c r="G94" s="92">
        <f t="shared" si="1"/>
        <v>8.1832061068702291E-2</v>
      </c>
      <c r="H94" s="93"/>
      <c r="I94" s="167" t="s">
        <v>100</v>
      </c>
      <c r="J94" s="161"/>
      <c r="K94" s="8">
        <v>993</v>
      </c>
      <c r="L94" s="8">
        <v>1089</v>
      </c>
      <c r="M94" s="13">
        <f t="shared" si="2"/>
        <v>96</v>
      </c>
      <c r="N94" s="14">
        <f t="shared" si="3"/>
        <v>9.6676737160120846E-2</v>
      </c>
      <c r="O94" s="93"/>
      <c r="P94" s="121" t="s">
        <v>101</v>
      </c>
      <c r="Q94" s="122"/>
      <c r="R94" s="122"/>
      <c r="S94" s="122"/>
      <c r="T94" s="123"/>
    </row>
    <row r="95" spans="1:21">
      <c r="A95" s="93"/>
      <c r="B95" s="154" t="s">
        <v>102</v>
      </c>
      <c r="C95" s="154"/>
      <c r="D95" s="90">
        <v>1314</v>
      </c>
      <c r="E95" s="90">
        <v>1360</v>
      </c>
      <c r="F95" s="91">
        <f t="shared" si="0"/>
        <v>46</v>
      </c>
      <c r="G95" s="92">
        <f t="shared" si="1"/>
        <v>3.5007610350076102E-2</v>
      </c>
      <c r="H95" s="93"/>
      <c r="I95" s="168" t="s">
        <v>102</v>
      </c>
      <c r="J95" s="153"/>
      <c r="K95" s="8">
        <v>385</v>
      </c>
      <c r="L95" s="8">
        <v>385</v>
      </c>
      <c r="M95" s="13">
        <f t="shared" si="2"/>
        <v>0</v>
      </c>
      <c r="N95" s="14">
        <f t="shared" si="3"/>
        <v>0</v>
      </c>
      <c r="O95" s="93"/>
      <c r="P95" s="40"/>
      <c r="Q95" s="16" t="s">
        <v>103</v>
      </c>
      <c r="R95" s="16" t="s">
        <v>104</v>
      </c>
      <c r="S95" s="16" t="s">
        <v>105</v>
      </c>
      <c r="T95" s="16" t="s">
        <v>106</v>
      </c>
      <c r="U95" s="15"/>
    </row>
    <row r="96" spans="1:21" ht="15" customHeight="1">
      <c r="A96" s="93"/>
      <c r="B96" s="158" t="s">
        <v>107</v>
      </c>
      <c r="C96" s="158"/>
      <c r="D96" s="158"/>
      <c r="E96" s="158"/>
      <c r="F96" s="158"/>
      <c r="G96" s="158"/>
      <c r="H96" s="93"/>
      <c r="I96" s="169" t="s">
        <v>107</v>
      </c>
      <c r="J96" s="170"/>
      <c r="K96" s="170"/>
      <c r="L96" s="170"/>
      <c r="M96" s="170"/>
      <c r="N96" s="171"/>
      <c r="O96" s="93"/>
      <c r="P96" s="40" t="s">
        <v>108</v>
      </c>
      <c r="Q96" s="57">
        <f>E91/E$90</f>
        <v>0.59338755364562257</v>
      </c>
      <c r="R96" s="57">
        <f>L91/L$90</f>
        <v>0.60320197433990919</v>
      </c>
      <c r="S96" s="57">
        <f>E103/E$102</f>
        <v>0.71417697431018079</v>
      </c>
      <c r="T96" s="57">
        <f>L103/L$102</f>
        <v>0.56722048900819855</v>
      </c>
    </row>
    <row r="97" spans="1:20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40" t="s">
        <v>109</v>
      </c>
      <c r="Q97" s="57">
        <f t="shared" ref="Q97:Q100" si="4">E92/E$90</f>
        <v>1.4106020278472789E-2</v>
      </c>
      <c r="R97" s="57">
        <f t="shared" ref="R97:R100" si="5">L92/L$90</f>
        <v>1.48708294442423E-2</v>
      </c>
      <c r="S97" s="57">
        <f t="shared" ref="S97:S100" si="6">E104/E$102</f>
        <v>1.6936251189343481E-2</v>
      </c>
      <c r="T97" s="57">
        <f t="shared" ref="T97:T100" si="7">L104/L$102</f>
        <v>1.3142484012396222E-2</v>
      </c>
    </row>
    <row r="98" spans="1:20" ht="15" customHeight="1">
      <c r="A98" s="93"/>
      <c r="B98" s="93" t="s">
        <v>110</v>
      </c>
      <c r="C98" s="93"/>
      <c r="D98" s="93"/>
      <c r="E98" s="93"/>
      <c r="F98" s="93"/>
      <c r="G98" s="93"/>
      <c r="H98" s="93"/>
      <c r="I98" s="95" t="s">
        <v>110</v>
      </c>
      <c r="J98" s="93"/>
      <c r="K98" s="93"/>
      <c r="L98" s="93"/>
      <c r="M98" s="93"/>
      <c r="N98" s="93"/>
      <c r="O98" s="93"/>
      <c r="P98" s="40" t="s">
        <v>111</v>
      </c>
      <c r="Q98" s="57">
        <f t="shared" si="4"/>
        <v>0.36456225741919673</v>
      </c>
      <c r="R98" s="57">
        <f t="shared" si="5"/>
        <v>0.3586084700447707</v>
      </c>
      <c r="S98" s="57">
        <f t="shared" si="6"/>
        <v>0.24161116397082144</v>
      </c>
      <c r="T98" s="57">
        <f t="shared" si="7"/>
        <v>0.3885531866377836</v>
      </c>
    </row>
    <row r="99" spans="1:20">
      <c r="A99" s="93"/>
      <c r="B99" s="128" t="s">
        <v>105</v>
      </c>
      <c r="C99" s="128"/>
      <c r="D99" s="128"/>
      <c r="E99" s="128"/>
      <c r="F99" s="128"/>
      <c r="G99" s="128"/>
      <c r="H99" s="93"/>
      <c r="I99" s="128" t="s">
        <v>106</v>
      </c>
      <c r="J99" s="128"/>
      <c r="K99" s="128"/>
      <c r="L99" s="128"/>
      <c r="M99" s="128"/>
      <c r="N99" s="128"/>
      <c r="O99" s="93"/>
      <c r="P99" s="40" t="s">
        <v>112</v>
      </c>
      <c r="Q99" s="57">
        <f t="shared" si="4"/>
        <v>2.0192981756213774E-2</v>
      </c>
      <c r="R99" s="57">
        <f t="shared" si="5"/>
        <v>1.7228014111467942E-2</v>
      </c>
      <c r="S99" s="57">
        <f t="shared" si="6"/>
        <v>2.0044402156676182E-2</v>
      </c>
      <c r="T99" s="57">
        <f t="shared" si="7"/>
        <v>2.2159803484623916E-2</v>
      </c>
    </row>
    <row r="100" spans="1:20">
      <c r="A100" s="93"/>
      <c r="B100" s="156" t="s">
        <v>92</v>
      </c>
      <c r="C100" s="157"/>
      <c r="D100" s="158">
        <v>2024</v>
      </c>
      <c r="E100" s="158">
        <v>2025</v>
      </c>
      <c r="F100" s="160" t="s">
        <v>93</v>
      </c>
      <c r="G100" s="161"/>
      <c r="H100" s="93"/>
      <c r="I100" s="156" t="s">
        <v>92</v>
      </c>
      <c r="J100" s="157"/>
      <c r="K100" s="158">
        <v>2024</v>
      </c>
      <c r="L100" s="158">
        <v>2025</v>
      </c>
      <c r="M100" s="160" t="s">
        <v>93</v>
      </c>
      <c r="N100" s="161"/>
      <c r="O100" s="93"/>
      <c r="P100" s="40" t="s">
        <v>102</v>
      </c>
      <c r="Q100" s="57">
        <f t="shared" si="4"/>
        <v>7.7511869004941378E-3</v>
      </c>
      <c r="R100" s="57">
        <f t="shared" si="5"/>
        <v>6.0907120596098777E-3</v>
      </c>
      <c r="S100" s="57">
        <f t="shared" si="6"/>
        <v>7.2312083729781157E-3</v>
      </c>
      <c r="T100" s="57">
        <f t="shared" si="7"/>
        <v>8.9240368569977503E-3</v>
      </c>
    </row>
    <row r="101" spans="1:20">
      <c r="A101" s="93"/>
      <c r="B101" s="156"/>
      <c r="C101" s="157"/>
      <c r="D101" s="159"/>
      <c r="E101" s="159"/>
      <c r="F101" s="85" t="s">
        <v>94</v>
      </c>
      <c r="G101" s="86" t="s">
        <v>95</v>
      </c>
      <c r="H101" s="93"/>
      <c r="I101" s="156"/>
      <c r="J101" s="157"/>
      <c r="K101" s="159"/>
      <c r="L101" s="159"/>
      <c r="M101" s="85" t="s">
        <v>94</v>
      </c>
      <c r="N101" s="86" t="s">
        <v>95</v>
      </c>
      <c r="O101" s="93"/>
    </row>
    <row r="102" spans="1:20">
      <c r="A102" s="93"/>
      <c r="B102" s="151" t="s">
        <v>96</v>
      </c>
      <c r="C102" s="151"/>
      <c r="D102" s="8">
        <v>15116</v>
      </c>
      <c r="E102" s="8">
        <v>15765</v>
      </c>
      <c r="F102" s="13">
        <f>E102-D102</f>
        <v>649</v>
      </c>
      <c r="G102" s="14">
        <f>(E102-D102)/D102</f>
        <v>4.2934638793331571E-2</v>
      </c>
      <c r="H102" s="93"/>
      <c r="I102" s="151" t="s">
        <v>96</v>
      </c>
      <c r="J102" s="151"/>
      <c r="K102" s="8">
        <v>92726</v>
      </c>
      <c r="L102" s="8">
        <v>96481</v>
      </c>
      <c r="M102" s="13">
        <f>L102-K102</f>
        <v>3755</v>
      </c>
      <c r="N102" s="14">
        <f>(L102-K102)/K102</f>
        <v>4.0495653861915754E-2</v>
      </c>
      <c r="O102" s="93"/>
    </row>
    <row r="103" spans="1:20">
      <c r="A103" s="93"/>
      <c r="B103" s="151" t="s">
        <v>97</v>
      </c>
      <c r="C103" s="151"/>
      <c r="D103" s="8">
        <v>10821</v>
      </c>
      <c r="E103" s="8">
        <v>11259</v>
      </c>
      <c r="F103" s="13">
        <f t="shared" ref="F103:F107" si="8">E103-D103</f>
        <v>438</v>
      </c>
      <c r="G103" s="14">
        <f t="shared" ref="G103:G107" si="9">(E103-D103)/D103</f>
        <v>4.0476850568339343E-2</v>
      </c>
      <c r="H103" s="93"/>
      <c r="I103" s="151" t="s">
        <v>97</v>
      </c>
      <c r="J103" s="151"/>
      <c r="K103" s="8">
        <v>52814</v>
      </c>
      <c r="L103" s="8">
        <v>54726</v>
      </c>
      <c r="M103" s="13">
        <f t="shared" ref="M103:M107" si="10">L103-K103</f>
        <v>1912</v>
      </c>
      <c r="N103" s="14">
        <f t="shared" ref="N103:N107" si="11">(L103-K103)/K103</f>
        <v>3.6202522058545079E-2</v>
      </c>
      <c r="O103" s="93"/>
    </row>
    <row r="104" spans="1:20">
      <c r="A104" s="93"/>
      <c r="B104" s="151" t="s">
        <v>98</v>
      </c>
      <c r="C104" s="151"/>
      <c r="D104" s="8">
        <v>252</v>
      </c>
      <c r="E104" s="8">
        <v>267</v>
      </c>
      <c r="F104" s="13">
        <f t="shared" si="8"/>
        <v>15</v>
      </c>
      <c r="G104" s="14">
        <f t="shared" si="9"/>
        <v>5.9523809523809521E-2</v>
      </c>
      <c r="H104" s="93"/>
      <c r="I104" s="151" t="s">
        <v>98</v>
      </c>
      <c r="J104" s="151"/>
      <c r="K104" s="8">
        <v>1286</v>
      </c>
      <c r="L104" s="8">
        <v>1268</v>
      </c>
      <c r="M104" s="13">
        <f t="shared" si="10"/>
        <v>-18</v>
      </c>
      <c r="N104" s="14">
        <f t="shared" si="11"/>
        <v>-1.3996889580093312E-2</v>
      </c>
      <c r="O104" s="93"/>
    </row>
    <row r="105" spans="1:20">
      <c r="A105" s="93"/>
      <c r="B105" s="151" t="s">
        <v>99</v>
      </c>
      <c r="C105" s="151"/>
      <c r="D105" s="8">
        <v>3635</v>
      </c>
      <c r="E105" s="8">
        <v>3809</v>
      </c>
      <c r="F105" s="13">
        <f t="shared" si="8"/>
        <v>174</v>
      </c>
      <c r="G105" s="14">
        <f t="shared" si="9"/>
        <v>4.7867950481430534E-2</v>
      </c>
      <c r="H105" s="93"/>
      <c r="I105" s="151" t="s">
        <v>99</v>
      </c>
      <c r="J105" s="151"/>
      <c r="K105" s="8">
        <v>35823</v>
      </c>
      <c r="L105" s="8">
        <v>37488</v>
      </c>
      <c r="M105" s="13">
        <f t="shared" si="10"/>
        <v>1665</v>
      </c>
      <c r="N105" s="14">
        <f t="shared" si="11"/>
        <v>4.6478519386986016E-2</v>
      </c>
      <c r="O105" s="93"/>
    </row>
    <row r="106" spans="1:20">
      <c r="A106" s="93"/>
      <c r="B106" s="151" t="s">
        <v>100</v>
      </c>
      <c r="C106" s="151"/>
      <c r="D106" s="8">
        <v>297</v>
      </c>
      <c r="E106" s="8">
        <v>316</v>
      </c>
      <c r="F106" s="13">
        <f t="shared" si="8"/>
        <v>19</v>
      </c>
      <c r="G106" s="14">
        <f t="shared" si="9"/>
        <v>6.3973063973063973E-2</v>
      </c>
      <c r="H106" s="93"/>
      <c r="I106" s="151" t="s">
        <v>100</v>
      </c>
      <c r="J106" s="151"/>
      <c r="K106" s="8">
        <v>1985</v>
      </c>
      <c r="L106" s="8">
        <v>2138</v>
      </c>
      <c r="M106" s="13">
        <f t="shared" si="10"/>
        <v>153</v>
      </c>
      <c r="N106" s="14">
        <f t="shared" si="11"/>
        <v>7.7078085642317384E-2</v>
      </c>
      <c r="O106" s="93"/>
    </row>
    <row r="107" spans="1:20">
      <c r="A107" s="93"/>
      <c r="B107" s="154" t="s">
        <v>102</v>
      </c>
      <c r="C107" s="154"/>
      <c r="D107" s="8">
        <v>111</v>
      </c>
      <c r="E107" s="8">
        <v>114</v>
      </c>
      <c r="F107" s="13">
        <f t="shared" si="8"/>
        <v>3</v>
      </c>
      <c r="G107" s="14">
        <f t="shared" si="9"/>
        <v>2.7027027027027029E-2</v>
      </c>
      <c r="H107" s="93"/>
      <c r="I107" s="154" t="s">
        <v>102</v>
      </c>
      <c r="J107" s="154"/>
      <c r="K107" s="8">
        <v>818</v>
      </c>
      <c r="L107" s="8">
        <v>861</v>
      </c>
      <c r="M107" s="13">
        <f t="shared" si="10"/>
        <v>43</v>
      </c>
      <c r="N107" s="14">
        <f t="shared" si="11"/>
        <v>5.256723716381418E-2</v>
      </c>
      <c r="O107" s="93"/>
    </row>
    <row r="108" spans="1:20">
      <c r="A108" s="93"/>
      <c r="B108" s="155" t="s">
        <v>107</v>
      </c>
      <c r="C108" s="155"/>
      <c r="D108" s="155"/>
      <c r="E108" s="155"/>
      <c r="F108" s="155"/>
      <c r="G108" s="155"/>
      <c r="H108" s="93"/>
      <c r="I108" s="155" t="s">
        <v>107</v>
      </c>
      <c r="J108" s="155"/>
      <c r="K108" s="155"/>
      <c r="L108" s="155"/>
      <c r="M108" s="155"/>
      <c r="N108" s="155"/>
      <c r="O108" s="93"/>
    </row>
    <row r="109" spans="1:20" ht="15.75" customHeight="1">
      <c r="A109" s="93"/>
      <c r="B109" s="96"/>
      <c r="C109" s="96"/>
      <c r="D109" s="96"/>
      <c r="E109" s="96"/>
      <c r="F109" s="96"/>
      <c r="G109" s="96"/>
      <c r="H109" s="93"/>
      <c r="I109" s="96"/>
      <c r="J109" s="96"/>
      <c r="K109" s="96"/>
      <c r="L109" s="96"/>
      <c r="M109" s="96"/>
      <c r="N109" s="96"/>
      <c r="O109" s="93"/>
    </row>
    <row r="110" spans="1:20">
      <c r="A110" s="93"/>
      <c r="B110" s="96"/>
      <c r="C110" s="96"/>
      <c r="D110" s="96"/>
      <c r="E110" s="96"/>
      <c r="F110" s="96"/>
      <c r="G110" s="96"/>
      <c r="H110" s="93"/>
      <c r="I110" s="96"/>
      <c r="J110" s="96"/>
      <c r="K110" s="96"/>
      <c r="L110" s="96"/>
      <c r="M110" s="96"/>
      <c r="N110" s="96"/>
      <c r="O110" s="93"/>
    </row>
    <row r="111" spans="1:20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</row>
    <row r="112" spans="1:20" ht="18.75">
      <c r="A112" s="93"/>
      <c r="B112" s="116" t="s">
        <v>113</v>
      </c>
      <c r="C112" s="116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</row>
    <row r="113" spans="1:15" ht="15" customHeight="1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</row>
    <row r="114" spans="1:15" ht="15" customHeight="1">
      <c r="A114" s="93"/>
      <c r="B114" s="129" t="s">
        <v>114</v>
      </c>
      <c r="C114" s="130"/>
      <c r="D114" s="130"/>
      <c r="E114" s="130"/>
      <c r="F114" s="130"/>
      <c r="G114" s="131"/>
      <c r="H114" s="93"/>
      <c r="I114" s="132" t="s">
        <v>104</v>
      </c>
      <c r="J114" s="133"/>
      <c r="K114" s="133"/>
      <c r="L114" s="133"/>
      <c r="M114" s="133"/>
      <c r="N114" s="134"/>
      <c r="O114" s="93"/>
    </row>
    <row r="115" spans="1:15">
      <c r="A115" s="93"/>
      <c r="B115" s="140" t="s">
        <v>115</v>
      </c>
      <c r="C115" s="141"/>
      <c r="D115" s="144">
        <v>2024</v>
      </c>
      <c r="E115" s="144">
        <v>2025</v>
      </c>
      <c r="F115" s="135" t="s">
        <v>93</v>
      </c>
      <c r="G115" s="136"/>
      <c r="H115" s="93"/>
      <c r="I115" s="140" t="s">
        <v>115</v>
      </c>
      <c r="J115" s="141"/>
      <c r="K115" s="144">
        <v>2024</v>
      </c>
      <c r="L115" s="144">
        <v>2025</v>
      </c>
      <c r="M115" s="135" t="s">
        <v>93</v>
      </c>
      <c r="N115" s="136"/>
      <c r="O115" s="93"/>
    </row>
    <row r="116" spans="1:15">
      <c r="A116" s="93"/>
      <c r="B116" s="142"/>
      <c r="C116" s="143"/>
      <c r="D116" s="145"/>
      <c r="E116" s="145"/>
      <c r="F116" s="113" t="s">
        <v>94</v>
      </c>
      <c r="G116" s="113" t="s">
        <v>95</v>
      </c>
      <c r="H116" s="93"/>
      <c r="I116" s="142"/>
      <c r="J116" s="143"/>
      <c r="K116" s="145"/>
      <c r="L116" s="145"/>
      <c r="M116" s="113" t="s">
        <v>94</v>
      </c>
      <c r="N116" s="113" t="s">
        <v>95</v>
      </c>
      <c r="O116" s="93"/>
    </row>
    <row r="117" spans="1:15">
      <c r="A117" s="93"/>
      <c r="B117" s="135" t="s">
        <v>116</v>
      </c>
      <c r="C117" s="136"/>
      <c r="D117" s="13">
        <v>36192</v>
      </c>
      <c r="E117" s="13">
        <v>37739</v>
      </c>
      <c r="F117" s="13">
        <f>E117-D117</f>
        <v>1547</v>
      </c>
      <c r="G117" s="14">
        <f>(E117-D117)/D117</f>
        <v>4.2744252873563218E-2</v>
      </c>
      <c r="H117" s="106"/>
      <c r="I117" s="135" t="s">
        <v>116</v>
      </c>
      <c r="J117" s="136"/>
      <c r="K117" s="13">
        <v>12716</v>
      </c>
      <c r="L117" s="13">
        <v>13417</v>
      </c>
      <c r="M117" s="13">
        <f>L117-K117</f>
        <v>701</v>
      </c>
      <c r="N117" s="14">
        <f>(L117-K117)/K117</f>
        <v>5.5127398553004088E-2</v>
      </c>
      <c r="O117" s="93"/>
    </row>
    <row r="118" spans="1:15">
      <c r="A118" s="93"/>
      <c r="B118" s="135" t="s">
        <v>28</v>
      </c>
      <c r="C118" s="136"/>
      <c r="D118" s="13">
        <v>16363</v>
      </c>
      <c r="E118" s="13">
        <v>17459</v>
      </c>
      <c r="F118" s="13">
        <f t="shared" ref="F118:F122" si="12">E118-D118</f>
        <v>1096</v>
      </c>
      <c r="G118" s="14">
        <f t="shared" ref="G118:G122" si="13">(E118-D118)/D118</f>
        <v>6.6980382570433289E-2</v>
      </c>
      <c r="H118" s="106"/>
      <c r="I118" s="135" t="s">
        <v>28</v>
      </c>
      <c r="J118" s="136"/>
      <c r="K118" s="13">
        <v>7384</v>
      </c>
      <c r="L118" s="13">
        <v>7969</v>
      </c>
      <c r="M118" s="13">
        <f t="shared" ref="M118:M122" si="14">L118-K118</f>
        <v>585</v>
      </c>
      <c r="N118" s="14">
        <f t="shared" ref="N118:N122" si="15">(L118-K118)/K118</f>
        <v>7.9225352112676062E-2</v>
      </c>
      <c r="O118" s="93"/>
    </row>
    <row r="119" spans="1:15">
      <c r="A119" s="93"/>
      <c r="B119" s="135" t="s">
        <v>117</v>
      </c>
      <c r="C119" s="136"/>
      <c r="D119" s="13">
        <v>16599</v>
      </c>
      <c r="E119" s="13">
        <v>17233</v>
      </c>
      <c r="F119" s="13">
        <f t="shared" si="12"/>
        <v>634</v>
      </c>
      <c r="G119" s="14">
        <f t="shared" si="13"/>
        <v>3.8195071992288693E-2</v>
      </c>
      <c r="H119" s="106"/>
      <c r="I119" s="135" t="s">
        <v>117</v>
      </c>
      <c r="J119" s="136"/>
      <c r="K119" s="13">
        <v>5987</v>
      </c>
      <c r="L119" s="13">
        <v>6218</v>
      </c>
      <c r="M119" s="13">
        <f t="shared" si="14"/>
        <v>231</v>
      </c>
      <c r="N119" s="14">
        <f t="shared" si="15"/>
        <v>3.8583597795222982E-2</v>
      </c>
      <c r="O119" s="93"/>
    </row>
    <row r="120" spans="1:15">
      <c r="A120" s="93"/>
      <c r="B120" s="135" t="s">
        <v>118</v>
      </c>
      <c r="C120" s="136"/>
      <c r="D120" s="13">
        <v>15555</v>
      </c>
      <c r="E120" s="13">
        <v>16025</v>
      </c>
      <c r="F120" s="13">
        <f t="shared" si="12"/>
        <v>470</v>
      </c>
      <c r="G120" s="14">
        <f t="shared" si="13"/>
        <v>3.0215364834458372E-2</v>
      </c>
      <c r="H120" s="106"/>
      <c r="I120" s="135" t="s">
        <v>118</v>
      </c>
      <c r="J120" s="136"/>
      <c r="K120" s="13">
        <v>5641</v>
      </c>
      <c r="L120" s="13">
        <v>5850</v>
      </c>
      <c r="M120" s="13">
        <f t="shared" si="14"/>
        <v>209</v>
      </c>
      <c r="N120" s="14">
        <f t="shared" si="15"/>
        <v>3.7050168409856407E-2</v>
      </c>
      <c r="O120" s="93"/>
    </row>
    <row r="121" spans="1:15">
      <c r="A121" s="93"/>
      <c r="B121" s="135" t="s">
        <v>119</v>
      </c>
      <c r="C121" s="136"/>
      <c r="D121" s="13">
        <v>12243</v>
      </c>
      <c r="E121" s="13">
        <v>12663</v>
      </c>
      <c r="F121" s="13">
        <f t="shared" si="12"/>
        <v>420</v>
      </c>
      <c r="G121" s="14">
        <f t="shared" si="13"/>
        <v>3.430531732418525E-2</v>
      </c>
      <c r="H121" s="106"/>
      <c r="I121" s="135" t="s">
        <v>119</v>
      </c>
      <c r="J121" s="136"/>
      <c r="K121" s="13">
        <v>5200</v>
      </c>
      <c r="L121" s="13">
        <v>5380</v>
      </c>
      <c r="M121" s="13">
        <f t="shared" si="14"/>
        <v>180</v>
      </c>
      <c r="N121" s="14">
        <f t="shared" si="15"/>
        <v>3.4615384615384617E-2</v>
      </c>
      <c r="O121" s="93"/>
    </row>
    <row r="122" spans="1:15">
      <c r="A122" s="93"/>
      <c r="B122" s="149" t="s">
        <v>120</v>
      </c>
      <c r="C122" s="150"/>
      <c r="D122" s="13">
        <v>10835</v>
      </c>
      <c r="E122" s="13">
        <v>11602</v>
      </c>
      <c r="F122" s="13">
        <f t="shared" si="12"/>
        <v>767</v>
      </c>
      <c r="G122" s="14">
        <f t="shared" si="13"/>
        <v>7.0789109367789566E-2</v>
      </c>
      <c r="H122" s="106"/>
      <c r="I122" s="149" t="s">
        <v>120</v>
      </c>
      <c r="J122" s="150"/>
      <c r="K122" s="13">
        <v>3707</v>
      </c>
      <c r="L122" s="13">
        <v>3941</v>
      </c>
      <c r="M122" s="13">
        <f t="shared" si="14"/>
        <v>234</v>
      </c>
      <c r="N122" s="14">
        <f t="shared" si="15"/>
        <v>6.3123819800377665E-2</v>
      </c>
      <c r="O122" s="93"/>
    </row>
    <row r="123" spans="1:15">
      <c r="A123" s="93"/>
      <c r="B123" s="135" t="s">
        <v>121</v>
      </c>
      <c r="C123" s="136"/>
      <c r="D123" s="13">
        <v>5444</v>
      </c>
      <c r="E123" s="13">
        <v>5258</v>
      </c>
      <c r="F123" s="13">
        <f>E124-D123</f>
        <v>-148</v>
      </c>
      <c r="G123" s="14">
        <f>(E124-D123)/D123</f>
        <v>-2.718589272593681E-2</v>
      </c>
      <c r="H123" s="106"/>
      <c r="I123" s="135" t="s">
        <v>121</v>
      </c>
      <c r="J123" s="136"/>
      <c r="K123" s="13">
        <v>2145</v>
      </c>
      <c r="L123" s="13">
        <v>2071</v>
      </c>
      <c r="M123" s="13">
        <f>L123-K123</f>
        <v>-74</v>
      </c>
      <c r="N123" s="14">
        <f>(L123-K123)/K123</f>
        <v>-3.4498834498834501E-2</v>
      </c>
      <c r="O123" s="93"/>
    </row>
    <row r="124" spans="1:15">
      <c r="A124" s="93"/>
      <c r="B124" s="135" t="s">
        <v>122</v>
      </c>
      <c r="C124" s="136"/>
      <c r="D124" s="13">
        <v>5017</v>
      </c>
      <c r="E124" s="13">
        <v>5296</v>
      </c>
      <c r="F124" s="13">
        <f>E124-D124</f>
        <v>279</v>
      </c>
      <c r="G124" s="14">
        <f>(E124-D124)/D124</f>
        <v>5.5610922862268285E-2</v>
      </c>
      <c r="H124" s="114"/>
      <c r="I124" s="135" t="s">
        <v>122</v>
      </c>
      <c r="J124" s="136"/>
      <c r="K124" s="13">
        <v>2012</v>
      </c>
      <c r="L124" s="13">
        <v>2124</v>
      </c>
      <c r="M124" s="13">
        <f>L124-K124</f>
        <v>112</v>
      </c>
      <c r="N124" s="14">
        <f>(L124-K124)/K124</f>
        <v>5.5666003976143144E-2</v>
      </c>
      <c r="O124" s="93"/>
    </row>
    <row r="125" spans="1:15">
      <c r="A125" s="93"/>
      <c r="B125" s="146" t="s">
        <v>107</v>
      </c>
      <c r="C125" s="147"/>
      <c r="D125" s="147"/>
      <c r="E125" s="147"/>
      <c r="F125" s="147"/>
      <c r="G125" s="148"/>
      <c r="H125" s="93"/>
      <c r="I125" s="146" t="s">
        <v>107</v>
      </c>
      <c r="J125" s="147"/>
      <c r="K125" s="147"/>
      <c r="L125" s="147"/>
      <c r="M125" s="147"/>
      <c r="N125" s="148"/>
      <c r="O125" s="93"/>
    </row>
    <row r="126" spans="1:1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</row>
    <row r="127" spans="1:15" ht="15" customHeight="1">
      <c r="A127" s="93"/>
      <c r="B127" s="137" t="s">
        <v>105</v>
      </c>
      <c r="C127" s="138"/>
      <c r="D127" s="138"/>
      <c r="E127" s="138"/>
      <c r="F127" s="138"/>
      <c r="G127" s="139"/>
      <c r="H127" s="93"/>
      <c r="I127" s="137" t="s">
        <v>106</v>
      </c>
      <c r="J127" s="138"/>
      <c r="K127" s="138"/>
      <c r="L127" s="138"/>
      <c r="M127" s="138"/>
      <c r="N127" s="139"/>
      <c r="O127" s="93"/>
    </row>
    <row r="128" spans="1:15">
      <c r="A128" s="93"/>
      <c r="B128" s="140" t="s">
        <v>115</v>
      </c>
      <c r="C128" s="141"/>
      <c r="D128" s="144">
        <v>2024</v>
      </c>
      <c r="E128" s="144">
        <v>2025</v>
      </c>
      <c r="F128" s="135" t="s">
        <v>93</v>
      </c>
      <c r="G128" s="136"/>
      <c r="H128" s="93"/>
      <c r="I128" s="140" t="s">
        <v>115</v>
      </c>
      <c r="J128" s="141"/>
      <c r="K128" s="144">
        <v>2024</v>
      </c>
      <c r="L128" s="144">
        <v>2025</v>
      </c>
      <c r="M128" s="135" t="s">
        <v>93</v>
      </c>
      <c r="N128" s="136"/>
      <c r="O128" s="93"/>
    </row>
    <row r="129" spans="1:15">
      <c r="A129" s="93"/>
      <c r="B129" s="142"/>
      <c r="C129" s="143"/>
      <c r="D129" s="145"/>
      <c r="E129" s="145"/>
      <c r="F129" s="113" t="s">
        <v>94</v>
      </c>
      <c r="G129" s="113" t="s">
        <v>95</v>
      </c>
      <c r="H129" s="93"/>
      <c r="I129" s="142"/>
      <c r="J129" s="143"/>
      <c r="K129" s="145"/>
      <c r="L129" s="145"/>
      <c r="M129" s="113" t="s">
        <v>94</v>
      </c>
      <c r="N129" s="113" t="s">
        <v>95</v>
      </c>
      <c r="O129" s="93"/>
    </row>
    <row r="130" spans="1:15">
      <c r="A130" s="93"/>
      <c r="B130" s="135" t="s">
        <v>116</v>
      </c>
      <c r="C130" s="136"/>
      <c r="D130" s="13">
        <v>4378</v>
      </c>
      <c r="E130" s="13">
        <v>4593</v>
      </c>
      <c r="F130" s="13">
        <f t="shared" ref="F130:F131" si="16">E130-D130</f>
        <v>215</v>
      </c>
      <c r="G130" s="14">
        <f t="shared" ref="G130:G131" si="17">(E130-D130)/D130</f>
        <v>4.9109182275011418E-2</v>
      </c>
      <c r="H130" s="106"/>
      <c r="I130" s="135" t="s">
        <v>116</v>
      </c>
      <c r="J130" s="136"/>
      <c r="K130" s="13">
        <v>19098</v>
      </c>
      <c r="L130" s="13">
        <v>19729</v>
      </c>
      <c r="M130" s="13">
        <f>L130-K130</f>
        <v>631</v>
      </c>
      <c r="N130" s="14">
        <f>(L130-K130)/K130</f>
        <v>3.3040108911927948E-2</v>
      </c>
      <c r="O130" s="93"/>
    </row>
    <row r="131" spans="1:15">
      <c r="A131" s="93"/>
      <c r="B131" s="135" t="s">
        <v>118</v>
      </c>
      <c r="C131" s="136"/>
      <c r="D131" s="13">
        <v>1924</v>
      </c>
      <c r="E131" s="13">
        <v>1971</v>
      </c>
      <c r="F131" s="13">
        <f t="shared" si="16"/>
        <v>47</v>
      </c>
      <c r="G131" s="14">
        <f t="shared" si="17"/>
        <v>2.442827442827443E-2</v>
      </c>
      <c r="H131" s="106"/>
      <c r="I131" s="135" t="s">
        <v>117</v>
      </c>
      <c r="J131" s="136"/>
      <c r="K131" s="13">
        <v>9290</v>
      </c>
      <c r="L131" s="13">
        <v>9650</v>
      </c>
      <c r="M131" s="13">
        <f t="shared" ref="M131:M138" si="18">L131-K131</f>
        <v>360</v>
      </c>
      <c r="N131" s="14">
        <f t="shared" ref="N131:N138" si="19">(L131-K131)/K131</f>
        <v>3.8751345532831001E-2</v>
      </c>
      <c r="O131" s="93"/>
    </row>
    <row r="132" spans="1:15">
      <c r="A132" s="93"/>
      <c r="B132" s="135" t="s">
        <v>117</v>
      </c>
      <c r="C132" s="136"/>
      <c r="D132" s="13">
        <v>1322</v>
      </c>
      <c r="E132" s="13">
        <v>1365</v>
      </c>
      <c r="F132" s="13">
        <f t="shared" ref="F132:F137" si="20">E132-D132</f>
        <v>43</v>
      </c>
      <c r="G132" s="14">
        <f t="shared" ref="G132:G137" si="21">(E132-D132)/D132</f>
        <v>3.2526475037821481E-2</v>
      </c>
      <c r="H132" s="106"/>
      <c r="I132" s="135" t="s">
        <v>28</v>
      </c>
      <c r="J132" s="136"/>
      <c r="K132" s="13">
        <v>8117</v>
      </c>
      <c r="L132" s="13">
        <v>8574</v>
      </c>
      <c r="M132" s="13">
        <f t="shared" si="18"/>
        <v>457</v>
      </c>
      <c r="N132" s="14">
        <f t="shared" si="19"/>
        <v>5.6301589257114697E-2</v>
      </c>
      <c r="O132" s="93"/>
    </row>
    <row r="133" spans="1:15">
      <c r="A133" s="93"/>
      <c r="B133" s="135" t="s">
        <v>119</v>
      </c>
      <c r="C133" s="136"/>
      <c r="D133" s="13">
        <v>1019</v>
      </c>
      <c r="E133" s="13">
        <v>1047</v>
      </c>
      <c r="F133" s="13">
        <f t="shared" si="20"/>
        <v>28</v>
      </c>
      <c r="G133" s="14">
        <f t="shared" si="21"/>
        <v>2.747791952894995E-2</v>
      </c>
      <c r="H133" s="106"/>
      <c r="I133" s="135" t="s">
        <v>118</v>
      </c>
      <c r="J133" s="136"/>
      <c r="K133" s="13">
        <v>7990</v>
      </c>
      <c r="L133" s="13">
        <v>8204</v>
      </c>
      <c r="M133" s="13">
        <f t="shared" si="18"/>
        <v>214</v>
      </c>
      <c r="N133" s="14">
        <f t="shared" si="19"/>
        <v>2.6783479349186484E-2</v>
      </c>
      <c r="O133" s="93"/>
    </row>
    <row r="134" spans="1:15">
      <c r="A134" s="93"/>
      <c r="B134" s="135" t="s">
        <v>28</v>
      </c>
      <c r="C134" s="136"/>
      <c r="D134" s="13">
        <v>862</v>
      </c>
      <c r="E134" s="13">
        <v>916</v>
      </c>
      <c r="F134" s="13">
        <f t="shared" si="20"/>
        <v>54</v>
      </c>
      <c r="G134" s="14">
        <f t="shared" si="21"/>
        <v>6.2645011600928072E-2</v>
      </c>
      <c r="H134" s="106"/>
      <c r="I134" s="135" t="s">
        <v>120</v>
      </c>
      <c r="J134" s="136"/>
      <c r="K134" s="13">
        <v>6336</v>
      </c>
      <c r="L134" s="13">
        <v>6816</v>
      </c>
      <c r="M134" s="13">
        <f t="shared" si="18"/>
        <v>480</v>
      </c>
      <c r="N134" s="14">
        <f t="shared" si="19"/>
        <v>7.575757575757576E-2</v>
      </c>
      <c r="O134" s="93"/>
    </row>
    <row r="135" spans="1:15">
      <c r="A135" s="93"/>
      <c r="B135" s="149" t="s">
        <v>120</v>
      </c>
      <c r="C135" s="150"/>
      <c r="D135" s="13">
        <v>792</v>
      </c>
      <c r="E135" s="13">
        <v>845</v>
      </c>
      <c r="F135" s="13">
        <f t="shared" si="20"/>
        <v>53</v>
      </c>
      <c r="G135" s="14">
        <f t="shared" si="21"/>
        <v>6.691919191919192E-2</v>
      </c>
      <c r="H135" s="106"/>
      <c r="I135" s="149" t="s">
        <v>119</v>
      </c>
      <c r="J135" s="150"/>
      <c r="K135" s="13">
        <v>6024</v>
      </c>
      <c r="L135" s="13">
        <v>6236</v>
      </c>
      <c r="M135" s="13">
        <f t="shared" si="18"/>
        <v>212</v>
      </c>
      <c r="N135" s="14">
        <f t="shared" si="19"/>
        <v>3.51925630810093E-2</v>
      </c>
      <c r="O135" s="93"/>
    </row>
    <row r="136" spans="1:15">
      <c r="A136" s="93"/>
      <c r="B136" s="135" t="s">
        <v>122</v>
      </c>
      <c r="C136" s="136"/>
      <c r="D136" s="13">
        <v>686</v>
      </c>
      <c r="E136" s="13">
        <v>724</v>
      </c>
      <c r="F136" s="13">
        <f t="shared" si="20"/>
        <v>38</v>
      </c>
      <c r="G136" s="14">
        <f t="shared" si="21"/>
        <v>5.5393586005830907E-2</v>
      </c>
      <c r="H136" s="106"/>
      <c r="I136" s="135" t="s">
        <v>121</v>
      </c>
      <c r="J136" s="136"/>
      <c r="K136" s="13">
        <v>3091</v>
      </c>
      <c r="L136" s="13">
        <v>3059</v>
      </c>
      <c r="M136" s="13">
        <f t="shared" si="18"/>
        <v>-32</v>
      </c>
      <c r="N136" s="14">
        <f t="shared" si="19"/>
        <v>-1.0352636687156261E-2</v>
      </c>
      <c r="O136" s="93"/>
    </row>
    <row r="137" spans="1:15">
      <c r="A137" s="93"/>
      <c r="B137" s="135" t="s">
        <v>123</v>
      </c>
      <c r="C137" s="136"/>
      <c r="D137" s="13">
        <v>271</v>
      </c>
      <c r="E137" s="13">
        <v>276</v>
      </c>
      <c r="F137" s="13">
        <f t="shared" si="20"/>
        <v>5</v>
      </c>
      <c r="G137" s="14">
        <f t="shared" si="21"/>
        <v>1.8450184501845018E-2</v>
      </c>
      <c r="H137" s="106"/>
      <c r="I137" s="135" t="s">
        <v>124</v>
      </c>
      <c r="J137" s="136"/>
      <c r="K137" s="13">
        <v>3210</v>
      </c>
      <c r="L137" s="13">
        <v>2987</v>
      </c>
      <c r="M137" s="13">
        <f t="shared" si="18"/>
        <v>-223</v>
      </c>
      <c r="N137" s="14">
        <f t="shared" si="19"/>
        <v>-6.9470404984423681E-2</v>
      </c>
      <c r="O137" s="93"/>
    </row>
    <row r="138" spans="1:15">
      <c r="A138" s="93"/>
      <c r="B138" s="146" t="s">
        <v>107</v>
      </c>
      <c r="C138" s="147"/>
      <c r="D138" s="147"/>
      <c r="E138" s="147"/>
      <c r="F138" s="147"/>
      <c r="G138" s="148"/>
      <c r="H138" s="93"/>
      <c r="I138" s="135" t="s">
        <v>125</v>
      </c>
      <c r="J138" s="136"/>
      <c r="K138" s="115">
        <v>3022</v>
      </c>
      <c r="L138" s="13">
        <v>3451</v>
      </c>
      <c r="M138" s="13">
        <f t="shared" si="18"/>
        <v>429</v>
      </c>
      <c r="N138" s="14">
        <f t="shared" si="19"/>
        <v>0.14195896757114493</v>
      </c>
      <c r="O138" s="93"/>
    </row>
    <row r="139" spans="1:15" ht="15" customHeight="1">
      <c r="A139" s="93"/>
      <c r="B139" s="93"/>
      <c r="C139" s="93"/>
      <c r="D139" s="93"/>
      <c r="E139" s="93"/>
      <c r="F139" s="93"/>
      <c r="G139" s="93"/>
      <c r="H139" s="93"/>
      <c r="I139" s="146" t="s">
        <v>107</v>
      </c>
      <c r="J139" s="147"/>
      <c r="K139" s="147"/>
      <c r="L139" s="147"/>
      <c r="M139" s="147"/>
      <c r="N139" s="148"/>
      <c r="O139" s="93"/>
    </row>
    <row r="140" spans="1:1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 t="s">
        <v>126</v>
      </c>
      <c r="M140" s="93"/>
      <c r="N140" s="93"/>
      <c r="O140" s="93"/>
    </row>
    <row r="141" spans="1:1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</row>
  </sheetData>
  <sortState xmlns:xlrd2="http://schemas.microsoft.com/office/spreadsheetml/2017/richdata2" ref="I8:N81">
    <sortCondition descending="1" ref="N8"/>
  </sortState>
  <mergeCells count="108">
    <mergeCell ref="E100:E101"/>
    <mergeCell ref="F100:G100"/>
    <mergeCell ref="B6:G6"/>
    <mergeCell ref="I6:N6"/>
    <mergeCell ref="B96:G96"/>
    <mergeCell ref="I88:J89"/>
    <mergeCell ref="K88:K89"/>
    <mergeCell ref="L88:L89"/>
    <mergeCell ref="M88:N88"/>
    <mergeCell ref="I90:J90"/>
    <mergeCell ref="I91:J91"/>
    <mergeCell ref="I92:J92"/>
    <mergeCell ref="I93:J93"/>
    <mergeCell ref="I94:J94"/>
    <mergeCell ref="I95:J95"/>
    <mergeCell ref="I96:N96"/>
    <mergeCell ref="B91:C91"/>
    <mergeCell ref="B92:C92"/>
    <mergeCell ref="B93:C93"/>
    <mergeCell ref="B94:C94"/>
    <mergeCell ref="B95:C95"/>
    <mergeCell ref="B88:C89"/>
    <mergeCell ref="D88:D89"/>
    <mergeCell ref="E88:E89"/>
    <mergeCell ref="K115:K116"/>
    <mergeCell ref="L115:L116"/>
    <mergeCell ref="M115:N115"/>
    <mergeCell ref="F88:G88"/>
    <mergeCell ref="B90:C90"/>
    <mergeCell ref="B108:G108"/>
    <mergeCell ref="I100:J101"/>
    <mergeCell ref="K100:K101"/>
    <mergeCell ref="L100:L101"/>
    <mergeCell ref="M100:N100"/>
    <mergeCell ref="I102:J102"/>
    <mergeCell ref="I103:J103"/>
    <mergeCell ref="I104:J104"/>
    <mergeCell ref="I105:J105"/>
    <mergeCell ref="I106:J106"/>
    <mergeCell ref="I107:J107"/>
    <mergeCell ref="I108:N108"/>
    <mergeCell ref="B103:C103"/>
    <mergeCell ref="B104:C104"/>
    <mergeCell ref="B105:C105"/>
    <mergeCell ref="B106:C106"/>
    <mergeCell ref="B107:C107"/>
    <mergeCell ref="B100:C101"/>
    <mergeCell ref="D100:D101"/>
    <mergeCell ref="B102:C102"/>
    <mergeCell ref="B117:C117"/>
    <mergeCell ref="I117:J117"/>
    <mergeCell ref="B118:C118"/>
    <mergeCell ref="I118:J118"/>
    <mergeCell ref="B119:C119"/>
    <mergeCell ref="I119:J119"/>
    <mergeCell ref="B115:C116"/>
    <mergeCell ref="D115:D116"/>
    <mergeCell ref="E115:E116"/>
    <mergeCell ref="F115:G115"/>
    <mergeCell ref="I115:J116"/>
    <mergeCell ref="M128:N128"/>
    <mergeCell ref="B123:C123"/>
    <mergeCell ref="I123:J123"/>
    <mergeCell ref="B124:C124"/>
    <mergeCell ref="I124:J124"/>
    <mergeCell ref="B125:G125"/>
    <mergeCell ref="I125:N125"/>
    <mergeCell ref="B120:C120"/>
    <mergeCell ref="I120:J120"/>
    <mergeCell ref="B121:C121"/>
    <mergeCell ref="I121:J121"/>
    <mergeCell ref="B122:C122"/>
    <mergeCell ref="I122:J122"/>
    <mergeCell ref="B137:C137"/>
    <mergeCell ref="I137:J137"/>
    <mergeCell ref="B138:G138"/>
    <mergeCell ref="I139:N139"/>
    <mergeCell ref="I138:J138"/>
    <mergeCell ref="B133:C133"/>
    <mergeCell ref="I133:J133"/>
    <mergeCell ref="B134:C134"/>
    <mergeCell ref="I134:J134"/>
    <mergeCell ref="B135:C135"/>
    <mergeCell ref="I135:J135"/>
    <mergeCell ref="P94:T94"/>
    <mergeCell ref="B87:G87"/>
    <mergeCell ref="I87:N87"/>
    <mergeCell ref="B99:G99"/>
    <mergeCell ref="I99:N99"/>
    <mergeCell ref="B114:G114"/>
    <mergeCell ref="I114:N114"/>
    <mergeCell ref="B136:C136"/>
    <mergeCell ref="I136:J136"/>
    <mergeCell ref="B130:C130"/>
    <mergeCell ref="I130:J130"/>
    <mergeCell ref="B131:C131"/>
    <mergeCell ref="I131:J131"/>
    <mergeCell ref="B132:C132"/>
    <mergeCell ref="I132:J132"/>
    <mergeCell ref="B127:G127"/>
    <mergeCell ref="I127:N127"/>
    <mergeCell ref="B128:C129"/>
    <mergeCell ref="D128:D129"/>
    <mergeCell ref="E128:E129"/>
    <mergeCell ref="F128:G128"/>
    <mergeCell ref="I128:J129"/>
    <mergeCell ref="K128:K129"/>
    <mergeCell ref="L128:L1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G51"/>
  <sheetViews>
    <sheetView workbookViewId="0">
      <selection activeCell="J12" sqref="J12"/>
    </sheetView>
  </sheetViews>
  <sheetFormatPr defaultColWidth="11.42578125" defaultRowHeight="15"/>
  <cols>
    <col min="2" max="2" width="8.28515625" customWidth="1"/>
    <col min="3" max="4" width="9" customWidth="1"/>
    <col min="5" max="5" width="10.140625" customWidth="1"/>
  </cols>
  <sheetData>
    <row r="4" spans="1:6">
      <c r="B4" s="155"/>
      <c r="C4" s="172" t="s">
        <v>14</v>
      </c>
      <c r="D4" s="172"/>
      <c r="E4" s="172"/>
    </row>
    <row r="5" spans="1:6">
      <c r="B5" s="155"/>
      <c r="C5" s="83" t="s">
        <v>127</v>
      </c>
      <c r="D5" s="83" t="s">
        <v>128</v>
      </c>
      <c r="E5" s="83" t="s">
        <v>129</v>
      </c>
    </row>
    <row r="6" spans="1:6">
      <c r="B6" s="82" t="s">
        <v>96</v>
      </c>
      <c r="C6" s="18">
        <v>1510522</v>
      </c>
      <c r="D6" s="18">
        <v>1535444</v>
      </c>
      <c r="E6" s="18">
        <f>C6-D6</f>
        <v>-24922</v>
      </c>
    </row>
    <row r="7" spans="1:6">
      <c r="B7" s="82" t="s">
        <v>97</v>
      </c>
      <c r="C7" s="18">
        <v>566602</v>
      </c>
      <c r="D7" s="18">
        <v>565001</v>
      </c>
      <c r="E7" s="18">
        <f t="shared" ref="E7:E11" si="0">C7-D7</f>
        <v>1601</v>
      </c>
    </row>
    <row r="8" spans="1:6">
      <c r="B8" s="82" t="s">
        <v>130</v>
      </c>
      <c r="C8" s="17">
        <v>17484</v>
      </c>
      <c r="D8" s="17">
        <v>14156</v>
      </c>
      <c r="E8" s="18">
        <f t="shared" si="0"/>
        <v>3328</v>
      </c>
    </row>
    <row r="9" spans="1:6">
      <c r="B9" s="82" t="s">
        <v>131</v>
      </c>
      <c r="C9" s="18">
        <v>884729</v>
      </c>
      <c r="D9" s="18">
        <v>920612</v>
      </c>
      <c r="E9" s="18">
        <f t="shared" si="0"/>
        <v>-35883</v>
      </c>
    </row>
    <row r="10" spans="1:6">
      <c r="B10" s="82" t="s">
        <v>132</v>
      </c>
      <c r="C10" s="18">
        <v>28267</v>
      </c>
      <c r="D10" s="17">
        <v>22049</v>
      </c>
      <c r="E10" s="18">
        <f t="shared" si="0"/>
        <v>6218</v>
      </c>
    </row>
    <row r="11" spans="1:6">
      <c r="B11" s="82" t="s">
        <v>133</v>
      </c>
      <c r="C11" s="17">
        <v>13440</v>
      </c>
      <c r="D11" s="17">
        <v>13626</v>
      </c>
      <c r="E11" s="18">
        <f t="shared" si="0"/>
        <v>-186</v>
      </c>
    </row>
    <row r="12" spans="1:6">
      <c r="A12" s="93"/>
      <c r="B12" s="93"/>
      <c r="C12" s="93"/>
      <c r="D12" s="93"/>
      <c r="E12" s="93"/>
      <c r="F12" s="93"/>
    </row>
    <row r="13" spans="1:6">
      <c r="A13" s="93"/>
      <c r="B13" s="173" t="s">
        <v>103</v>
      </c>
      <c r="C13" s="174"/>
      <c r="D13" s="174"/>
      <c r="E13" s="175"/>
      <c r="F13" s="93"/>
    </row>
    <row r="14" spans="1:6">
      <c r="A14" s="93"/>
      <c r="B14" s="97"/>
      <c r="C14" s="98" t="s">
        <v>134</v>
      </c>
      <c r="D14" s="98" t="s">
        <v>135</v>
      </c>
      <c r="E14" s="98" t="s">
        <v>136</v>
      </c>
      <c r="F14" s="93"/>
    </row>
    <row r="15" spans="1:6">
      <c r="A15" s="93"/>
      <c r="B15" s="98" t="s">
        <v>96</v>
      </c>
      <c r="C15" s="99">
        <v>88624</v>
      </c>
      <c r="D15" s="99">
        <v>86833</v>
      </c>
      <c r="E15" s="99">
        <f>C15-D15</f>
        <v>1791</v>
      </c>
      <c r="F15" s="93"/>
    </row>
    <row r="16" spans="1:6">
      <c r="A16" s="93"/>
      <c r="B16" s="98" t="s">
        <v>97</v>
      </c>
      <c r="C16" s="99">
        <v>52652</v>
      </c>
      <c r="D16" s="99">
        <v>51462</v>
      </c>
      <c r="E16" s="99">
        <f t="shared" ref="E16:E20" si="1">C16-D16</f>
        <v>1190</v>
      </c>
      <c r="F16" s="93"/>
    </row>
    <row r="17" spans="1:7">
      <c r="A17" s="93"/>
      <c r="B17" s="98" t="s">
        <v>130</v>
      </c>
      <c r="C17" s="98">
        <v>1345</v>
      </c>
      <c r="D17" s="98">
        <v>1130</v>
      </c>
      <c r="E17" s="99">
        <f t="shared" si="1"/>
        <v>215</v>
      </c>
      <c r="F17" s="93"/>
    </row>
    <row r="18" spans="1:7">
      <c r="A18" s="93"/>
      <c r="B18" s="98" t="s">
        <v>131</v>
      </c>
      <c r="C18" s="99">
        <v>31857</v>
      </c>
      <c r="D18" s="99">
        <v>32108</v>
      </c>
      <c r="E18" s="99">
        <f t="shared" si="1"/>
        <v>-251</v>
      </c>
      <c r="F18" s="93"/>
    </row>
    <row r="19" spans="1:7">
      <c r="A19" s="93"/>
      <c r="B19" s="98" t="s">
        <v>132</v>
      </c>
      <c r="C19" s="99">
        <v>2077</v>
      </c>
      <c r="D19" s="98">
        <v>1466</v>
      </c>
      <c r="E19" s="99">
        <f t="shared" si="1"/>
        <v>611</v>
      </c>
      <c r="F19" s="93"/>
    </row>
    <row r="20" spans="1:7">
      <c r="A20" s="93"/>
      <c r="B20" s="98" t="s">
        <v>133</v>
      </c>
      <c r="C20" s="98">
        <v>693</v>
      </c>
      <c r="D20" s="98">
        <v>667</v>
      </c>
      <c r="E20" s="99">
        <f t="shared" si="1"/>
        <v>26</v>
      </c>
      <c r="F20" s="93"/>
    </row>
    <row r="21" spans="1:7">
      <c r="A21" s="93"/>
      <c r="B21" s="155" t="s">
        <v>107</v>
      </c>
      <c r="C21" s="155"/>
      <c r="D21" s="155"/>
      <c r="E21" s="155"/>
      <c r="F21" s="100"/>
      <c r="G21" s="100"/>
    </row>
    <row r="22" spans="1:7">
      <c r="A22" s="93"/>
      <c r="B22" s="93"/>
      <c r="C22" s="93"/>
      <c r="D22" s="93"/>
      <c r="E22" s="93"/>
      <c r="F22" s="93"/>
    </row>
    <row r="23" spans="1:7">
      <c r="B23" s="155"/>
      <c r="C23" s="172" t="s">
        <v>137</v>
      </c>
      <c r="D23" s="172"/>
      <c r="E23" s="172"/>
    </row>
    <row r="24" spans="1:7">
      <c r="B24" s="155"/>
      <c r="C24" s="83" t="s">
        <v>127</v>
      </c>
      <c r="D24" s="83" t="s">
        <v>128</v>
      </c>
      <c r="E24" s="83" t="s">
        <v>129</v>
      </c>
    </row>
    <row r="25" spans="1:7">
      <c r="B25" s="82" t="s">
        <v>96</v>
      </c>
      <c r="C25" s="18">
        <v>31887</v>
      </c>
      <c r="D25" s="18">
        <v>31324</v>
      </c>
      <c r="E25" s="18">
        <f>C25-D25</f>
        <v>563</v>
      </c>
    </row>
    <row r="26" spans="1:7">
      <c r="B26" s="82" t="s">
        <v>97</v>
      </c>
      <c r="C26" s="18">
        <v>19394</v>
      </c>
      <c r="D26" s="18">
        <v>18735</v>
      </c>
      <c r="E26" s="18">
        <f t="shared" ref="E26:E30" si="2">C26-D26</f>
        <v>659</v>
      </c>
    </row>
    <row r="27" spans="1:7">
      <c r="B27" s="82" t="s">
        <v>130</v>
      </c>
      <c r="C27" s="17">
        <v>523</v>
      </c>
      <c r="D27" s="17">
        <v>417</v>
      </c>
      <c r="E27" s="18">
        <f t="shared" si="2"/>
        <v>106</v>
      </c>
    </row>
    <row r="28" spans="1:7">
      <c r="B28" s="82" t="s">
        <v>131</v>
      </c>
      <c r="C28" s="18">
        <v>11172</v>
      </c>
      <c r="D28" s="18">
        <v>11496</v>
      </c>
      <c r="E28" s="18">
        <f t="shared" si="2"/>
        <v>-324</v>
      </c>
    </row>
    <row r="29" spans="1:7">
      <c r="B29" s="82" t="s">
        <v>132</v>
      </c>
      <c r="C29" s="18">
        <v>622</v>
      </c>
      <c r="D29" s="17">
        <v>467</v>
      </c>
      <c r="E29" s="18">
        <f t="shared" si="2"/>
        <v>155</v>
      </c>
    </row>
    <row r="30" spans="1:7">
      <c r="B30" s="82" t="s">
        <v>133</v>
      </c>
      <c r="C30" s="17">
        <v>176</v>
      </c>
      <c r="D30" s="17">
        <v>209</v>
      </c>
      <c r="E30" s="18">
        <f t="shared" si="2"/>
        <v>-33</v>
      </c>
    </row>
    <row r="32" spans="1:7">
      <c r="B32" s="155"/>
      <c r="C32" s="172" t="s">
        <v>138</v>
      </c>
      <c r="D32" s="172"/>
      <c r="E32" s="172"/>
    </row>
    <row r="33" spans="2:5">
      <c r="B33" s="155"/>
      <c r="C33" s="83" t="s">
        <v>127</v>
      </c>
      <c r="D33" s="83" t="s">
        <v>128</v>
      </c>
      <c r="E33" s="83" t="s">
        <v>129</v>
      </c>
    </row>
    <row r="34" spans="2:5">
      <c r="B34" s="82" t="s">
        <v>96</v>
      </c>
      <c r="C34" s="18">
        <v>8227</v>
      </c>
      <c r="D34" s="18">
        <v>7538</v>
      </c>
      <c r="E34" s="18">
        <f>C34-D34</f>
        <v>689</v>
      </c>
    </row>
    <row r="35" spans="2:5">
      <c r="B35" s="82" t="s">
        <v>97</v>
      </c>
      <c r="C35" s="18">
        <v>5854</v>
      </c>
      <c r="D35" s="18">
        <v>5405</v>
      </c>
      <c r="E35" s="18">
        <f t="shared" ref="E35:E39" si="3">C35-D35</f>
        <v>449</v>
      </c>
    </row>
    <row r="36" spans="2:5">
      <c r="B36" s="82" t="s">
        <v>130</v>
      </c>
      <c r="C36" s="17">
        <v>152</v>
      </c>
      <c r="D36" s="17">
        <v>115</v>
      </c>
      <c r="E36" s="18">
        <f t="shared" si="3"/>
        <v>37</v>
      </c>
    </row>
    <row r="37" spans="2:5">
      <c r="B37" s="82" t="s">
        <v>131</v>
      </c>
      <c r="C37" s="18">
        <v>1966</v>
      </c>
      <c r="D37" s="18">
        <v>1843</v>
      </c>
      <c r="E37" s="18">
        <f t="shared" si="3"/>
        <v>123</v>
      </c>
    </row>
    <row r="38" spans="2:5">
      <c r="B38" s="82" t="s">
        <v>132</v>
      </c>
      <c r="C38" s="18">
        <v>195</v>
      </c>
      <c r="D38" s="17">
        <v>121</v>
      </c>
      <c r="E38" s="18">
        <f t="shared" si="3"/>
        <v>74</v>
      </c>
    </row>
    <row r="39" spans="2:5">
      <c r="B39" s="82" t="s">
        <v>133</v>
      </c>
      <c r="C39" s="17">
        <v>60</v>
      </c>
      <c r="D39" s="17">
        <v>54</v>
      </c>
      <c r="E39" s="18">
        <f t="shared" si="3"/>
        <v>6</v>
      </c>
    </row>
    <row r="41" spans="2:5">
      <c r="B41" s="155"/>
      <c r="C41" s="172" t="s">
        <v>139</v>
      </c>
      <c r="D41" s="172"/>
      <c r="E41" s="172"/>
    </row>
    <row r="42" spans="2:5">
      <c r="B42" s="155"/>
      <c r="C42" s="83" t="s">
        <v>127</v>
      </c>
      <c r="D42" s="83" t="s">
        <v>128</v>
      </c>
      <c r="E42" s="83" t="s">
        <v>129</v>
      </c>
    </row>
    <row r="43" spans="2:5">
      <c r="B43" s="82" t="s">
        <v>96</v>
      </c>
      <c r="C43" s="18">
        <v>48510</v>
      </c>
      <c r="D43" s="18">
        <v>47971</v>
      </c>
      <c r="E43" s="18">
        <f>C43-D43</f>
        <v>539</v>
      </c>
    </row>
    <row r="44" spans="2:5">
      <c r="B44" s="82" t="s">
        <v>97</v>
      </c>
      <c r="C44" s="18">
        <v>27404</v>
      </c>
      <c r="D44" s="18">
        <v>27322</v>
      </c>
      <c r="E44" s="18">
        <f t="shared" ref="E44:E48" si="4">C44-D44</f>
        <v>82</v>
      </c>
    </row>
    <row r="45" spans="2:5">
      <c r="B45" s="82" t="s">
        <v>130</v>
      </c>
      <c r="C45" s="17">
        <v>670</v>
      </c>
      <c r="D45" s="17">
        <v>598</v>
      </c>
      <c r="E45" s="18">
        <f t="shared" si="4"/>
        <v>72</v>
      </c>
    </row>
    <row r="46" spans="2:5">
      <c r="B46" s="82" t="s">
        <v>131</v>
      </c>
      <c r="C46" s="18">
        <v>18719</v>
      </c>
      <c r="D46" s="18">
        <v>18769</v>
      </c>
      <c r="E46" s="18">
        <f t="shared" si="4"/>
        <v>-50</v>
      </c>
    </row>
    <row r="47" spans="2:5">
      <c r="B47" s="82" t="s">
        <v>132</v>
      </c>
      <c r="C47" s="18">
        <v>1260</v>
      </c>
      <c r="D47" s="17">
        <v>878</v>
      </c>
      <c r="E47" s="18">
        <f t="shared" si="4"/>
        <v>382</v>
      </c>
    </row>
    <row r="48" spans="2:5">
      <c r="B48" s="82" t="s">
        <v>133</v>
      </c>
      <c r="C48" s="17">
        <v>457</v>
      </c>
      <c r="D48" s="17">
        <v>404</v>
      </c>
      <c r="E48" s="18">
        <f t="shared" si="4"/>
        <v>53</v>
      </c>
    </row>
    <row r="51" spans="2:2">
      <c r="B51" t="s">
        <v>107</v>
      </c>
    </row>
  </sheetData>
  <mergeCells count="10">
    <mergeCell ref="C41:E41"/>
    <mergeCell ref="B4:B5"/>
    <mergeCell ref="B23:B24"/>
    <mergeCell ref="B32:B33"/>
    <mergeCell ref="B41:B42"/>
    <mergeCell ref="C4:E4"/>
    <mergeCell ref="C23:E23"/>
    <mergeCell ref="C32:E32"/>
    <mergeCell ref="B13:E13"/>
    <mergeCell ref="B21:E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G39"/>
  <sheetViews>
    <sheetView topLeftCell="A25" workbookViewId="0">
      <selection activeCell="Z17" sqref="Z17"/>
    </sheetView>
  </sheetViews>
  <sheetFormatPr defaultColWidth="11.42578125" defaultRowHeight="15"/>
  <cols>
    <col min="3" max="3" width="9.42578125" customWidth="1"/>
    <col min="4" max="4" width="7.42578125" customWidth="1"/>
    <col min="5" max="5" width="7" customWidth="1"/>
    <col min="6" max="6" width="10.140625" customWidth="1"/>
    <col min="7" max="7" width="7" customWidth="1"/>
    <col min="8" max="8" width="10.140625" customWidth="1"/>
    <col min="9" max="9" width="7.42578125" customWidth="1"/>
    <col min="10" max="10" width="10.140625" customWidth="1"/>
    <col min="13" max="13" width="9.42578125" customWidth="1"/>
    <col min="14" max="14" width="6.42578125" customWidth="1"/>
    <col min="15" max="15" width="7" customWidth="1"/>
    <col min="16" max="16" width="10.140625" customWidth="1"/>
    <col min="17" max="17" width="7" customWidth="1"/>
    <col min="18" max="18" width="10.140625" customWidth="1"/>
    <col min="19" max="19" width="7" customWidth="1"/>
    <col min="20" max="20" width="10.140625" customWidth="1"/>
  </cols>
  <sheetData>
    <row r="2" spans="1:33" ht="15" customHeight="1"/>
    <row r="3" spans="1:33">
      <c r="A3" s="151"/>
      <c r="B3" s="151"/>
      <c r="C3" s="151"/>
      <c r="D3" s="191" t="s">
        <v>15</v>
      </c>
      <c r="E3" s="191"/>
      <c r="F3" s="191"/>
      <c r="G3" s="191" t="s">
        <v>16</v>
      </c>
      <c r="H3" s="191"/>
      <c r="I3" s="191"/>
      <c r="J3" s="191" t="s">
        <v>17</v>
      </c>
      <c r="K3" s="191"/>
      <c r="L3" s="191"/>
      <c r="M3" s="191" t="s">
        <v>18</v>
      </c>
      <c r="N3" s="191"/>
      <c r="O3" s="191"/>
      <c r="Q3" s="190" t="s">
        <v>140</v>
      </c>
      <c r="R3" s="190"/>
      <c r="S3" s="190"/>
      <c r="T3" s="190"/>
      <c r="U3" s="190"/>
    </row>
    <row r="4" spans="1:33">
      <c r="A4" s="151"/>
      <c r="B4" s="151"/>
      <c r="C4" s="151"/>
      <c r="D4" s="80" t="s">
        <v>141</v>
      </c>
      <c r="E4" s="80" t="s">
        <v>142</v>
      </c>
      <c r="F4" s="80" t="s">
        <v>143</v>
      </c>
      <c r="G4" s="80" t="s">
        <v>141</v>
      </c>
      <c r="H4" s="80" t="s">
        <v>142</v>
      </c>
      <c r="I4" s="80" t="s">
        <v>143</v>
      </c>
      <c r="J4" s="80" t="s">
        <v>141</v>
      </c>
      <c r="K4" s="80" t="s">
        <v>142</v>
      </c>
      <c r="L4" s="80" t="s">
        <v>143</v>
      </c>
      <c r="M4" s="80" t="s">
        <v>141</v>
      </c>
      <c r="N4" s="80" t="s">
        <v>142</v>
      </c>
      <c r="O4" s="80" t="s">
        <v>143</v>
      </c>
      <c r="Q4" s="40"/>
      <c r="R4" s="40" t="s">
        <v>15</v>
      </c>
      <c r="S4" s="40" t="s">
        <v>16</v>
      </c>
      <c r="T4" s="40" t="s">
        <v>17</v>
      </c>
      <c r="U4" s="40" t="s">
        <v>18</v>
      </c>
      <c r="V4" s="15" t="s">
        <v>144</v>
      </c>
    </row>
    <row r="5" spans="1:33">
      <c r="A5" s="155" t="s">
        <v>145</v>
      </c>
      <c r="B5" s="155"/>
      <c r="C5" s="155"/>
      <c r="D5" s="18">
        <v>51212</v>
      </c>
      <c r="E5" s="18">
        <v>12583</v>
      </c>
      <c r="F5" s="18">
        <v>111337</v>
      </c>
      <c r="G5" s="18">
        <v>17072</v>
      </c>
      <c r="H5" s="18">
        <v>5441</v>
      </c>
      <c r="I5" s="18">
        <v>40587</v>
      </c>
      <c r="J5" s="18">
        <v>4975</v>
      </c>
      <c r="K5" s="18">
        <v>1521</v>
      </c>
      <c r="L5" s="18">
        <v>9250</v>
      </c>
      <c r="M5" s="18">
        <v>29165</v>
      </c>
      <c r="N5" s="18">
        <v>5621</v>
      </c>
      <c r="O5" s="18">
        <v>61500</v>
      </c>
      <c r="Q5" s="40" t="s">
        <v>19</v>
      </c>
      <c r="R5" s="7">
        <v>175457</v>
      </c>
      <c r="S5" s="7">
        <v>63211</v>
      </c>
      <c r="T5" s="7">
        <v>15765</v>
      </c>
      <c r="U5" s="7">
        <v>96481</v>
      </c>
      <c r="V5" s="21"/>
    </row>
    <row r="6" spans="1:33">
      <c r="A6" s="155" t="s">
        <v>20</v>
      </c>
      <c r="B6" s="155"/>
      <c r="C6" s="155"/>
      <c r="D6" s="18">
        <v>36282</v>
      </c>
      <c r="E6" s="18">
        <v>9698</v>
      </c>
      <c r="F6" s="18">
        <v>57873</v>
      </c>
      <c r="G6" s="18">
        <v>12124</v>
      </c>
      <c r="H6" s="18">
        <v>4231</v>
      </c>
      <c r="I6" s="18">
        <v>21684</v>
      </c>
      <c r="J6" s="18">
        <v>3874</v>
      </c>
      <c r="K6" s="18">
        <v>1225</v>
      </c>
      <c r="L6" s="18">
        <v>6144</v>
      </c>
      <c r="M6" s="18">
        <v>20284</v>
      </c>
      <c r="N6" s="18">
        <v>4242</v>
      </c>
      <c r="O6" s="18">
        <v>30045</v>
      </c>
      <c r="Q6" s="40" t="s">
        <v>20</v>
      </c>
      <c r="R6" s="7">
        <v>104114</v>
      </c>
      <c r="S6" s="7">
        <v>38129</v>
      </c>
      <c r="T6" s="7">
        <v>11259</v>
      </c>
      <c r="U6" s="7">
        <v>54726</v>
      </c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>
      <c r="A7" s="155" t="s">
        <v>48</v>
      </c>
      <c r="B7" s="155"/>
      <c r="C7" s="155"/>
      <c r="D7" s="17">
        <v>541</v>
      </c>
      <c r="E7" s="17">
        <v>190</v>
      </c>
      <c r="F7" s="18">
        <v>1740</v>
      </c>
      <c r="G7" s="17">
        <v>160</v>
      </c>
      <c r="H7" s="17">
        <v>81</v>
      </c>
      <c r="I7" s="17">
        <v>697</v>
      </c>
      <c r="J7" s="17">
        <v>59</v>
      </c>
      <c r="K7" s="17">
        <v>25</v>
      </c>
      <c r="L7" s="17">
        <v>183</v>
      </c>
      <c r="M7" s="17">
        <v>322</v>
      </c>
      <c r="N7" s="17">
        <v>84</v>
      </c>
      <c r="O7" s="17">
        <v>860</v>
      </c>
      <c r="Q7" s="40" t="s">
        <v>48</v>
      </c>
      <c r="R7" s="7">
        <v>2475</v>
      </c>
      <c r="S7" s="40">
        <v>940</v>
      </c>
      <c r="T7" s="40">
        <v>267</v>
      </c>
      <c r="U7" s="7">
        <v>1268</v>
      </c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1:33">
      <c r="A8" s="155" t="s">
        <v>22</v>
      </c>
      <c r="B8" s="155"/>
      <c r="C8" s="155"/>
      <c r="D8" s="18">
        <v>12293</v>
      </c>
      <c r="E8" s="18">
        <v>2201</v>
      </c>
      <c r="F8" s="18">
        <v>49419</v>
      </c>
      <c r="G8" s="18">
        <v>4172</v>
      </c>
      <c r="H8" s="17">
        <v>925</v>
      </c>
      <c r="I8" s="18">
        <v>17554</v>
      </c>
      <c r="J8" s="17">
        <v>811</v>
      </c>
      <c r="K8" s="17">
        <v>216</v>
      </c>
      <c r="L8" s="18">
        <v>2779</v>
      </c>
      <c r="M8" s="18">
        <v>7310</v>
      </c>
      <c r="N8" s="18">
        <v>1060</v>
      </c>
      <c r="O8" s="18">
        <v>29086</v>
      </c>
      <c r="Q8" s="40" t="s">
        <v>22</v>
      </c>
      <c r="R8" s="7">
        <v>63965</v>
      </c>
      <c r="S8" s="7">
        <v>22668</v>
      </c>
      <c r="T8" s="7">
        <v>3809</v>
      </c>
      <c r="U8" s="7">
        <v>37488</v>
      </c>
      <c r="V8" s="21"/>
      <c r="AD8" s="21"/>
    </row>
    <row r="9" spans="1:33">
      <c r="A9" s="155" t="s">
        <v>43</v>
      </c>
      <c r="B9" s="155"/>
      <c r="C9" s="155"/>
      <c r="D9" s="18">
        <v>1422</v>
      </c>
      <c r="E9" s="17">
        <v>337</v>
      </c>
      <c r="F9" s="18">
        <v>1783</v>
      </c>
      <c r="G9" s="17">
        <v>438</v>
      </c>
      <c r="H9" s="17">
        <v>143</v>
      </c>
      <c r="I9" s="17">
        <v>507</v>
      </c>
      <c r="J9" s="17">
        <v>164</v>
      </c>
      <c r="K9" s="17">
        <v>40</v>
      </c>
      <c r="L9" s="17">
        <v>112</v>
      </c>
      <c r="M9" s="17">
        <v>820</v>
      </c>
      <c r="N9" s="17">
        <v>154</v>
      </c>
      <c r="O9" s="18">
        <v>1164</v>
      </c>
      <c r="Q9" s="40" t="s">
        <v>43</v>
      </c>
      <c r="R9" s="7">
        <v>3543</v>
      </c>
      <c r="S9" s="7">
        <v>1089</v>
      </c>
      <c r="T9" s="40">
        <v>316</v>
      </c>
      <c r="U9" s="7">
        <v>2138</v>
      </c>
      <c r="V9" s="21"/>
      <c r="W9" s="21"/>
      <c r="Y9" s="21"/>
      <c r="Z9" s="21"/>
      <c r="AC9" s="21"/>
      <c r="AD9" s="21"/>
      <c r="AE9" s="21"/>
      <c r="AF9" s="21"/>
      <c r="AG9" s="21"/>
    </row>
    <row r="10" spans="1:33">
      <c r="A10" s="155" t="s">
        <v>57</v>
      </c>
      <c r="B10" s="155"/>
      <c r="C10" s="155"/>
      <c r="D10" s="17">
        <v>674</v>
      </c>
      <c r="E10" s="17">
        <v>157</v>
      </c>
      <c r="F10" s="17">
        <v>522</v>
      </c>
      <c r="G10" s="17">
        <v>178</v>
      </c>
      <c r="H10" s="17">
        <v>61</v>
      </c>
      <c r="I10" s="17">
        <v>145</v>
      </c>
      <c r="J10" s="17">
        <v>67</v>
      </c>
      <c r="K10" s="17">
        <v>15</v>
      </c>
      <c r="L10" s="17">
        <v>32</v>
      </c>
      <c r="M10" s="17">
        <v>429</v>
      </c>
      <c r="N10" s="17">
        <v>81</v>
      </c>
      <c r="O10" s="17">
        <v>345</v>
      </c>
      <c r="Q10" s="40" t="s">
        <v>57</v>
      </c>
      <c r="R10" s="7">
        <v>1360</v>
      </c>
      <c r="S10" s="40">
        <v>385</v>
      </c>
      <c r="T10" s="40">
        <v>114</v>
      </c>
      <c r="U10" s="40">
        <v>861</v>
      </c>
      <c r="AD10" s="21"/>
      <c r="AG10" s="21"/>
    </row>
    <row r="12" spans="1:33"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</row>
    <row r="13" spans="1:33"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</row>
    <row r="14" spans="1:33">
      <c r="B14" s="93"/>
      <c r="C14" s="176" t="s">
        <v>146</v>
      </c>
      <c r="D14" s="177"/>
      <c r="E14" s="177"/>
      <c r="F14" s="177"/>
      <c r="G14" s="177"/>
      <c r="H14" s="177"/>
      <c r="I14" s="177"/>
      <c r="J14" s="178"/>
      <c r="K14" s="93"/>
      <c r="L14" s="93"/>
      <c r="M14" s="176" t="s">
        <v>146</v>
      </c>
      <c r="N14" s="177"/>
      <c r="O14" s="177"/>
      <c r="P14" s="177"/>
      <c r="Q14" s="177"/>
      <c r="R14" s="177"/>
      <c r="S14" s="177"/>
      <c r="T14" s="178"/>
      <c r="U14" s="93"/>
    </row>
    <row r="15" spans="1:33">
      <c r="B15" s="93"/>
      <c r="C15" s="179" t="s">
        <v>92</v>
      </c>
      <c r="D15" s="181" t="s">
        <v>147</v>
      </c>
      <c r="E15" s="183" t="s">
        <v>114</v>
      </c>
      <c r="F15" s="184"/>
      <c r="G15" s="185" t="s">
        <v>148</v>
      </c>
      <c r="H15" s="186"/>
      <c r="I15" s="185" t="s">
        <v>149</v>
      </c>
      <c r="J15" s="186"/>
      <c r="K15" s="93"/>
      <c r="L15" s="93"/>
      <c r="M15" s="179" t="s">
        <v>92</v>
      </c>
      <c r="N15" s="181" t="s">
        <v>147</v>
      </c>
      <c r="O15" s="183" t="s">
        <v>150</v>
      </c>
      <c r="P15" s="184"/>
      <c r="Q15" s="185" t="s">
        <v>148</v>
      </c>
      <c r="R15" s="186"/>
      <c r="S15" s="185" t="s">
        <v>149</v>
      </c>
      <c r="T15" s="186"/>
      <c r="U15" s="93"/>
    </row>
    <row r="16" spans="1:33">
      <c r="B16" s="93"/>
      <c r="C16" s="180"/>
      <c r="D16" s="182"/>
      <c r="E16" s="101" t="s">
        <v>151</v>
      </c>
      <c r="F16" s="102" t="s">
        <v>152</v>
      </c>
      <c r="G16" s="103" t="s">
        <v>151</v>
      </c>
      <c r="H16" s="102" t="s">
        <v>152</v>
      </c>
      <c r="I16" s="103" t="s">
        <v>151</v>
      </c>
      <c r="J16" s="103" t="s">
        <v>152</v>
      </c>
      <c r="K16" s="93"/>
      <c r="L16" s="93"/>
      <c r="M16" s="180"/>
      <c r="N16" s="182"/>
      <c r="O16" s="101" t="s">
        <v>151</v>
      </c>
      <c r="P16" s="102" t="s">
        <v>152</v>
      </c>
      <c r="Q16" s="103" t="s">
        <v>151</v>
      </c>
      <c r="R16" s="102" t="s">
        <v>152</v>
      </c>
      <c r="S16" s="103" t="s">
        <v>151</v>
      </c>
      <c r="T16" s="103" t="s">
        <v>152</v>
      </c>
      <c r="U16" s="93"/>
    </row>
    <row r="17" spans="2:21">
      <c r="B17" s="93"/>
      <c r="C17" s="104" t="s">
        <v>147</v>
      </c>
      <c r="D17" s="47">
        <v>175457</v>
      </c>
      <c r="E17" s="54">
        <v>51212</v>
      </c>
      <c r="F17" s="24">
        <f>E17/D17</f>
        <v>0.29187778202066605</v>
      </c>
      <c r="G17" s="54">
        <v>12583</v>
      </c>
      <c r="H17" s="24">
        <f>G17/D17</f>
        <v>7.1715577035968925E-2</v>
      </c>
      <c r="I17" s="54">
        <v>111337</v>
      </c>
      <c r="J17" s="25">
        <f>I17/D17</f>
        <v>0.6345543352502323</v>
      </c>
      <c r="K17" s="93"/>
      <c r="L17" s="93"/>
      <c r="M17" s="104" t="s">
        <v>147</v>
      </c>
      <c r="N17" s="47">
        <v>15765</v>
      </c>
      <c r="O17" s="54">
        <v>4975</v>
      </c>
      <c r="P17" s="24">
        <f>O17/N17</f>
        <v>0.31557247066286076</v>
      </c>
      <c r="Q17" s="54">
        <v>1521</v>
      </c>
      <c r="R17" s="24">
        <f t="shared" ref="R17:R22" si="0">Q17/N17</f>
        <v>9.647954329210276E-2</v>
      </c>
      <c r="S17" s="54">
        <v>9250</v>
      </c>
      <c r="T17" s="25">
        <f t="shared" ref="T17:T22" si="1">S17/N17</f>
        <v>0.58674278464954011</v>
      </c>
      <c r="U17" s="93"/>
    </row>
    <row r="18" spans="2:21">
      <c r="B18" s="93"/>
      <c r="C18" s="105" t="s">
        <v>108</v>
      </c>
      <c r="D18" s="22">
        <v>104114</v>
      </c>
      <c r="E18" s="26">
        <v>36282</v>
      </c>
      <c r="F18" s="27">
        <f t="shared" ref="F18:F22" si="2">E18/D18</f>
        <v>0.34848339320360372</v>
      </c>
      <c r="G18" s="28">
        <v>9698</v>
      </c>
      <c r="H18" s="27">
        <f t="shared" ref="H18:H22" si="3">G18/D18</f>
        <v>9.3147895576003226E-2</v>
      </c>
      <c r="I18" s="28">
        <v>57873</v>
      </c>
      <c r="J18" s="29">
        <f t="shared" ref="J18:J22" si="4">I18/D18</f>
        <v>0.55586184374819914</v>
      </c>
      <c r="K18" s="106"/>
      <c r="L18" s="93"/>
      <c r="M18" s="105" t="s">
        <v>108</v>
      </c>
      <c r="N18" s="22">
        <v>11259</v>
      </c>
      <c r="O18" s="26">
        <v>3874</v>
      </c>
      <c r="P18" s="27">
        <f t="shared" ref="P18:P22" si="5">O18/N18</f>
        <v>0.34408029132249757</v>
      </c>
      <c r="Q18" s="28">
        <v>1225</v>
      </c>
      <c r="R18" s="27">
        <f t="shared" si="0"/>
        <v>0.10880184741096012</v>
      </c>
      <c r="S18" s="28">
        <v>6144</v>
      </c>
      <c r="T18" s="29">
        <f t="shared" si="1"/>
        <v>0.54569677591260324</v>
      </c>
      <c r="U18" s="93"/>
    </row>
    <row r="19" spans="2:21">
      <c r="B19" s="93"/>
      <c r="C19" s="104" t="s">
        <v>109</v>
      </c>
      <c r="D19" s="22">
        <v>2475</v>
      </c>
      <c r="E19" s="30">
        <v>541</v>
      </c>
      <c r="F19" s="31">
        <f t="shared" si="2"/>
        <v>0.21858585858585858</v>
      </c>
      <c r="G19" s="32">
        <v>190</v>
      </c>
      <c r="H19" s="31">
        <f t="shared" si="3"/>
        <v>7.6767676767676762E-2</v>
      </c>
      <c r="I19" s="33">
        <v>1740</v>
      </c>
      <c r="J19" s="34">
        <f t="shared" si="4"/>
        <v>0.70303030303030301</v>
      </c>
      <c r="K19" s="106"/>
      <c r="L19" s="93"/>
      <c r="M19" s="104" t="s">
        <v>109</v>
      </c>
      <c r="N19" s="22">
        <v>267</v>
      </c>
      <c r="O19" s="30">
        <v>59</v>
      </c>
      <c r="P19" s="31">
        <f t="shared" si="5"/>
        <v>0.22097378277153559</v>
      </c>
      <c r="Q19" s="32">
        <v>25</v>
      </c>
      <c r="R19" s="31">
        <f t="shared" si="0"/>
        <v>9.3632958801498134E-2</v>
      </c>
      <c r="S19" s="33">
        <v>183</v>
      </c>
      <c r="T19" s="34">
        <f t="shared" si="1"/>
        <v>0.6853932584269663</v>
      </c>
      <c r="U19" s="93"/>
    </row>
    <row r="20" spans="2:21">
      <c r="B20" s="93"/>
      <c r="C20" s="107" t="s">
        <v>111</v>
      </c>
      <c r="D20" s="22">
        <v>63965</v>
      </c>
      <c r="E20" s="22">
        <v>12293</v>
      </c>
      <c r="F20" s="31">
        <f t="shared" si="2"/>
        <v>0.19218322520128195</v>
      </c>
      <c r="G20" s="33">
        <v>2201</v>
      </c>
      <c r="H20" s="31">
        <f t="shared" si="3"/>
        <v>3.4409442663956853E-2</v>
      </c>
      <c r="I20" s="33">
        <v>49419</v>
      </c>
      <c r="J20" s="34">
        <f t="shared" si="4"/>
        <v>0.77259438755569454</v>
      </c>
      <c r="K20" s="106"/>
      <c r="L20" s="93"/>
      <c r="M20" s="107" t="s">
        <v>111</v>
      </c>
      <c r="N20" s="22">
        <v>3809</v>
      </c>
      <c r="O20" s="22">
        <v>811</v>
      </c>
      <c r="P20" s="31">
        <f t="shared" si="5"/>
        <v>0.21291677605670781</v>
      </c>
      <c r="Q20" s="33">
        <v>216</v>
      </c>
      <c r="R20" s="31">
        <f t="shared" si="0"/>
        <v>5.6707797322131791E-2</v>
      </c>
      <c r="S20" s="33">
        <v>2779</v>
      </c>
      <c r="T20" s="34">
        <f t="shared" si="1"/>
        <v>0.72958781832501973</v>
      </c>
      <c r="U20" s="93"/>
    </row>
    <row r="21" spans="2:21">
      <c r="B21" s="93"/>
      <c r="C21" s="104" t="s">
        <v>112</v>
      </c>
      <c r="D21" s="22">
        <v>3543</v>
      </c>
      <c r="E21" s="22">
        <v>1422</v>
      </c>
      <c r="F21" s="31">
        <f t="shared" si="2"/>
        <v>0.40135478408128705</v>
      </c>
      <c r="G21" s="32">
        <v>337</v>
      </c>
      <c r="H21" s="31">
        <f t="shared" si="3"/>
        <v>9.511713237369461E-2</v>
      </c>
      <c r="I21" s="33">
        <v>1783</v>
      </c>
      <c r="J21" s="34">
        <f t="shared" si="4"/>
        <v>0.50324583686141688</v>
      </c>
      <c r="K21" s="106"/>
      <c r="L21" s="93"/>
      <c r="M21" s="104" t="s">
        <v>112</v>
      </c>
      <c r="N21" s="22">
        <v>316</v>
      </c>
      <c r="O21" s="22">
        <v>164</v>
      </c>
      <c r="P21" s="31">
        <f t="shared" si="5"/>
        <v>0.51898734177215189</v>
      </c>
      <c r="Q21" s="32">
        <v>40</v>
      </c>
      <c r="R21" s="31">
        <f t="shared" si="0"/>
        <v>0.12658227848101267</v>
      </c>
      <c r="S21" s="33">
        <v>112</v>
      </c>
      <c r="T21" s="34">
        <f t="shared" si="1"/>
        <v>0.35443037974683544</v>
      </c>
      <c r="U21" s="93"/>
    </row>
    <row r="22" spans="2:21">
      <c r="B22" s="93"/>
      <c r="C22" s="108" t="s">
        <v>102</v>
      </c>
      <c r="D22" s="23">
        <v>1360</v>
      </c>
      <c r="E22" s="35">
        <v>674</v>
      </c>
      <c r="F22" s="36">
        <f t="shared" si="2"/>
        <v>0.49558823529411766</v>
      </c>
      <c r="G22" s="37">
        <v>157</v>
      </c>
      <c r="H22" s="36">
        <f t="shared" si="3"/>
        <v>0.11544117647058824</v>
      </c>
      <c r="I22" s="37">
        <v>522</v>
      </c>
      <c r="J22" s="38">
        <f t="shared" si="4"/>
        <v>0.38382352941176473</v>
      </c>
      <c r="K22" s="106"/>
      <c r="L22" s="93"/>
      <c r="M22" s="108" t="s">
        <v>102</v>
      </c>
      <c r="N22" s="23">
        <v>114</v>
      </c>
      <c r="O22" s="35">
        <v>67</v>
      </c>
      <c r="P22" s="36">
        <f t="shared" si="5"/>
        <v>0.58771929824561409</v>
      </c>
      <c r="Q22" s="37">
        <v>15</v>
      </c>
      <c r="R22" s="36">
        <f t="shared" si="0"/>
        <v>0.13157894736842105</v>
      </c>
      <c r="S22" s="37">
        <v>32</v>
      </c>
      <c r="T22" s="38">
        <f t="shared" si="1"/>
        <v>0.2807017543859649</v>
      </c>
      <c r="U22" s="93"/>
    </row>
    <row r="23" spans="2:21">
      <c r="B23" s="93"/>
      <c r="C23" s="187" t="s">
        <v>107</v>
      </c>
      <c r="D23" s="188"/>
      <c r="E23" s="188"/>
      <c r="F23" s="188"/>
      <c r="G23" s="188"/>
      <c r="H23" s="188"/>
      <c r="I23" s="188"/>
      <c r="J23" s="189"/>
      <c r="K23" s="93"/>
      <c r="L23" s="93"/>
      <c r="M23" s="187" t="s">
        <v>107</v>
      </c>
      <c r="N23" s="188"/>
      <c r="O23" s="188"/>
      <c r="P23" s="188"/>
      <c r="Q23" s="188"/>
      <c r="R23" s="188"/>
      <c r="S23" s="188"/>
      <c r="T23" s="189"/>
      <c r="U23" s="93"/>
    </row>
    <row r="24" spans="2:21" ht="8.25" customHeight="1"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</row>
    <row r="25" spans="2:21" ht="5.25" customHeight="1"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</row>
    <row r="26" spans="2:21" ht="15" customHeight="1">
      <c r="B26" s="93"/>
      <c r="C26" s="176" t="s">
        <v>146</v>
      </c>
      <c r="D26" s="177"/>
      <c r="E26" s="177"/>
      <c r="F26" s="177"/>
      <c r="G26" s="177"/>
      <c r="H26" s="177"/>
      <c r="I26" s="177"/>
      <c r="J26" s="178"/>
      <c r="K26" s="93"/>
      <c r="L26" s="93"/>
      <c r="M26" s="176" t="s">
        <v>146</v>
      </c>
      <c r="N26" s="177"/>
      <c r="O26" s="177"/>
      <c r="P26" s="177"/>
      <c r="Q26" s="177"/>
      <c r="R26" s="177"/>
      <c r="S26" s="177"/>
      <c r="T26" s="178"/>
      <c r="U26" s="93"/>
    </row>
    <row r="27" spans="2:21" ht="15" customHeight="1">
      <c r="B27" s="93"/>
      <c r="C27" s="179" t="s">
        <v>92</v>
      </c>
      <c r="D27" s="181" t="s">
        <v>147</v>
      </c>
      <c r="E27" s="183" t="s">
        <v>153</v>
      </c>
      <c r="F27" s="184"/>
      <c r="G27" s="185" t="s">
        <v>148</v>
      </c>
      <c r="H27" s="186"/>
      <c r="I27" s="185" t="s">
        <v>149</v>
      </c>
      <c r="J27" s="186"/>
      <c r="K27" s="93"/>
      <c r="L27" s="93"/>
      <c r="M27" s="179" t="s">
        <v>92</v>
      </c>
      <c r="N27" s="181" t="s">
        <v>147</v>
      </c>
      <c r="O27" s="183" t="s">
        <v>154</v>
      </c>
      <c r="P27" s="184"/>
      <c r="Q27" s="185" t="s">
        <v>148</v>
      </c>
      <c r="R27" s="186"/>
      <c r="S27" s="185" t="s">
        <v>149</v>
      </c>
      <c r="T27" s="186"/>
      <c r="U27" s="93"/>
    </row>
    <row r="28" spans="2:21">
      <c r="B28" s="93"/>
      <c r="C28" s="180"/>
      <c r="D28" s="182"/>
      <c r="E28" s="101" t="s">
        <v>151</v>
      </c>
      <c r="F28" s="102" t="s">
        <v>152</v>
      </c>
      <c r="G28" s="103" t="s">
        <v>151</v>
      </c>
      <c r="H28" s="102" t="s">
        <v>152</v>
      </c>
      <c r="I28" s="103" t="s">
        <v>151</v>
      </c>
      <c r="J28" s="103" t="s">
        <v>152</v>
      </c>
      <c r="K28" s="93"/>
      <c r="L28" s="93"/>
      <c r="M28" s="180"/>
      <c r="N28" s="182"/>
      <c r="O28" s="101" t="s">
        <v>151</v>
      </c>
      <c r="P28" s="102" t="s">
        <v>152</v>
      </c>
      <c r="Q28" s="103" t="s">
        <v>151</v>
      </c>
      <c r="R28" s="102" t="s">
        <v>152</v>
      </c>
      <c r="S28" s="103" t="s">
        <v>151</v>
      </c>
      <c r="T28" s="103" t="s">
        <v>152</v>
      </c>
      <c r="U28" s="93"/>
    </row>
    <row r="29" spans="2:21">
      <c r="B29" s="93"/>
      <c r="C29" s="104" t="s">
        <v>147</v>
      </c>
      <c r="D29" s="47">
        <v>63211</v>
      </c>
      <c r="E29" s="54">
        <v>17072</v>
      </c>
      <c r="F29" s="24">
        <f>E29/D29</f>
        <v>0.27007957475755801</v>
      </c>
      <c r="G29" s="54">
        <v>5441</v>
      </c>
      <c r="H29" s="24">
        <f>G29/D29</f>
        <v>8.6076790432045053E-2</v>
      </c>
      <c r="I29" s="54">
        <v>40587</v>
      </c>
      <c r="J29" s="25">
        <f>I29/D29</f>
        <v>0.64208761133347048</v>
      </c>
      <c r="K29" s="106"/>
      <c r="L29" s="93"/>
      <c r="M29" s="104" t="s">
        <v>147</v>
      </c>
      <c r="N29" s="47">
        <v>96481</v>
      </c>
      <c r="O29" s="54">
        <v>29165</v>
      </c>
      <c r="P29" s="24">
        <f>O29/N29</f>
        <v>0.30228749702013868</v>
      </c>
      <c r="Q29" s="54">
        <v>5621</v>
      </c>
      <c r="R29" s="24">
        <f t="shared" ref="R29:R34" si="6">Q29/N29</f>
        <v>5.826017557861133E-2</v>
      </c>
      <c r="S29" s="54">
        <v>61500</v>
      </c>
      <c r="T29" s="25">
        <f t="shared" ref="T29:T34" si="7">S29/N29</f>
        <v>0.63743120407126797</v>
      </c>
      <c r="U29" s="93"/>
    </row>
    <row r="30" spans="2:21">
      <c r="B30" s="93"/>
      <c r="C30" s="105" t="s">
        <v>108</v>
      </c>
      <c r="D30" s="22">
        <v>38129</v>
      </c>
      <c r="E30" s="26">
        <v>12124</v>
      </c>
      <c r="F30" s="27">
        <f t="shared" ref="F30:F34" si="8">E30/D30</f>
        <v>0.31797319625481918</v>
      </c>
      <c r="G30" s="28">
        <v>4231</v>
      </c>
      <c r="H30" s="27">
        <f t="shared" ref="H30:H34" si="9">G30/D30</f>
        <v>0.11096540690812767</v>
      </c>
      <c r="I30" s="28">
        <v>21684</v>
      </c>
      <c r="J30" s="29">
        <f t="shared" ref="J30:J34" si="10">I30/D30</f>
        <v>0.56870098874872144</v>
      </c>
      <c r="K30" s="106"/>
      <c r="L30" s="93"/>
      <c r="M30" s="105" t="s">
        <v>108</v>
      </c>
      <c r="N30" s="22">
        <v>54726</v>
      </c>
      <c r="O30" s="26">
        <v>20284</v>
      </c>
      <c r="P30" s="27">
        <f t="shared" ref="P30:P34" si="11">O30/N30</f>
        <v>0.3706464934400468</v>
      </c>
      <c r="Q30" s="28">
        <v>4242</v>
      </c>
      <c r="R30" s="27">
        <f t="shared" si="6"/>
        <v>7.7513430544896386E-2</v>
      </c>
      <c r="S30" s="28">
        <v>30045</v>
      </c>
      <c r="T30" s="29">
        <f t="shared" si="7"/>
        <v>0.54900778423418484</v>
      </c>
      <c r="U30" s="93"/>
    </row>
    <row r="31" spans="2:21">
      <c r="B31" s="93"/>
      <c r="C31" s="104" t="s">
        <v>109</v>
      </c>
      <c r="D31" s="22">
        <v>940</v>
      </c>
      <c r="E31" s="30">
        <v>160</v>
      </c>
      <c r="F31" s="31">
        <f t="shared" si="8"/>
        <v>0.1702127659574468</v>
      </c>
      <c r="G31" s="32">
        <v>81</v>
      </c>
      <c r="H31" s="31">
        <f t="shared" si="9"/>
        <v>8.6170212765957446E-2</v>
      </c>
      <c r="I31" s="33">
        <v>697</v>
      </c>
      <c r="J31" s="34">
        <f t="shared" si="10"/>
        <v>0.74148936170212765</v>
      </c>
      <c r="K31" s="106"/>
      <c r="L31" s="93"/>
      <c r="M31" s="104" t="s">
        <v>109</v>
      </c>
      <c r="N31" s="22">
        <v>1268</v>
      </c>
      <c r="O31" s="30">
        <v>322</v>
      </c>
      <c r="P31" s="31">
        <f t="shared" si="11"/>
        <v>0.25394321766561512</v>
      </c>
      <c r="Q31" s="32">
        <v>84</v>
      </c>
      <c r="R31" s="31">
        <f t="shared" si="6"/>
        <v>6.6246056782334389E-2</v>
      </c>
      <c r="S31" s="33">
        <v>860</v>
      </c>
      <c r="T31" s="34">
        <f t="shared" si="7"/>
        <v>0.67823343848580442</v>
      </c>
      <c r="U31" s="93"/>
    </row>
    <row r="32" spans="2:21">
      <c r="B32" s="93"/>
      <c r="C32" s="107" t="s">
        <v>111</v>
      </c>
      <c r="D32" s="22">
        <v>22668</v>
      </c>
      <c r="E32" s="22">
        <v>4172</v>
      </c>
      <c r="F32" s="31">
        <f t="shared" si="8"/>
        <v>0.18404799717663667</v>
      </c>
      <c r="G32" s="33">
        <v>925</v>
      </c>
      <c r="H32" s="31">
        <f t="shared" si="9"/>
        <v>4.080642315157932E-2</v>
      </c>
      <c r="I32" s="33">
        <v>17554</v>
      </c>
      <c r="J32" s="34">
        <f t="shared" si="10"/>
        <v>0.77439562378683602</v>
      </c>
      <c r="K32" s="106"/>
      <c r="L32" s="93"/>
      <c r="M32" s="107" t="s">
        <v>111</v>
      </c>
      <c r="N32" s="22">
        <v>37488</v>
      </c>
      <c r="O32" s="22">
        <v>7310</v>
      </c>
      <c r="P32" s="31">
        <f t="shared" si="11"/>
        <v>0.19499573196756295</v>
      </c>
      <c r="Q32" s="33">
        <v>1060</v>
      </c>
      <c r="R32" s="31">
        <f t="shared" si="6"/>
        <v>2.8275714895433204E-2</v>
      </c>
      <c r="S32" s="33">
        <v>29086</v>
      </c>
      <c r="T32" s="34">
        <f t="shared" si="7"/>
        <v>0.77587494664959455</v>
      </c>
      <c r="U32" s="93"/>
    </row>
    <row r="33" spans="2:21">
      <c r="B33" s="93"/>
      <c r="C33" s="104" t="s">
        <v>112</v>
      </c>
      <c r="D33" s="22">
        <v>1089</v>
      </c>
      <c r="E33" s="22">
        <v>438</v>
      </c>
      <c r="F33" s="31">
        <f t="shared" si="8"/>
        <v>0.40220385674931131</v>
      </c>
      <c r="G33" s="32">
        <v>143</v>
      </c>
      <c r="H33" s="31">
        <f t="shared" si="9"/>
        <v>0.13131313131313133</v>
      </c>
      <c r="I33" s="33">
        <v>507</v>
      </c>
      <c r="J33" s="34">
        <f t="shared" si="10"/>
        <v>0.465564738292011</v>
      </c>
      <c r="K33" s="106"/>
      <c r="L33" s="93"/>
      <c r="M33" s="104" t="s">
        <v>112</v>
      </c>
      <c r="N33" s="22">
        <v>2138</v>
      </c>
      <c r="O33" s="22">
        <v>820</v>
      </c>
      <c r="P33" s="31">
        <f t="shared" si="11"/>
        <v>0.38353601496725914</v>
      </c>
      <c r="Q33" s="32">
        <v>154</v>
      </c>
      <c r="R33" s="31">
        <f t="shared" si="6"/>
        <v>7.2029934518241343E-2</v>
      </c>
      <c r="S33" s="33">
        <v>1164</v>
      </c>
      <c r="T33" s="34">
        <f t="shared" si="7"/>
        <v>0.54443405051449956</v>
      </c>
      <c r="U33" s="93"/>
    </row>
    <row r="34" spans="2:21">
      <c r="B34" s="93"/>
      <c r="C34" s="108" t="s">
        <v>102</v>
      </c>
      <c r="D34" s="23">
        <v>385</v>
      </c>
      <c r="E34" s="35">
        <v>178</v>
      </c>
      <c r="F34" s="36">
        <f t="shared" si="8"/>
        <v>0.46233766233766233</v>
      </c>
      <c r="G34" s="37">
        <v>61</v>
      </c>
      <c r="H34" s="36">
        <f t="shared" si="9"/>
        <v>0.15844155844155844</v>
      </c>
      <c r="I34" s="37">
        <v>145</v>
      </c>
      <c r="J34" s="38">
        <f t="shared" si="10"/>
        <v>0.37662337662337664</v>
      </c>
      <c r="K34" s="106"/>
      <c r="L34" s="93"/>
      <c r="M34" s="108" t="s">
        <v>102</v>
      </c>
      <c r="N34" s="23">
        <v>861</v>
      </c>
      <c r="O34" s="35">
        <v>429</v>
      </c>
      <c r="P34" s="36">
        <f t="shared" si="11"/>
        <v>0.49825783972125437</v>
      </c>
      <c r="Q34" s="37">
        <v>81</v>
      </c>
      <c r="R34" s="36">
        <f t="shared" si="6"/>
        <v>9.4076655052264813E-2</v>
      </c>
      <c r="S34" s="37">
        <v>345</v>
      </c>
      <c r="T34" s="38">
        <f t="shared" si="7"/>
        <v>0.40069686411149824</v>
      </c>
      <c r="U34" s="93"/>
    </row>
    <row r="35" spans="2:21" ht="15" customHeight="1">
      <c r="B35" s="93"/>
      <c r="C35" s="187" t="s">
        <v>107</v>
      </c>
      <c r="D35" s="188"/>
      <c r="E35" s="188"/>
      <c r="F35" s="188"/>
      <c r="G35" s="188"/>
      <c r="H35" s="188"/>
      <c r="I35" s="188"/>
      <c r="J35" s="189"/>
      <c r="K35" s="93"/>
      <c r="L35" s="93"/>
      <c r="M35" s="187" t="s">
        <v>107</v>
      </c>
      <c r="N35" s="188"/>
      <c r="O35" s="188"/>
      <c r="P35" s="188"/>
      <c r="Q35" s="188"/>
      <c r="R35" s="188"/>
      <c r="S35" s="188"/>
      <c r="T35" s="189"/>
      <c r="U35" s="93"/>
    </row>
    <row r="36" spans="2:21"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</row>
    <row r="37" spans="2:21"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</row>
    <row r="38" spans="2:21"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</row>
    <row r="39" spans="2:21">
      <c r="U39" s="93"/>
    </row>
  </sheetData>
  <mergeCells count="40">
    <mergeCell ref="A9:C9"/>
    <mergeCell ref="A10:C10"/>
    <mergeCell ref="A3:C4"/>
    <mergeCell ref="Q3:U3"/>
    <mergeCell ref="A6:C6"/>
    <mergeCell ref="A5:C5"/>
    <mergeCell ref="A7:C7"/>
    <mergeCell ref="A8:C8"/>
    <mergeCell ref="D3:F3"/>
    <mergeCell ref="G3:I3"/>
    <mergeCell ref="J3:L3"/>
    <mergeCell ref="M3:O3"/>
    <mergeCell ref="C35:J35"/>
    <mergeCell ref="M35:T35"/>
    <mergeCell ref="C27:C28"/>
    <mergeCell ref="D27:D28"/>
    <mergeCell ref="E27:F27"/>
    <mergeCell ref="G27:H27"/>
    <mergeCell ref="I27:J27"/>
    <mergeCell ref="M27:M28"/>
    <mergeCell ref="C23:J23"/>
    <mergeCell ref="M23:T23"/>
    <mergeCell ref="C26:J26"/>
    <mergeCell ref="M26:T26"/>
    <mergeCell ref="N27:N28"/>
    <mergeCell ref="O27:P27"/>
    <mergeCell ref="Q27:R27"/>
    <mergeCell ref="S27:T27"/>
    <mergeCell ref="C14:J14"/>
    <mergeCell ref="M14:T14"/>
    <mergeCell ref="C15:C16"/>
    <mergeCell ref="D15:D16"/>
    <mergeCell ref="E15:F15"/>
    <mergeCell ref="G15:H15"/>
    <mergeCell ref="I15:J15"/>
    <mergeCell ref="M15:M16"/>
    <mergeCell ref="N15:N16"/>
    <mergeCell ref="O15:P15"/>
    <mergeCell ref="Q15:R15"/>
    <mergeCell ref="S15:T1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38"/>
  <sheetViews>
    <sheetView topLeftCell="F22" workbookViewId="0">
      <selection activeCell="P49" sqref="P49"/>
    </sheetView>
  </sheetViews>
  <sheetFormatPr defaultColWidth="11.42578125" defaultRowHeight="15"/>
  <cols>
    <col min="2" max="2" width="9.42578125" customWidth="1"/>
    <col min="3" max="3" width="7.42578125" customWidth="1"/>
    <col min="4" max="4" width="7" customWidth="1"/>
    <col min="5" max="5" width="10.140625" customWidth="1"/>
    <col min="6" max="6" width="7.42578125" customWidth="1"/>
    <col min="7" max="7" width="10.140625" customWidth="1"/>
    <col min="8" max="8" width="7" customWidth="1"/>
    <col min="9" max="9" width="10.140625" customWidth="1"/>
    <col min="11" max="11" width="9.42578125" customWidth="1"/>
    <col min="12" max="12" width="6.42578125" customWidth="1"/>
    <col min="13" max="13" width="7" customWidth="1"/>
    <col min="14" max="14" width="10.140625" customWidth="1"/>
    <col min="15" max="15" width="7" customWidth="1"/>
    <col min="16" max="16" width="10.140625" customWidth="1"/>
    <col min="17" max="17" width="7" customWidth="1"/>
    <col min="18" max="18" width="10.140625" customWidth="1"/>
  </cols>
  <sheetData>
    <row r="2" spans="1:19">
      <c r="B2" s="151"/>
      <c r="C2" s="151"/>
      <c r="D2" s="151" t="s">
        <v>15</v>
      </c>
      <c r="E2" s="151"/>
      <c r="F2" s="151"/>
      <c r="G2" s="151"/>
      <c r="H2" s="151" t="s">
        <v>16</v>
      </c>
      <c r="I2" s="151"/>
      <c r="J2" s="151"/>
      <c r="K2" s="151"/>
      <c r="L2" s="151" t="s">
        <v>17</v>
      </c>
      <c r="M2" s="151"/>
      <c r="N2" s="151"/>
      <c r="O2" s="151"/>
      <c r="P2" s="151" t="s">
        <v>18</v>
      </c>
      <c r="Q2" s="151"/>
      <c r="R2" s="151"/>
      <c r="S2" s="151"/>
    </row>
    <row r="3" spans="1:19">
      <c r="B3" s="151"/>
      <c r="C3" s="151"/>
      <c r="D3" s="40" t="s">
        <v>155</v>
      </c>
      <c r="E3" s="40" t="s">
        <v>156</v>
      </c>
      <c r="F3" s="40" t="s">
        <v>157</v>
      </c>
      <c r="G3" s="40" t="s">
        <v>158</v>
      </c>
      <c r="H3" s="40" t="s">
        <v>155</v>
      </c>
      <c r="I3" s="40" t="s">
        <v>156</v>
      </c>
      <c r="J3" s="40" t="s">
        <v>157</v>
      </c>
      <c r="K3" s="40" t="s">
        <v>158</v>
      </c>
      <c r="L3" s="40" t="s">
        <v>155</v>
      </c>
      <c r="M3" s="40" t="s">
        <v>156</v>
      </c>
      <c r="N3" s="40" t="s">
        <v>157</v>
      </c>
      <c r="O3" s="40" t="s">
        <v>158</v>
      </c>
      <c r="P3" s="40" t="s">
        <v>155</v>
      </c>
      <c r="Q3" s="40" t="s">
        <v>156</v>
      </c>
      <c r="R3" s="40" t="s">
        <v>157</v>
      </c>
      <c r="S3" s="40" t="s">
        <v>158</v>
      </c>
    </row>
    <row r="4" spans="1:19">
      <c r="B4" s="192" t="s">
        <v>19</v>
      </c>
      <c r="C4" s="192"/>
      <c r="D4" s="8">
        <v>175457</v>
      </c>
      <c r="E4" s="8">
        <v>31839</v>
      </c>
      <c r="F4" s="8">
        <v>116924</v>
      </c>
      <c r="G4" s="8">
        <v>26694</v>
      </c>
      <c r="H4" s="8">
        <v>63211</v>
      </c>
      <c r="I4" s="8">
        <v>11353</v>
      </c>
      <c r="J4" s="8">
        <v>42239</v>
      </c>
      <c r="K4" s="8">
        <v>9619</v>
      </c>
      <c r="L4" s="8">
        <v>15765</v>
      </c>
      <c r="M4" s="8">
        <v>3266</v>
      </c>
      <c r="N4" s="8">
        <v>10337</v>
      </c>
      <c r="O4" s="8">
        <v>2162</v>
      </c>
      <c r="P4" s="8">
        <v>96481</v>
      </c>
      <c r="Q4" s="8">
        <v>17220</v>
      </c>
      <c r="R4" s="8">
        <v>64348</v>
      </c>
      <c r="S4" s="8">
        <v>14913</v>
      </c>
    </row>
    <row r="5" spans="1:19">
      <c r="B5" s="192" t="s">
        <v>20</v>
      </c>
      <c r="C5" s="192"/>
      <c r="D5" s="8">
        <v>104114</v>
      </c>
      <c r="E5" s="8">
        <v>21360</v>
      </c>
      <c r="F5" s="8">
        <v>69659</v>
      </c>
      <c r="G5" s="8">
        <v>13095</v>
      </c>
      <c r="H5" s="8">
        <v>38129</v>
      </c>
      <c r="I5" s="8">
        <v>7785</v>
      </c>
      <c r="J5" s="8">
        <v>25815</v>
      </c>
      <c r="K5" s="8">
        <v>4529</v>
      </c>
      <c r="L5" s="8">
        <v>11259</v>
      </c>
      <c r="M5" s="8">
        <v>2574</v>
      </c>
      <c r="N5" s="8">
        <v>7391</v>
      </c>
      <c r="O5" s="8">
        <v>1294</v>
      </c>
      <c r="P5" s="8">
        <v>54726</v>
      </c>
      <c r="Q5" s="8">
        <v>11001</v>
      </c>
      <c r="R5" s="8">
        <v>36453</v>
      </c>
      <c r="S5" s="8">
        <v>7272</v>
      </c>
    </row>
    <row r="6" spans="1:19">
      <c r="B6" s="192" t="s">
        <v>48</v>
      </c>
      <c r="C6" s="192"/>
      <c r="D6" s="8">
        <v>2475</v>
      </c>
      <c r="E6" s="8">
        <v>1153</v>
      </c>
      <c r="F6" s="8">
        <v>1173</v>
      </c>
      <c r="G6" s="16">
        <v>149</v>
      </c>
      <c r="H6" s="16">
        <v>940</v>
      </c>
      <c r="I6" s="16">
        <v>458</v>
      </c>
      <c r="J6" s="16">
        <v>420</v>
      </c>
      <c r="K6" s="16">
        <v>62</v>
      </c>
      <c r="L6" s="16">
        <v>267</v>
      </c>
      <c r="M6" s="16">
        <v>135</v>
      </c>
      <c r="N6" s="16">
        <v>122</v>
      </c>
      <c r="O6" s="16">
        <v>10</v>
      </c>
      <c r="P6" s="8">
        <v>1268</v>
      </c>
      <c r="Q6" s="16">
        <v>560</v>
      </c>
      <c r="R6" s="16">
        <v>631</v>
      </c>
      <c r="S6" s="16">
        <v>77</v>
      </c>
    </row>
    <row r="7" spans="1:19">
      <c r="B7" s="192" t="s">
        <v>22</v>
      </c>
      <c r="C7" s="192"/>
      <c r="D7" s="8">
        <v>63965</v>
      </c>
      <c r="E7" s="8">
        <v>8081</v>
      </c>
      <c r="F7" s="8">
        <v>42804</v>
      </c>
      <c r="G7" s="8">
        <v>13080</v>
      </c>
      <c r="H7" s="8">
        <v>22668</v>
      </c>
      <c r="I7" s="8">
        <v>2745</v>
      </c>
      <c r="J7" s="8">
        <v>15007</v>
      </c>
      <c r="K7" s="8">
        <v>4916</v>
      </c>
      <c r="L7" s="8">
        <v>3809</v>
      </c>
      <c r="M7" s="16">
        <v>458</v>
      </c>
      <c r="N7" s="8">
        <v>2514</v>
      </c>
      <c r="O7" s="16">
        <v>837</v>
      </c>
      <c r="P7" s="8">
        <v>37488</v>
      </c>
      <c r="Q7" s="8">
        <v>4878</v>
      </c>
      <c r="R7" s="8">
        <v>25283</v>
      </c>
      <c r="S7" s="8">
        <v>7327</v>
      </c>
    </row>
    <row r="8" spans="1:19">
      <c r="B8" s="192" t="s">
        <v>43</v>
      </c>
      <c r="C8" s="192"/>
      <c r="D8" s="8">
        <v>3543</v>
      </c>
      <c r="E8" s="8">
        <v>1062</v>
      </c>
      <c r="F8" s="8">
        <v>2328</v>
      </c>
      <c r="G8" s="16">
        <v>153</v>
      </c>
      <c r="H8" s="8">
        <v>1089</v>
      </c>
      <c r="I8" s="16">
        <v>308</v>
      </c>
      <c r="J8" s="16">
        <v>727</v>
      </c>
      <c r="K8" s="16">
        <v>54</v>
      </c>
      <c r="L8" s="16">
        <v>316</v>
      </c>
      <c r="M8" s="16">
        <v>88</v>
      </c>
      <c r="N8" s="16">
        <v>221</v>
      </c>
      <c r="O8" s="16">
        <v>7</v>
      </c>
      <c r="P8" s="8">
        <v>2138</v>
      </c>
      <c r="Q8" s="16">
        <v>666</v>
      </c>
      <c r="R8" s="8">
        <v>1380</v>
      </c>
      <c r="S8" s="16">
        <v>92</v>
      </c>
    </row>
    <row r="9" spans="1:19">
      <c r="B9" s="192" t="s">
        <v>57</v>
      </c>
      <c r="C9" s="192"/>
      <c r="D9" s="8">
        <v>1360</v>
      </c>
      <c r="E9" s="16">
        <v>183</v>
      </c>
      <c r="F9" s="16">
        <v>960</v>
      </c>
      <c r="G9" s="16">
        <v>217</v>
      </c>
      <c r="H9" s="16">
        <v>385</v>
      </c>
      <c r="I9" s="16">
        <v>57</v>
      </c>
      <c r="J9" s="16">
        <v>270</v>
      </c>
      <c r="K9" s="16">
        <v>58</v>
      </c>
      <c r="L9" s="16">
        <v>114</v>
      </c>
      <c r="M9" s="16">
        <v>11</v>
      </c>
      <c r="N9" s="16">
        <v>89</v>
      </c>
      <c r="O9" s="16">
        <v>14</v>
      </c>
      <c r="P9" s="16">
        <v>861</v>
      </c>
      <c r="Q9" s="16">
        <v>115</v>
      </c>
      <c r="R9" s="16">
        <v>601</v>
      </c>
      <c r="S9" s="16">
        <v>145</v>
      </c>
    </row>
    <row r="12" spans="1:19" ht="18.75">
      <c r="B12" s="87" t="s">
        <v>159</v>
      </c>
      <c r="C12" s="87"/>
      <c r="D12" s="87"/>
      <c r="E12" s="87"/>
      <c r="F12" s="87"/>
      <c r="G12" s="87"/>
      <c r="H12" s="87"/>
      <c r="I12" s="87"/>
      <c r="J12" s="87"/>
    </row>
    <row r="14" spans="1:19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</row>
    <row r="15" spans="1:19" ht="15.75" customHeight="1">
      <c r="A15" s="93"/>
      <c r="B15" s="193" t="s">
        <v>103</v>
      </c>
      <c r="C15" s="194"/>
      <c r="D15" s="194"/>
      <c r="E15" s="194"/>
      <c r="F15" s="194"/>
      <c r="G15" s="194"/>
      <c r="H15" s="194"/>
      <c r="I15" s="195"/>
      <c r="J15" s="93"/>
      <c r="K15" s="198" t="s">
        <v>104</v>
      </c>
      <c r="L15" s="199"/>
      <c r="M15" s="199"/>
      <c r="N15" s="199"/>
      <c r="O15" s="199"/>
      <c r="P15" s="199"/>
      <c r="Q15" s="199"/>
      <c r="R15" s="200"/>
      <c r="S15" s="93"/>
    </row>
    <row r="16" spans="1:19">
      <c r="A16" s="93"/>
      <c r="B16" s="179" t="s">
        <v>92</v>
      </c>
      <c r="C16" s="181" t="s">
        <v>147</v>
      </c>
      <c r="D16" s="196" t="s">
        <v>160</v>
      </c>
      <c r="E16" s="197"/>
      <c r="F16" s="185" t="s">
        <v>161</v>
      </c>
      <c r="G16" s="186"/>
      <c r="H16" s="185" t="s">
        <v>162</v>
      </c>
      <c r="I16" s="186"/>
      <c r="J16" s="93"/>
      <c r="K16" s="109" t="s">
        <v>92</v>
      </c>
      <c r="L16" s="110" t="s">
        <v>147</v>
      </c>
      <c r="M16" s="196" t="s">
        <v>160</v>
      </c>
      <c r="N16" s="197"/>
      <c r="O16" s="185" t="s">
        <v>161</v>
      </c>
      <c r="P16" s="186"/>
      <c r="Q16" s="185" t="s">
        <v>162</v>
      </c>
      <c r="R16" s="186"/>
      <c r="S16" s="93"/>
    </row>
    <row r="17" spans="1:19" ht="15" customHeight="1">
      <c r="A17" s="93"/>
      <c r="B17" s="180"/>
      <c r="C17" s="201"/>
      <c r="D17" s="101" t="s">
        <v>151</v>
      </c>
      <c r="E17" s="102" t="s">
        <v>152</v>
      </c>
      <c r="F17" s="103" t="s">
        <v>151</v>
      </c>
      <c r="G17" s="102" t="s">
        <v>152</v>
      </c>
      <c r="H17" s="103" t="s">
        <v>151</v>
      </c>
      <c r="I17" s="103" t="s">
        <v>152</v>
      </c>
      <c r="J17" s="93"/>
      <c r="K17" s="111"/>
      <c r="L17" s="112"/>
      <c r="M17" s="101" t="s">
        <v>151</v>
      </c>
      <c r="N17" s="102" t="s">
        <v>152</v>
      </c>
      <c r="O17" s="103" t="s">
        <v>151</v>
      </c>
      <c r="P17" s="102" t="s">
        <v>152</v>
      </c>
      <c r="Q17" s="103" t="s">
        <v>151</v>
      </c>
      <c r="R17" s="103" t="s">
        <v>152</v>
      </c>
      <c r="S17" s="93"/>
    </row>
    <row r="18" spans="1:19">
      <c r="A18" s="93"/>
      <c r="B18" s="104" t="s">
        <v>147</v>
      </c>
      <c r="C18" s="47">
        <v>175457</v>
      </c>
      <c r="D18" s="54">
        <v>31839</v>
      </c>
      <c r="E18" s="24">
        <f>D18/C18</f>
        <v>0.18146326450355357</v>
      </c>
      <c r="F18" s="54">
        <v>116924</v>
      </c>
      <c r="G18" s="24">
        <f>F18/C18</f>
        <v>0.66639689496571808</v>
      </c>
      <c r="H18" s="54">
        <v>26694</v>
      </c>
      <c r="I18" s="25">
        <f>H18/C18</f>
        <v>0.15213984053072832</v>
      </c>
      <c r="J18" s="106"/>
      <c r="K18" s="104" t="s">
        <v>147</v>
      </c>
      <c r="L18" s="47">
        <v>63211</v>
      </c>
      <c r="M18" s="54">
        <v>11353</v>
      </c>
      <c r="N18" s="24">
        <f>M18/L18</f>
        <v>0.17960481561753491</v>
      </c>
      <c r="O18" s="54">
        <v>42239</v>
      </c>
      <c r="P18" s="24">
        <f>O18/L18</f>
        <v>0.66822230308016006</v>
      </c>
      <c r="Q18" s="54">
        <v>9619</v>
      </c>
      <c r="R18" s="25">
        <f>Q18/L18</f>
        <v>0.15217288130230497</v>
      </c>
      <c r="S18" s="93"/>
    </row>
    <row r="19" spans="1:19">
      <c r="A19" s="93"/>
      <c r="B19" s="105" t="s">
        <v>108</v>
      </c>
      <c r="C19" s="22">
        <v>104114</v>
      </c>
      <c r="D19" s="26">
        <v>21360</v>
      </c>
      <c r="E19" s="27">
        <f t="shared" ref="E19:E23" si="0">D19/C19</f>
        <v>0.20515972875886049</v>
      </c>
      <c r="F19" s="28">
        <v>69659</v>
      </c>
      <c r="G19" s="27">
        <f t="shared" ref="G19:G23" si="1">F19/C19</f>
        <v>0.66906467910175382</v>
      </c>
      <c r="H19" s="28">
        <v>13095</v>
      </c>
      <c r="I19" s="29">
        <f t="shared" ref="I19:I23" si="2">H19/C19</f>
        <v>0.12577559213938566</v>
      </c>
      <c r="J19" s="106"/>
      <c r="K19" s="105" t="s">
        <v>108</v>
      </c>
      <c r="L19" s="22">
        <v>38129</v>
      </c>
      <c r="M19" s="26">
        <v>7785</v>
      </c>
      <c r="N19" s="27">
        <f t="shared" ref="N19" si="3">M19/L19</f>
        <v>0.20417529964069345</v>
      </c>
      <c r="O19" s="28">
        <v>25815</v>
      </c>
      <c r="P19" s="27">
        <f t="shared" ref="P19:P23" si="4">O19/L19</f>
        <v>0.67704372000314716</v>
      </c>
      <c r="Q19" s="28">
        <v>4529</v>
      </c>
      <c r="R19" s="29">
        <f t="shared" ref="R19:R23" si="5">Q19/L19</f>
        <v>0.11878098035615936</v>
      </c>
      <c r="S19" s="93"/>
    </row>
    <row r="20" spans="1:19">
      <c r="A20" s="93"/>
      <c r="B20" s="104" t="s">
        <v>109</v>
      </c>
      <c r="C20" s="22">
        <v>2475</v>
      </c>
      <c r="D20" s="30">
        <v>1153</v>
      </c>
      <c r="E20" s="31">
        <f>D20/C20</f>
        <v>0.46585858585858586</v>
      </c>
      <c r="F20" s="32">
        <v>1173</v>
      </c>
      <c r="G20" s="31">
        <f t="shared" si="1"/>
        <v>0.47393939393939394</v>
      </c>
      <c r="H20" s="33">
        <v>149</v>
      </c>
      <c r="I20" s="34">
        <f t="shared" si="2"/>
        <v>6.0202020202020201E-2</v>
      </c>
      <c r="J20" s="106"/>
      <c r="K20" s="104" t="s">
        <v>109</v>
      </c>
      <c r="L20" s="22">
        <v>940</v>
      </c>
      <c r="M20" s="30">
        <v>458</v>
      </c>
      <c r="N20" s="31">
        <f>M20/L20</f>
        <v>0.48723404255319147</v>
      </c>
      <c r="O20" s="32">
        <v>420</v>
      </c>
      <c r="P20" s="31">
        <f t="shared" si="4"/>
        <v>0.44680851063829785</v>
      </c>
      <c r="Q20" s="33">
        <v>62</v>
      </c>
      <c r="R20" s="34">
        <f t="shared" si="5"/>
        <v>6.5957446808510636E-2</v>
      </c>
      <c r="S20" s="93"/>
    </row>
    <row r="21" spans="1:19">
      <c r="A21" s="93"/>
      <c r="B21" s="107" t="s">
        <v>111</v>
      </c>
      <c r="C21" s="22">
        <v>63965</v>
      </c>
      <c r="D21" s="22">
        <v>8081</v>
      </c>
      <c r="E21" s="31">
        <f t="shared" si="0"/>
        <v>0.12633471429688112</v>
      </c>
      <c r="F21" s="33">
        <v>42804</v>
      </c>
      <c r="G21" s="31">
        <f t="shared" si="1"/>
        <v>0.66917845696865474</v>
      </c>
      <c r="H21" s="33">
        <v>13080</v>
      </c>
      <c r="I21" s="34">
        <f t="shared" si="2"/>
        <v>0.20448682873446417</v>
      </c>
      <c r="J21" s="106"/>
      <c r="K21" s="107" t="s">
        <v>111</v>
      </c>
      <c r="L21" s="22">
        <v>22668</v>
      </c>
      <c r="M21" s="22">
        <v>2745</v>
      </c>
      <c r="N21" s="31">
        <f t="shared" ref="N21:N23" si="6">M21/L21</f>
        <v>0.12109581789306512</v>
      </c>
      <c r="O21" s="33">
        <v>15007</v>
      </c>
      <c r="P21" s="31">
        <f t="shared" si="4"/>
        <v>0.66203458620081168</v>
      </c>
      <c r="Q21" s="33">
        <v>4916</v>
      </c>
      <c r="R21" s="34">
        <f t="shared" si="5"/>
        <v>0.21686959590612317</v>
      </c>
      <c r="S21" s="93"/>
    </row>
    <row r="22" spans="1:19">
      <c r="A22" s="93"/>
      <c r="B22" s="104" t="s">
        <v>112</v>
      </c>
      <c r="C22" s="22">
        <v>3543</v>
      </c>
      <c r="D22" s="22">
        <v>1062</v>
      </c>
      <c r="E22" s="31">
        <f t="shared" si="0"/>
        <v>0.29974597798475866</v>
      </c>
      <c r="F22" s="32">
        <v>2328</v>
      </c>
      <c r="G22" s="31">
        <f t="shared" si="1"/>
        <v>0.65707027942421681</v>
      </c>
      <c r="H22" s="33">
        <v>153</v>
      </c>
      <c r="I22" s="34">
        <f t="shared" si="2"/>
        <v>4.3183742591024553E-2</v>
      </c>
      <c r="J22" s="106"/>
      <c r="K22" s="104" t="s">
        <v>112</v>
      </c>
      <c r="L22" s="22">
        <v>1089</v>
      </c>
      <c r="M22" s="22">
        <v>308</v>
      </c>
      <c r="N22" s="31">
        <f t="shared" si="6"/>
        <v>0.28282828282828282</v>
      </c>
      <c r="O22" s="32">
        <v>727</v>
      </c>
      <c r="P22" s="31">
        <f t="shared" si="4"/>
        <v>0.66758494031221305</v>
      </c>
      <c r="Q22" s="33">
        <v>54</v>
      </c>
      <c r="R22" s="34">
        <f t="shared" si="5"/>
        <v>4.9586776859504134E-2</v>
      </c>
      <c r="S22" s="93"/>
    </row>
    <row r="23" spans="1:19">
      <c r="A23" s="93"/>
      <c r="B23" s="108" t="s">
        <v>102</v>
      </c>
      <c r="C23" s="23">
        <v>1360</v>
      </c>
      <c r="D23" s="35">
        <v>183</v>
      </c>
      <c r="E23" s="36">
        <f t="shared" si="0"/>
        <v>0.13455882352941176</v>
      </c>
      <c r="F23" s="37">
        <v>960</v>
      </c>
      <c r="G23" s="36">
        <f t="shared" si="1"/>
        <v>0.70588235294117652</v>
      </c>
      <c r="H23" s="37">
        <v>217</v>
      </c>
      <c r="I23" s="38">
        <f t="shared" si="2"/>
        <v>0.15955882352941175</v>
      </c>
      <c r="J23" s="106"/>
      <c r="K23" s="108" t="s">
        <v>102</v>
      </c>
      <c r="L23" s="23">
        <v>385</v>
      </c>
      <c r="M23" s="35">
        <v>57</v>
      </c>
      <c r="N23" s="36">
        <f t="shared" si="6"/>
        <v>0.14805194805194805</v>
      </c>
      <c r="O23" s="37">
        <v>270</v>
      </c>
      <c r="P23" s="36">
        <f t="shared" si="4"/>
        <v>0.70129870129870131</v>
      </c>
      <c r="Q23" s="37">
        <v>58</v>
      </c>
      <c r="R23" s="38">
        <f t="shared" si="5"/>
        <v>0.15064935064935064</v>
      </c>
      <c r="S23" s="93"/>
    </row>
    <row r="24" spans="1:19">
      <c r="A24" s="93"/>
      <c r="B24" s="187" t="s">
        <v>107</v>
      </c>
      <c r="C24" s="188"/>
      <c r="D24" s="188"/>
      <c r="E24" s="188"/>
      <c r="F24" s="188"/>
      <c r="G24" s="188"/>
      <c r="H24" s="188"/>
      <c r="I24" s="189"/>
      <c r="J24" s="93"/>
      <c r="K24" s="187" t="s">
        <v>107</v>
      </c>
      <c r="L24" s="188"/>
      <c r="M24" s="188"/>
      <c r="N24" s="188"/>
      <c r="O24" s="188"/>
      <c r="P24" s="188"/>
      <c r="Q24" s="188"/>
      <c r="R24" s="189"/>
      <c r="S24" s="93"/>
    </row>
    <row r="25" spans="1:19" ht="15" customHeigh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</row>
    <row r="26" spans="1:19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</row>
    <row r="27" spans="1:19" ht="15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</row>
    <row r="28" spans="1:19">
      <c r="A28" s="93"/>
      <c r="B28" s="176" t="s">
        <v>105</v>
      </c>
      <c r="C28" s="177"/>
      <c r="D28" s="177"/>
      <c r="E28" s="177"/>
      <c r="F28" s="177"/>
      <c r="G28" s="177"/>
      <c r="H28" s="177"/>
      <c r="I28" s="178"/>
      <c r="J28" s="93"/>
      <c r="K28" s="176" t="s">
        <v>106</v>
      </c>
      <c r="L28" s="177"/>
      <c r="M28" s="177"/>
      <c r="N28" s="177"/>
      <c r="O28" s="177"/>
      <c r="P28" s="177"/>
      <c r="Q28" s="177"/>
      <c r="R28" s="178"/>
      <c r="S28" s="93"/>
    </row>
    <row r="29" spans="1:19" ht="15" customHeight="1">
      <c r="A29" s="93"/>
      <c r="B29" s="109" t="s">
        <v>92</v>
      </c>
      <c r="C29" s="110" t="s">
        <v>147</v>
      </c>
      <c r="D29" s="196" t="s">
        <v>160</v>
      </c>
      <c r="E29" s="197"/>
      <c r="F29" s="185" t="s">
        <v>161</v>
      </c>
      <c r="G29" s="186"/>
      <c r="H29" s="185" t="s">
        <v>162</v>
      </c>
      <c r="I29" s="186"/>
      <c r="J29" s="93"/>
      <c r="K29" s="109" t="s">
        <v>92</v>
      </c>
      <c r="L29" s="110" t="s">
        <v>147</v>
      </c>
      <c r="M29" s="196" t="s">
        <v>160</v>
      </c>
      <c r="N29" s="197"/>
      <c r="O29" s="185" t="s">
        <v>161</v>
      </c>
      <c r="P29" s="186"/>
      <c r="Q29" s="185" t="s">
        <v>162</v>
      </c>
      <c r="R29" s="186"/>
      <c r="S29" s="93"/>
    </row>
    <row r="30" spans="1:19">
      <c r="A30" s="93"/>
      <c r="B30" s="111"/>
      <c r="C30" s="112"/>
      <c r="D30" s="101" t="s">
        <v>151</v>
      </c>
      <c r="E30" s="102" t="s">
        <v>152</v>
      </c>
      <c r="F30" s="103" t="s">
        <v>151</v>
      </c>
      <c r="G30" s="102" t="s">
        <v>152</v>
      </c>
      <c r="H30" s="103" t="s">
        <v>151</v>
      </c>
      <c r="I30" s="103" t="s">
        <v>152</v>
      </c>
      <c r="J30" s="93"/>
      <c r="K30" s="111"/>
      <c r="L30" s="112"/>
      <c r="M30" s="101" t="s">
        <v>151</v>
      </c>
      <c r="N30" s="102" t="s">
        <v>152</v>
      </c>
      <c r="O30" s="103" t="s">
        <v>151</v>
      </c>
      <c r="P30" s="102" t="s">
        <v>152</v>
      </c>
      <c r="Q30" s="103" t="s">
        <v>151</v>
      </c>
      <c r="R30" s="103" t="s">
        <v>152</v>
      </c>
      <c r="S30" s="93"/>
    </row>
    <row r="31" spans="1:19">
      <c r="A31" s="93"/>
      <c r="B31" s="104" t="s">
        <v>147</v>
      </c>
      <c r="C31" s="47">
        <v>15765</v>
      </c>
      <c r="D31" s="54">
        <v>3266</v>
      </c>
      <c r="E31" s="24">
        <f>D31/C31</f>
        <v>0.20716777672058356</v>
      </c>
      <c r="F31" s="54">
        <v>10337</v>
      </c>
      <c r="G31" s="24">
        <f>F31/C31</f>
        <v>0.65569299080241039</v>
      </c>
      <c r="H31" s="54">
        <v>2162</v>
      </c>
      <c r="I31" s="25">
        <f>H31/C31</f>
        <v>0.13713923247700602</v>
      </c>
      <c r="J31" s="106"/>
      <c r="K31" s="104" t="s">
        <v>147</v>
      </c>
      <c r="L31" s="47">
        <v>96481</v>
      </c>
      <c r="M31" s="54">
        <v>17220</v>
      </c>
      <c r="N31" s="24">
        <f>M31/L31</f>
        <v>0.17848073713995502</v>
      </c>
      <c r="O31" s="54">
        <v>64348</v>
      </c>
      <c r="P31" s="24">
        <f>O31/L31</f>
        <v>0.66694996942403173</v>
      </c>
      <c r="Q31" s="54">
        <v>14913</v>
      </c>
      <c r="R31" s="25">
        <f>Q31/L31</f>
        <v>0.15456929343601331</v>
      </c>
      <c r="S31" s="93"/>
    </row>
    <row r="32" spans="1:19">
      <c r="A32" s="93"/>
      <c r="B32" s="105" t="s">
        <v>108</v>
      </c>
      <c r="C32" s="22">
        <v>11259</v>
      </c>
      <c r="D32" s="26">
        <v>2574</v>
      </c>
      <c r="E32" s="27">
        <f t="shared" ref="E32" si="7">D32/C32</f>
        <v>0.22861710631494805</v>
      </c>
      <c r="F32" s="28">
        <v>7391</v>
      </c>
      <c r="G32" s="27">
        <f t="shared" ref="G32:G36" si="8">F32/C32</f>
        <v>0.65645261568522961</v>
      </c>
      <c r="H32" s="28">
        <v>1294</v>
      </c>
      <c r="I32" s="29">
        <f t="shared" ref="I32:I36" si="9">H32/C32</f>
        <v>0.11493027799982236</v>
      </c>
      <c r="J32" s="106"/>
      <c r="K32" s="105" t="s">
        <v>108</v>
      </c>
      <c r="L32" s="22">
        <v>54726</v>
      </c>
      <c r="M32" s="26">
        <v>11001</v>
      </c>
      <c r="N32" s="27">
        <f t="shared" ref="N32" si="10">M32/L32</f>
        <v>0.20101962504111393</v>
      </c>
      <c r="O32" s="28">
        <v>36453</v>
      </c>
      <c r="P32" s="27">
        <f t="shared" ref="P32:P36" si="11">O32/L32</f>
        <v>0.66610020831049233</v>
      </c>
      <c r="Q32" s="28">
        <v>7272</v>
      </c>
      <c r="R32" s="29">
        <f t="shared" ref="R32:R36" si="12">Q32/L32</f>
        <v>0.1328801666483938</v>
      </c>
      <c r="S32" s="93"/>
    </row>
    <row r="33" spans="1:19">
      <c r="A33" s="93"/>
      <c r="B33" s="104" t="s">
        <v>109</v>
      </c>
      <c r="C33" s="22">
        <v>267</v>
      </c>
      <c r="D33" s="30">
        <v>135</v>
      </c>
      <c r="E33" s="31">
        <f>D33/C33</f>
        <v>0.5056179775280899</v>
      </c>
      <c r="F33" s="32">
        <v>122</v>
      </c>
      <c r="G33" s="31">
        <f t="shared" si="8"/>
        <v>0.45692883895131087</v>
      </c>
      <c r="H33" s="33">
        <v>10</v>
      </c>
      <c r="I33" s="34">
        <f t="shared" si="9"/>
        <v>3.7453183520599252E-2</v>
      </c>
      <c r="J33" s="106"/>
      <c r="K33" s="104" t="s">
        <v>109</v>
      </c>
      <c r="L33" s="22">
        <v>1268</v>
      </c>
      <c r="M33" s="30">
        <v>560</v>
      </c>
      <c r="N33" s="31">
        <f>M33/L33</f>
        <v>0.44164037854889587</v>
      </c>
      <c r="O33" s="32">
        <v>631</v>
      </c>
      <c r="P33" s="31">
        <f t="shared" si="11"/>
        <v>0.49763406940063093</v>
      </c>
      <c r="Q33" s="33">
        <v>77</v>
      </c>
      <c r="R33" s="34">
        <f t="shared" si="12"/>
        <v>6.0725552050473183E-2</v>
      </c>
      <c r="S33" s="93"/>
    </row>
    <row r="34" spans="1:19">
      <c r="A34" s="93"/>
      <c r="B34" s="107" t="s">
        <v>111</v>
      </c>
      <c r="C34" s="22">
        <v>3809</v>
      </c>
      <c r="D34" s="22">
        <v>458</v>
      </c>
      <c r="E34" s="31">
        <f t="shared" ref="E34:E36" si="13">D34/C34</f>
        <v>0.12024153321081649</v>
      </c>
      <c r="F34" s="33">
        <v>2514</v>
      </c>
      <c r="G34" s="31">
        <f t="shared" si="8"/>
        <v>0.66001575216592279</v>
      </c>
      <c r="H34" s="33">
        <v>837</v>
      </c>
      <c r="I34" s="34">
        <f t="shared" si="9"/>
        <v>0.2197427146232607</v>
      </c>
      <c r="J34" s="106"/>
      <c r="K34" s="107" t="s">
        <v>111</v>
      </c>
      <c r="L34" s="22">
        <v>37488</v>
      </c>
      <c r="M34" s="22">
        <v>4878</v>
      </c>
      <c r="N34" s="31">
        <f t="shared" ref="N34:N36" si="14">M34/L34</f>
        <v>0.13012163892445583</v>
      </c>
      <c r="O34" s="33">
        <v>25283</v>
      </c>
      <c r="P34" s="31">
        <f t="shared" si="11"/>
        <v>0.67442915066154507</v>
      </c>
      <c r="Q34" s="33">
        <v>7327</v>
      </c>
      <c r="R34" s="34">
        <f t="shared" si="12"/>
        <v>0.19544921041399915</v>
      </c>
      <c r="S34" s="93"/>
    </row>
    <row r="35" spans="1:19">
      <c r="A35" s="93"/>
      <c r="B35" s="104" t="s">
        <v>112</v>
      </c>
      <c r="C35" s="22">
        <v>316</v>
      </c>
      <c r="D35" s="22">
        <v>88</v>
      </c>
      <c r="E35" s="31">
        <f t="shared" si="13"/>
        <v>0.27848101265822783</v>
      </c>
      <c r="F35" s="32">
        <v>221</v>
      </c>
      <c r="G35" s="31">
        <f t="shared" si="8"/>
        <v>0.69936708860759489</v>
      </c>
      <c r="H35" s="33">
        <v>7</v>
      </c>
      <c r="I35" s="34">
        <f t="shared" si="9"/>
        <v>2.2151898734177215E-2</v>
      </c>
      <c r="J35" s="106"/>
      <c r="K35" s="104" t="s">
        <v>112</v>
      </c>
      <c r="L35" s="22">
        <v>2138</v>
      </c>
      <c r="M35" s="22">
        <v>666</v>
      </c>
      <c r="N35" s="31">
        <f t="shared" si="14"/>
        <v>0.31150608044901779</v>
      </c>
      <c r="O35" s="32">
        <v>1380</v>
      </c>
      <c r="P35" s="31">
        <f t="shared" si="11"/>
        <v>0.64546304957904588</v>
      </c>
      <c r="Q35" s="33">
        <v>92</v>
      </c>
      <c r="R35" s="34">
        <f t="shared" si="12"/>
        <v>4.3030869971936392E-2</v>
      </c>
      <c r="S35" s="93"/>
    </row>
    <row r="36" spans="1:19">
      <c r="A36" s="93"/>
      <c r="B36" s="108" t="s">
        <v>102</v>
      </c>
      <c r="C36" s="23">
        <v>114</v>
      </c>
      <c r="D36" s="35">
        <v>11</v>
      </c>
      <c r="E36" s="36">
        <f t="shared" si="13"/>
        <v>9.6491228070175433E-2</v>
      </c>
      <c r="F36" s="37">
        <v>89</v>
      </c>
      <c r="G36" s="36">
        <f t="shared" si="8"/>
        <v>0.7807017543859649</v>
      </c>
      <c r="H36" s="37">
        <v>14</v>
      </c>
      <c r="I36" s="38">
        <f t="shared" si="9"/>
        <v>0.12280701754385964</v>
      </c>
      <c r="J36" s="106"/>
      <c r="K36" s="108" t="s">
        <v>102</v>
      </c>
      <c r="L36" s="23">
        <v>861</v>
      </c>
      <c r="M36" s="35">
        <v>115</v>
      </c>
      <c r="N36" s="36">
        <f t="shared" si="14"/>
        <v>0.13356562137049943</v>
      </c>
      <c r="O36" s="37">
        <v>601</v>
      </c>
      <c r="P36" s="36">
        <f t="shared" si="11"/>
        <v>0.69802555168408831</v>
      </c>
      <c r="Q36" s="37">
        <v>145</v>
      </c>
      <c r="R36" s="38">
        <f t="shared" si="12"/>
        <v>0.16840882694541232</v>
      </c>
      <c r="S36" s="93"/>
    </row>
    <row r="37" spans="1:19" ht="15" customHeight="1">
      <c r="A37" s="93"/>
      <c r="B37" s="187" t="s">
        <v>107</v>
      </c>
      <c r="C37" s="188"/>
      <c r="D37" s="188"/>
      <c r="E37" s="188"/>
      <c r="F37" s="188"/>
      <c r="G37" s="188"/>
      <c r="H37" s="188"/>
      <c r="I37" s="189"/>
      <c r="J37" s="93"/>
      <c r="K37" s="187" t="s">
        <v>107</v>
      </c>
      <c r="L37" s="188"/>
      <c r="M37" s="188"/>
      <c r="N37" s="188"/>
      <c r="O37" s="188"/>
      <c r="P37" s="188"/>
      <c r="Q37" s="188"/>
      <c r="R37" s="189"/>
      <c r="S37" s="93"/>
    </row>
    <row r="38" spans="1:19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</row>
  </sheetData>
  <mergeCells count="33">
    <mergeCell ref="B37:I37"/>
    <mergeCell ref="K37:R37"/>
    <mergeCell ref="B24:I24"/>
    <mergeCell ref="K24:R24"/>
    <mergeCell ref="D29:E29"/>
    <mergeCell ref="F29:G29"/>
    <mergeCell ref="H29:I29"/>
    <mergeCell ref="M29:N29"/>
    <mergeCell ref="O29:P29"/>
    <mergeCell ref="F16:G16"/>
    <mergeCell ref="H16:I16"/>
    <mergeCell ref="B15:I15"/>
    <mergeCell ref="Q29:R29"/>
    <mergeCell ref="M16:N16"/>
    <mergeCell ref="O16:P16"/>
    <mergeCell ref="Q16:R16"/>
    <mergeCell ref="K15:R15"/>
    <mergeCell ref="B28:I28"/>
    <mergeCell ref="K28:R28"/>
    <mergeCell ref="B16:B17"/>
    <mergeCell ref="C16:C17"/>
    <mergeCell ref="D16:E16"/>
    <mergeCell ref="B6:C6"/>
    <mergeCell ref="B7:C7"/>
    <mergeCell ref="B8:C8"/>
    <mergeCell ref="B9:C9"/>
    <mergeCell ref="B2:C3"/>
    <mergeCell ref="B5:C5"/>
    <mergeCell ref="D2:G2"/>
    <mergeCell ref="H2:K2"/>
    <mergeCell ref="L2:O2"/>
    <mergeCell ref="P2:S2"/>
    <mergeCell ref="B4:C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32"/>
  <sheetViews>
    <sheetView workbookViewId="0">
      <selection activeCell="H35" sqref="H35"/>
    </sheetView>
  </sheetViews>
  <sheetFormatPr defaultColWidth="11.42578125" defaultRowHeight="15"/>
  <sheetData>
    <row r="2" spans="1:18">
      <c r="A2" s="15"/>
      <c r="B2" s="45"/>
      <c r="C2" s="167" t="s">
        <v>15</v>
      </c>
      <c r="D2" s="160"/>
      <c r="E2" s="160"/>
      <c r="F2" s="161"/>
      <c r="G2" s="167" t="s">
        <v>16</v>
      </c>
      <c r="H2" s="160"/>
      <c r="I2" s="160"/>
      <c r="J2" s="161"/>
      <c r="K2" s="167" t="s">
        <v>17</v>
      </c>
      <c r="L2" s="160"/>
      <c r="M2" s="160"/>
      <c r="N2" s="161"/>
      <c r="O2" s="167" t="s">
        <v>18</v>
      </c>
      <c r="P2" s="160"/>
      <c r="Q2" s="160"/>
      <c r="R2" s="161"/>
    </row>
    <row r="3" spans="1:18">
      <c r="B3" s="46"/>
      <c r="C3" s="7" t="s">
        <v>140</v>
      </c>
      <c r="D3" s="7" t="s">
        <v>141</v>
      </c>
      <c r="E3" s="7" t="s">
        <v>142</v>
      </c>
      <c r="F3" s="7" t="s">
        <v>143</v>
      </c>
      <c r="G3" s="7" t="s">
        <v>140</v>
      </c>
      <c r="H3" s="7" t="s">
        <v>141</v>
      </c>
      <c r="I3" s="7" t="s">
        <v>142</v>
      </c>
      <c r="J3" s="7" t="s">
        <v>143</v>
      </c>
      <c r="K3" s="7" t="s">
        <v>140</v>
      </c>
      <c r="L3" s="7" t="s">
        <v>141</v>
      </c>
      <c r="M3" s="7" t="s">
        <v>142</v>
      </c>
      <c r="N3" s="7" t="s">
        <v>143</v>
      </c>
      <c r="O3" s="7" t="s">
        <v>140</v>
      </c>
      <c r="P3" s="7" t="s">
        <v>141</v>
      </c>
      <c r="Q3" s="7" t="s">
        <v>142</v>
      </c>
      <c r="R3" s="7" t="s">
        <v>143</v>
      </c>
    </row>
    <row r="4" spans="1:18">
      <c r="B4" s="40" t="s">
        <v>19</v>
      </c>
      <c r="C4" s="8">
        <v>14073</v>
      </c>
      <c r="D4" s="8">
        <v>3262</v>
      </c>
      <c r="E4" s="8">
        <v>744</v>
      </c>
      <c r="F4" s="8">
        <v>10067</v>
      </c>
      <c r="G4" s="8">
        <v>5453</v>
      </c>
      <c r="H4" s="8">
        <v>1247</v>
      </c>
      <c r="I4" s="8">
        <v>357</v>
      </c>
      <c r="J4" s="8">
        <v>3849</v>
      </c>
      <c r="K4" s="8">
        <v>1161</v>
      </c>
      <c r="L4" s="8">
        <v>320</v>
      </c>
      <c r="M4" s="8">
        <v>82</v>
      </c>
      <c r="N4" s="8">
        <v>759</v>
      </c>
      <c r="O4" s="8">
        <v>7459</v>
      </c>
      <c r="P4" s="8">
        <v>1695</v>
      </c>
      <c r="Q4" s="8">
        <v>305</v>
      </c>
      <c r="R4" s="8">
        <v>5459</v>
      </c>
    </row>
    <row r="5" spans="1:18">
      <c r="B5" s="40" t="s">
        <v>20</v>
      </c>
      <c r="C5" s="8">
        <v>6900</v>
      </c>
      <c r="D5" s="8">
        <v>2143</v>
      </c>
      <c r="E5" s="16">
        <v>483</v>
      </c>
      <c r="F5" s="8">
        <v>4274</v>
      </c>
      <c r="G5" s="8">
        <v>2770</v>
      </c>
      <c r="H5" s="16">
        <v>828</v>
      </c>
      <c r="I5" s="16">
        <v>224</v>
      </c>
      <c r="J5" s="8">
        <v>1718</v>
      </c>
      <c r="K5" s="16">
        <v>726</v>
      </c>
      <c r="L5" s="16">
        <v>228</v>
      </c>
      <c r="M5" s="16">
        <v>60</v>
      </c>
      <c r="N5" s="16">
        <v>438</v>
      </c>
      <c r="O5" s="8">
        <v>3404</v>
      </c>
      <c r="P5" s="8">
        <v>1087</v>
      </c>
      <c r="Q5" s="16">
        <v>199</v>
      </c>
      <c r="R5" s="8">
        <v>2118</v>
      </c>
    </row>
    <row r="6" spans="1:18">
      <c r="B6" s="40" t="s">
        <v>48</v>
      </c>
      <c r="C6" s="8">
        <v>476</v>
      </c>
      <c r="D6" s="8">
        <v>85</v>
      </c>
      <c r="E6" s="8">
        <v>30</v>
      </c>
      <c r="F6" s="8">
        <v>361</v>
      </c>
      <c r="G6" s="8">
        <v>206</v>
      </c>
      <c r="H6" s="8">
        <v>37</v>
      </c>
      <c r="I6" s="16">
        <v>18</v>
      </c>
      <c r="J6" s="8">
        <v>151</v>
      </c>
      <c r="K6" s="8">
        <v>42</v>
      </c>
      <c r="L6" s="16">
        <v>7</v>
      </c>
      <c r="M6" s="16">
        <v>4</v>
      </c>
      <c r="N6" s="8">
        <v>31</v>
      </c>
      <c r="O6" s="8">
        <v>228</v>
      </c>
      <c r="P6" s="8">
        <v>41</v>
      </c>
      <c r="Q6" s="8">
        <v>8</v>
      </c>
      <c r="R6" s="8">
        <v>179</v>
      </c>
    </row>
    <row r="7" spans="1:18">
      <c r="B7" s="40" t="s">
        <v>22</v>
      </c>
      <c r="C7" s="8">
        <v>5975</v>
      </c>
      <c r="D7" s="8">
        <v>723</v>
      </c>
      <c r="E7" s="16">
        <v>151</v>
      </c>
      <c r="F7" s="8">
        <v>5101</v>
      </c>
      <c r="G7" s="8">
        <v>2253</v>
      </c>
      <c r="H7" s="16">
        <v>288</v>
      </c>
      <c r="I7" s="16">
        <v>78</v>
      </c>
      <c r="J7" s="8">
        <v>1887</v>
      </c>
      <c r="K7" s="16">
        <v>336</v>
      </c>
      <c r="L7" s="16">
        <v>54</v>
      </c>
      <c r="M7" s="16">
        <v>11</v>
      </c>
      <c r="N7" s="16">
        <v>271</v>
      </c>
      <c r="O7" s="8">
        <v>3386</v>
      </c>
      <c r="P7" s="16">
        <v>381</v>
      </c>
      <c r="Q7" s="16">
        <v>62</v>
      </c>
      <c r="R7" s="8">
        <v>2943</v>
      </c>
    </row>
    <row r="8" spans="1:18">
      <c r="B8" s="40" t="s">
        <v>43</v>
      </c>
      <c r="C8" s="8">
        <v>622</v>
      </c>
      <c r="D8" s="16">
        <v>256</v>
      </c>
      <c r="E8" s="16">
        <v>72</v>
      </c>
      <c r="F8" s="16">
        <v>294</v>
      </c>
      <c r="G8" s="16">
        <v>199</v>
      </c>
      <c r="H8" s="16">
        <v>81</v>
      </c>
      <c r="I8" s="16">
        <v>32</v>
      </c>
      <c r="J8" s="16">
        <v>86</v>
      </c>
      <c r="K8" s="16">
        <v>43</v>
      </c>
      <c r="L8" s="16">
        <v>21</v>
      </c>
      <c r="M8" s="16">
        <v>7</v>
      </c>
      <c r="N8" s="16">
        <v>15</v>
      </c>
      <c r="O8" s="16">
        <v>380</v>
      </c>
      <c r="P8" s="16">
        <v>154</v>
      </c>
      <c r="Q8" s="16">
        <v>33</v>
      </c>
      <c r="R8" s="16">
        <v>193</v>
      </c>
    </row>
    <row r="9" spans="1:18">
      <c r="B9" s="40" t="s">
        <v>57</v>
      </c>
      <c r="C9" s="8">
        <v>100</v>
      </c>
      <c r="D9" s="16">
        <v>55</v>
      </c>
      <c r="E9" s="16">
        <v>8</v>
      </c>
      <c r="F9" s="16">
        <v>37</v>
      </c>
      <c r="G9" s="16">
        <v>25</v>
      </c>
      <c r="H9" s="16">
        <v>13</v>
      </c>
      <c r="I9" s="16">
        <v>5</v>
      </c>
      <c r="J9" s="16">
        <v>7</v>
      </c>
      <c r="K9" s="16">
        <v>14</v>
      </c>
      <c r="L9" s="16">
        <v>10</v>
      </c>
      <c r="M9" s="16">
        <v>0</v>
      </c>
      <c r="N9" s="16">
        <v>4</v>
      </c>
      <c r="O9" s="16">
        <v>61</v>
      </c>
      <c r="P9" s="16">
        <v>32</v>
      </c>
      <c r="Q9" s="16">
        <v>3</v>
      </c>
      <c r="R9" s="16">
        <v>26</v>
      </c>
    </row>
    <row r="10" spans="1:18">
      <c r="B10" s="15"/>
      <c r="C10" s="5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2" spans="1:18">
      <c r="B12" s="202" t="s">
        <v>163</v>
      </c>
      <c r="C12" s="203"/>
      <c r="D12" s="203"/>
      <c r="E12" s="203"/>
      <c r="F12" s="203"/>
      <c r="G12" s="203"/>
      <c r="H12" s="203"/>
      <c r="I12" s="204"/>
      <c r="J12" s="42"/>
      <c r="K12" s="202" t="s">
        <v>163</v>
      </c>
      <c r="L12" s="203"/>
      <c r="M12" s="203"/>
      <c r="N12" s="203"/>
      <c r="O12" s="203"/>
      <c r="P12" s="203"/>
      <c r="Q12" s="203"/>
      <c r="R12" s="204"/>
    </row>
    <row r="13" spans="1:18">
      <c r="B13" s="210" t="s">
        <v>92</v>
      </c>
      <c r="C13" s="210" t="s">
        <v>147</v>
      </c>
      <c r="D13" s="213" t="s">
        <v>114</v>
      </c>
      <c r="E13" s="214"/>
      <c r="F13" s="205" t="s">
        <v>148</v>
      </c>
      <c r="G13" s="206"/>
      <c r="H13" s="205" t="s">
        <v>164</v>
      </c>
      <c r="I13" s="206"/>
      <c r="J13" s="42"/>
      <c r="K13" s="210" t="s">
        <v>92</v>
      </c>
      <c r="L13" s="210" t="s">
        <v>147</v>
      </c>
      <c r="M13" s="213" t="s">
        <v>153</v>
      </c>
      <c r="N13" s="214"/>
      <c r="O13" s="205" t="s">
        <v>148</v>
      </c>
      <c r="P13" s="206"/>
      <c r="Q13" s="205" t="s">
        <v>164</v>
      </c>
      <c r="R13" s="206"/>
    </row>
    <row r="14" spans="1:18">
      <c r="B14" s="211"/>
      <c r="C14" s="212"/>
      <c r="D14" s="70" t="s">
        <v>151</v>
      </c>
      <c r="E14" s="71" t="s">
        <v>152</v>
      </c>
      <c r="F14" s="72" t="s">
        <v>151</v>
      </c>
      <c r="G14" s="71" t="s">
        <v>152</v>
      </c>
      <c r="H14" s="72" t="s">
        <v>151</v>
      </c>
      <c r="I14" s="72" t="s">
        <v>152</v>
      </c>
      <c r="J14" s="42"/>
      <c r="K14" s="211"/>
      <c r="L14" s="212"/>
      <c r="M14" s="70" t="s">
        <v>151</v>
      </c>
      <c r="N14" s="71" t="s">
        <v>152</v>
      </c>
      <c r="O14" s="72" t="s">
        <v>151</v>
      </c>
      <c r="P14" s="71" t="s">
        <v>152</v>
      </c>
      <c r="Q14" s="72" t="s">
        <v>151</v>
      </c>
      <c r="R14" s="72" t="s">
        <v>152</v>
      </c>
    </row>
    <row r="15" spans="1:18">
      <c r="B15" s="73" t="s">
        <v>147</v>
      </c>
      <c r="C15" s="47">
        <v>14073</v>
      </c>
      <c r="D15" s="39">
        <v>3262</v>
      </c>
      <c r="E15" s="19">
        <f>D15/C15</f>
        <v>0.23179137355219215</v>
      </c>
      <c r="F15" s="39">
        <v>744</v>
      </c>
      <c r="G15" s="19">
        <f>F15/C15</f>
        <v>5.2867192496269449E-2</v>
      </c>
      <c r="H15" s="39">
        <v>10067</v>
      </c>
      <c r="I15" s="20">
        <f>H15/C15</f>
        <v>0.71534143395153837</v>
      </c>
      <c r="J15" s="43"/>
      <c r="K15" s="73" t="s">
        <v>147</v>
      </c>
      <c r="L15" s="47">
        <v>5453</v>
      </c>
      <c r="M15" s="39">
        <v>1247</v>
      </c>
      <c r="N15" s="19">
        <f>M15/L15</f>
        <v>0.2286814597469283</v>
      </c>
      <c r="O15" s="39">
        <v>357</v>
      </c>
      <c r="P15" s="19">
        <f>O15/L15</f>
        <v>6.5468549422336333E-2</v>
      </c>
      <c r="Q15" s="39">
        <v>3849</v>
      </c>
      <c r="R15" s="20">
        <f>Q15/L15</f>
        <v>0.70584999083073541</v>
      </c>
    </row>
    <row r="16" spans="1:18">
      <c r="B16" s="74" t="s">
        <v>108</v>
      </c>
      <c r="C16" s="48">
        <v>6900</v>
      </c>
      <c r="D16" s="54">
        <v>2143</v>
      </c>
      <c r="E16" s="49">
        <f t="shared" ref="E16:E20" si="0">D16/C16</f>
        <v>0.31057971014492752</v>
      </c>
      <c r="F16" s="54">
        <v>483</v>
      </c>
      <c r="G16" s="49">
        <f t="shared" ref="G16:G20" si="1">F16/C16</f>
        <v>7.0000000000000007E-2</v>
      </c>
      <c r="H16" s="54">
        <v>4274</v>
      </c>
      <c r="I16" s="50">
        <f t="shared" ref="I16:I20" si="2">H16/C16</f>
        <v>0.61942028985507247</v>
      </c>
      <c r="J16" s="43"/>
      <c r="K16" s="74" t="s">
        <v>108</v>
      </c>
      <c r="L16" s="48">
        <v>2770</v>
      </c>
      <c r="M16" s="54">
        <v>828</v>
      </c>
      <c r="N16" s="49">
        <f t="shared" ref="N16:N20" si="3">M16/L16</f>
        <v>0.29891696750902524</v>
      </c>
      <c r="O16" s="54">
        <v>224</v>
      </c>
      <c r="P16" s="49">
        <f t="shared" ref="P16:P20" si="4">O16/L16</f>
        <v>8.0866425992779781E-2</v>
      </c>
      <c r="Q16" s="54">
        <v>1718</v>
      </c>
      <c r="R16" s="50">
        <f t="shared" ref="R16:R20" si="5">Q16/L16</f>
        <v>0.62021660649819499</v>
      </c>
    </row>
    <row r="17" spans="2:18">
      <c r="B17" s="73" t="s">
        <v>109</v>
      </c>
      <c r="C17" s="48">
        <v>476</v>
      </c>
      <c r="D17" s="54">
        <v>85</v>
      </c>
      <c r="E17" s="49">
        <f t="shared" si="0"/>
        <v>0.17857142857142858</v>
      </c>
      <c r="F17" s="54">
        <v>30</v>
      </c>
      <c r="G17" s="49">
        <f t="shared" si="1"/>
        <v>6.3025210084033612E-2</v>
      </c>
      <c r="H17" s="54">
        <v>361</v>
      </c>
      <c r="I17" s="50">
        <f t="shared" si="2"/>
        <v>0.75840336134453779</v>
      </c>
      <c r="J17" s="43"/>
      <c r="K17" s="73" t="s">
        <v>109</v>
      </c>
      <c r="L17" s="48">
        <v>206</v>
      </c>
      <c r="M17" s="54">
        <v>37</v>
      </c>
      <c r="N17" s="49">
        <f t="shared" si="3"/>
        <v>0.1796116504854369</v>
      </c>
      <c r="O17" s="54">
        <v>18</v>
      </c>
      <c r="P17" s="49">
        <f t="shared" si="4"/>
        <v>8.7378640776699032E-2</v>
      </c>
      <c r="Q17" s="54">
        <v>151</v>
      </c>
      <c r="R17" s="50">
        <f t="shared" si="5"/>
        <v>0.73300970873786409</v>
      </c>
    </row>
    <row r="18" spans="2:18">
      <c r="B18" s="75" t="s">
        <v>111</v>
      </c>
      <c r="C18" s="48">
        <v>5975</v>
      </c>
      <c r="D18" s="54">
        <v>723</v>
      </c>
      <c r="E18" s="49">
        <f t="shared" si="0"/>
        <v>0.12100418410041841</v>
      </c>
      <c r="F18" s="54">
        <v>151</v>
      </c>
      <c r="G18" s="49">
        <f t="shared" si="1"/>
        <v>2.5271966527196654E-2</v>
      </c>
      <c r="H18" s="54">
        <v>5101</v>
      </c>
      <c r="I18" s="50">
        <f t="shared" si="2"/>
        <v>0.85372384937238499</v>
      </c>
      <c r="J18" s="43"/>
      <c r="K18" s="75" t="s">
        <v>111</v>
      </c>
      <c r="L18" s="48">
        <v>2253</v>
      </c>
      <c r="M18" s="54">
        <v>288</v>
      </c>
      <c r="N18" s="49">
        <f t="shared" si="3"/>
        <v>0.12782956058588549</v>
      </c>
      <c r="O18" s="54">
        <v>78</v>
      </c>
      <c r="P18" s="49">
        <f t="shared" si="4"/>
        <v>3.462050599201065E-2</v>
      </c>
      <c r="Q18" s="54">
        <v>1887</v>
      </c>
      <c r="R18" s="50">
        <f t="shared" si="5"/>
        <v>0.83754993342210382</v>
      </c>
    </row>
    <row r="19" spans="2:18">
      <c r="B19" s="73" t="s">
        <v>112</v>
      </c>
      <c r="C19" s="48">
        <v>622</v>
      </c>
      <c r="D19" s="54">
        <v>256</v>
      </c>
      <c r="E19" s="49">
        <f t="shared" si="0"/>
        <v>0.41157556270096463</v>
      </c>
      <c r="F19" s="54">
        <v>72</v>
      </c>
      <c r="G19" s="49">
        <f t="shared" si="1"/>
        <v>0.1157556270096463</v>
      </c>
      <c r="H19" s="54">
        <v>294</v>
      </c>
      <c r="I19" s="50">
        <f t="shared" si="2"/>
        <v>0.47266881028938906</v>
      </c>
      <c r="J19" s="43"/>
      <c r="K19" s="73" t="s">
        <v>112</v>
      </c>
      <c r="L19" s="48">
        <v>199</v>
      </c>
      <c r="M19" s="54">
        <v>81</v>
      </c>
      <c r="N19" s="49">
        <f t="shared" si="3"/>
        <v>0.40703517587939697</v>
      </c>
      <c r="O19" s="54">
        <v>32</v>
      </c>
      <c r="P19" s="49">
        <f t="shared" si="4"/>
        <v>0.16080402010050251</v>
      </c>
      <c r="Q19" s="54">
        <v>86</v>
      </c>
      <c r="R19" s="50">
        <f t="shared" si="5"/>
        <v>0.43216080402010049</v>
      </c>
    </row>
    <row r="20" spans="2:18">
      <c r="B20" s="76" t="s">
        <v>102</v>
      </c>
      <c r="C20" s="51">
        <v>100</v>
      </c>
      <c r="D20" s="55">
        <v>55</v>
      </c>
      <c r="E20" s="52">
        <f t="shared" si="0"/>
        <v>0.55000000000000004</v>
      </c>
      <c r="F20" s="55">
        <v>8</v>
      </c>
      <c r="G20" s="52">
        <f t="shared" si="1"/>
        <v>0.08</v>
      </c>
      <c r="H20" s="55">
        <v>37</v>
      </c>
      <c r="I20" s="53">
        <f t="shared" si="2"/>
        <v>0.37</v>
      </c>
      <c r="J20" s="43"/>
      <c r="K20" s="76" t="s">
        <v>102</v>
      </c>
      <c r="L20" s="51">
        <v>25</v>
      </c>
      <c r="M20" s="55">
        <v>13</v>
      </c>
      <c r="N20" s="52">
        <f t="shared" si="3"/>
        <v>0.52</v>
      </c>
      <c r="O20" s="55">
        <v>5</v>
      </c>
      <c r="P20" s="52">
        <f t="shared" si="4"/>
        <v>0.2</v>
      </c>
      <c r="Q20" s="55">
        <v>7</v>
      </c>
      <c r="R20" s="53">
        <f t="shared" si="5"/>
        <v>0.28000000000000003</v>
      </c>
    </row>
    <row r="21" spans="2:18">
      <c r="B21" s="207" t="s">
        <v>107</v>
      </c>
      <c r="C21" s="208"/>
      <c r="D21" s="208"/>
      <c r="E21" s="208"/>
      <c r="F21" s="208"/>
      <c r="G21" s="208"/>
      <c r="H21" s="208"/>
      <c r="I21" s="209"/>
      <c r="J21" s="42"/>
      <c r="K21" s="207" t="s">
        <v>107</v>
      </c>
      <c r="L21" s="208"/>
      <c r="M21" s="208"/>
      <c r="N21" s="208"/>
      <c r="O21" s="208"/>
      <c r="P21" s="208"/>
      <c r="Q21" s="208"/>
      <c r="R21" s="209"/>
    </row>
    <row r="22" spans="2:18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</row>
    <row r="23" spans="2:18">
      <c r="B23" s="202" t="s">
        <v>163</v>
      </c>
      <c r="C23" s="203"/>
      <c r="D23" s="203"/>
      <c r="E23" s="203"/>
      <c r="F23" s="203"/>
      <c r="G23" s="203"/>
      <c r="H23" s="203"/>
      <c r="I23" s="204"/>
      <c r="J23" s="42"/>
      <c r="K23" s="202" t="s">
        <v>163</v>
      </c>
      <c r="L23" s="203"/>
      <c r="M23" s="203"/>
      <c r="N23" s="203"/>
      <c r="O23" s="203"/>
      <c r="P23" s="203"/>
      <c r="Q23" s="203"/>
      <c r="R23" s="204"/>
    </row>
    <row r="24" spans="2:18">
      <c r="B24" s="210" t="s">
        <v>92</v>
      </c>
      <c r="C24" s="210" t="s">
        <v>147</v>
      </c>
      <c r="D24" s="213" t="s">
        <v>165</v>
      </c>
      <c r="E24" s="214"/>
      <c r="F24" s="205" t="s">
        <v>148</v>
      </c>
      <c r="G24" s="206"/>
      <c r="H24" s="205" t="s">
        <v>164</v>
      </c>
      <c r="I24" s="206"/>
      <c r="J24" s="42"/>
      <c r="K24" s="210" t="s">
        <v>92</v>
      </c>
      <c r="L24" s="210" t="s">
        <v>147</v>
      </c>
      <c r="M24" s="213" t="s">
        <v>166</v>
      </c>
      <c r="N24" s="214"/>
      <c r="O24" s="205" t="s">
        <v>148</v>
      </c>
      <c r="P24" s="206"/>
      <c r="Q24" s="205" t="s">
        <v>164</v>
      </c>
      <c r="R24" s="206"/>
    </row>
    <row r="25" spans="2:18">
      <c r="B25" s="211"/>
      <c r="C25" s="212"/>
      <c r="D25" s="70" t="s">
        <v>151</v>
      </c>
      <c r="E25" s="71" t="s">
        <v>152</v>
      </c>
      <c r="F25" s="72" t="s">
        <v>151</v>
      </c>
      <c r="G25" s="71" t="s">
        <v>152</v>
      </c>
      <c r="H25" s="72" t="s">
        <v>151</v>
      </c>
      <c r="I25" s="72" t="s">
        <v>152</v>
      </c>
      <c r="J25" s="42"/>
      <c r="K25" s="211"/>
      <c r="L25" s="212"/>
      <c r="M25" s="70" t="s">
        <v>151</v>
      </c>
      <c r="N25" s="71" t="s">
        <v>152</v>
      </c>
      <c r="O25" s="72" t="s">
        <v>151</v>
      </c>
      <c r="P25" s="71" t="s">
        <v>152</v>
      </c>
      <c r="Q25" s="72" t="s">
        <v>151</v>
      </c>
      <c r="R25" s="72" t="s">
        <v>152</v>
      </c>
    </row>
    <row r="26" spans="2:18">
      <c r="B26" s="73" t="s">
        <v>147</v>
      </c>
      <c r="C26" s="47">
        <v>1161</v>
      </c>
      <c r="D26" s="39">
        <v>320</v>
      </c>
      <c r="E26" s="19">
        <f>D26/C26</f>
        <v>0.27562446167097332</v>
      </c>
      <c r="F26" s="39">
        <v>82</v>
      </c>
      <c r="G26" s="19">
        <f>F26/C26</f>
        <v>7.0628768303186915E-2</v>
      </c>
      <c r="H26" s="39">
        <v>759</v>
      </c>
      <c r="I26" s="20">
        <f>H26/C26</f>
        <v>0.65374677002583981</v>
      </c>
      <c r="J26" s="43"/>
      <c r="K26" s="73" t="s">
        <v>147</v>
      </c>
      <c r="L26" s="47">
        <v>7459</v>
      </c>
      <c r="M26" s="44">
        <v>1695</v>
      </c>
      <c r="N26" s="19">
        <f>M26/L26</f>
        <v>0.2272422576752916</v>
      </c>
      <c r="O26" s="39">
        <v>305</v>
      </c>
      <c r="P26" s="19">
        <f>O26/L26</f>
        <v>4.0890199758680787E-2</v>
      </c>
      <c r="Q26" s="44">
        <v>5459</v>
      </c>
      <c r="R26" s="20">
        <f>Q26/L26</f>
        <v>0.7318675425660276</v>
      </c>
    </row>
    <row r="27" spans="2:18">
      <c r="B27" s="74" t="s">
        <v>108</v>
      </c>
      <c r="C27" s="48">
        <v>726</v>
      </c>
      <c r="D27" s="54">
        <v>228</v>
      </c>
      <c r="E27" s="49">
        <f t="shared" ref="E27:E31" si="6">D27/C27</f>
        <v>0.31404958677685951</v>
      </c>
      <c r="F27" s="54">
        <v>60</v>
      </c>
      <c r="G27" s="49">
        <f t="shared" ref="G27:G31" si="7">F27/C27</f>
        <v>8.2644628099173556E-2</v>
      </c>
      <c r="H27" s="54">
        <v>438</v>
      </c>
      <c r="I27" s="50">
        <f t="shared" ref="I27:I31" si="8">H27/C27</f>
        <v>0.60330578512396693</v>
      </c>
      <c r="J27" s="43"/>
      <c r="K27" s="74" t="s">
        <v>108</v>
      </c>
      <c r="L27" s="48">
        <v>3404</v>
      </c>
      <c r="M27" s="54">
        <v>1087</v>
      </c>
      <c r="N27" s="49">
        <f t="shared" ref="N27:N31" si="9">M27/L27</f>
        <v>0.31933019976498239</v>
      </c>
      <c r="O27" s="54">
        <v>199</v>
      </c>
      <c r="P27" s="49">
        <f t="shared" ref="P27:P31" si="10">O27/L27</f>
        <v>5.8460634547591067E-2</v>
      </c>
      <c r="Q27" s="54">
        <v>2118</v>
      </c>
      <c r="R27" s="50">
        <f t="shared" ref="R27:R31" si="11">Q27/L27</f>
        <v>0.62220916568742657</v>
      </c>
    </row>
    <row r="28" spans="2:18">
      <c r="B28" s="73" t="s">
        <v>109</v>
      </c>
      <c r="C28" s="48">
        <v>42</v>
      </c>
      <c r="D28" s="54">
        <v>7</v>
      </c>
      <c r="E28" s="49">
        <f t="shared" si="6"/>
        <v>0.16666666666666666</v>
      </c>
      <c r="F28" s="54">
        <v>4</v>
      </c>
      <c r="G28" s="49">
        <f t="shared" si="7"/>
        <v>9.5238095238095233E-2</v>
      </c>
      <c r="H28" s="54">
        <v>31</v>
      </c>
      <c r="I28" s="50">
        <f t="shared" si="8"/>
        <v>0.73809523809523814</v>
      </c>
      <c r="J28" s="43"/>
      <c r="K28" s="73" t="s">
        <v>109</v>
      </c>
      <c r="L28" s="48">
        <v>228</v>
      </c>
      <c r="M28" s="54">
        <v>41</v>
      </c>
      <c r="N28" s="49">
        <f t="shared" si="9"/>
        <v>0.17982456140350878</v>
      </c>
      <c r="O28" s="54">
        <v>8</v>
      </c>
      <c r="P28" s="49">
        <f t="shared" si="10"/>
        <v>3.5087719298245612E-2</v>
      </c>
      <c r="Q28" s="54">
        <v>179</v>
      </c>
      <c r="R28" s="50">
        <f t="shared" si="11"/>
        <v>0.78508771929824561</v>
      </c>
    </row>
    <row r="29" spans="2:18">
      <c r="B29" s="75" t="s">
        <v>111</v>
      </c>
      <c r="C29" s="48">
        <v>336</v>
      </c>
      <c r="D29" s="54">
        <v>54</v>
      </c>
      <c r="E29" s="49">
        <f t="shared" si="6"/>
        <v>0.16071428571428573</v>
      </c>
      <c r="F29" s="54">
        <v>11</v>
      </c>
      <c r="G29" s="49">
        <f t="shared" si="7"/>
        <v>3.273809523809524E-2</v>
      </c>
      <c r="H29" s="54">
        <v>271</v>
      </c>
      <c r="I29" s="50">
        <f t="shared" si="8"/>
        <v>0.80654761904761907</v>
      </c>
      <c r="J29" s="43"/>
      <c r="K29" s="75" t="s">
        <v>111</v>
      </c>
      <c r="L29" s="48">
        <v>3386</v>
      </c>
      <c r="M29" s="54">
        <v>381</v>
      </c>
      <c r="N29" s="49">
        <f t="shared" si="9"/>
        <v>0.11252215002953338</v>
      </c>
      <c r="O29" s="54">
        <v>62</v>
      </c>
      <c r="P29" s="49">
        <f t="shared" si="10"/>
        <v>1.831069108092144E-2</v>
      </c>
      <c r="Q29" s="54">
        <v>2943</v>
      </c>
      <c r="R29" s="50">
        <f t="shared" si="11"/>
        <v>0.86916715888954521</v>
      </c>
    </row>
    <row r="30" spans="2:18">
      <c r="B30" s="73" t="s">
        <v>112</v>
      </c>
      <c r="C30" s="48">
        <v>43</v>
      </c>
      <c r="D30" s="54">
        <v>21</v>
      </c>
      <c r="E30" s="49">
        <f t="shared" si="6"/>
        <v>0.48837209302325579</v>
      </c>
      <c r="F30" s="54">
        <v>7</v>
      </c>
      <c r="G30" s="49">
        <f t="shared" si="7"/>
        <v>0.16279069767441862</v>
      </c>
      <c r="H30" s="54">
        <v>15</v>
      </c>
      <c r="I30" s="50">
        <f t="shared" si="8"/>
        <v>0.34883720930232559</v>
      </c>
      <c r="J30" s="43"/>
      <c r="K30" s="73" t="s">
        <v>112</v>
      </c>
      <c r="L30" s="48">
        <v>380</v>
      </c>
      <c r="M30" s="54">
        <v>154</v>
      </c>
      <c r="N30" s="49">
        <f t="shared" si="9"/>
        <v>0.40526315789473683</v>
      </c>
      <c r="O30" s="54">
        <v>33</v>
      </c>
      <c r="P30" s="49">
        <f t="shared" si="10"/>
        <v>8.6842105263157901E-2</v>
      </c>
      <c r="Q30" s="54">
        <v>193</v>
      </c>
      <c r="R30" s="50">
        <f t="shared" si="11"/>
        <v>0.50789473684210529</v>
      </c>
    </row>
    <row r="31" spans="2:18">
      <c r="B31" s="76" t="s">
        <v>102</v>
      </c>
      <c r="C31" s="51">
        <v>14</v>
      </c>
      <c r="D31" s="55">
        <v>10</v>
      </c>
      <c r="E31" s="52">
        <f t="shared" si="6"/>
        <v>0.7142857142857143</v>
      </c>
      <c r="F31" s="55">
        <v>0</v>
      </c>
      <c r="G31" s="52">
        <f t="shared" si="7"/>
        <v>0</v>
      </c>
      <c r="H31" s="55">
        <v>4</v>
      </c>
      <c r="I31" s="53">
        <f t="shared" si="8"/>
        <v>0.2857142857142857</v>
      </c>
      <c r="J31" s="43"/>
      <c r="K31" s="76" t="s">
        <v>102</v>
      </c>
      <c r="L31" s="51">
        <v>61</v>
      </c>
      <c r="M31" s="55">
        <v>32</v>
      </c>
      <c r="N31" s="52">
        <f t="shared" si="9"/>
        <v>0.52459016393442626</v>
      </c>
      <c r="O31" s="55">
        <v>3</v>
      </c>
      <c r="P31" s="52">
        <f t="shared" si="10"/>
        <v>4.9180327868852458E-2</v>
      </c>
      <c r="Q31" s="55">
        <v>26</v>
      </c>
      <c r="R31" s="53">
        <f t="shared" si="11"/>
        <v>0.42622950819672129</v>
      </c>
    </row>
    <row r="32" spans="2:18">
      <c r="B32" s="207" t="s">
        <v>107</v>
      </c>
      <c r="C32" s="208"/>
      <c r="D32" s="208"/>
      <c r="E32" s="208"/>
      <c r="F32" s="208"/>
      <c r="G32" s="208"/>
      <c r="H32" s="208"/>
      <c r="I32" s="209"/>
      <c r="J32" s="42"/>
      <c r="K32" s="207" t="s">
        <v>107</v>
      </c>
      <c r="L32" s="208"/>
      <c r="M32" s="208"/>
      <c r="N32" s="208"/>
      <c r="O32" s="208"/>
      <c r="P32" s="208"/>
      <c r="Q32" s="208"/>
      <c r="R32" s="209"/>
    </row>
  </sheetData>
  <mergeCells count="32">
    <mergeCell ref="Q24:R24"/>
    <mergeCell ref="B32:I32"/>
    <mergeCell ref="K32:R32"/>
    <mergeCell ref="C2:F2"/>
    <mergeCell ref="G2:J2"/>
    <mergeCell ref="K2:N2"/>
    <mergeCell ref="O2:R2"/>
    <mergeCell ref="B23:I23"/>
    <mergeCell ref="K23:R23"/>
    <mergeCell ref="B24:B25"/>
    <mergeCell ref="C24:C25"/>
    <mergeCell ref="D24:E24"/>
    <mergeCell ref="F24:G24"/>
    <mergeCell ref="H24:I24"/>
    <mergeCell ref="K24:K25"/>
    <mergeCell ref="L24:L25"/>
    <mergeCell ref="M24:N24"/>
    <mergeCell ref="L13:L14"/>
    <mergeCell ref="M13:N13"/>
    <mergeCell ref="O13:P13"/>
    <mergeCell ref="O24:P24"/>
    <mergeCell ref="B12:I12"/>
    <mergeCell ref="K12:R12"/>
    <mergeCell ref="Q13:R13"/>
    <mergeCell ref="B21:I21"/>
    <mergeCell ref="K21:R21"/>
    <mergeCell ref="B13:B14"/>
    <mergeCell ref="C13:C14"/>
    <mergeCell ref="D13:E13"/>
    <mergeCell ref="F13:G13"/>
    <mergeCell ref="H13:I13"/>
    <mergeCell ref="K13:K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W33"/>
  <sheetViews>
    <sheetView topLeftCell="C1" workbookViewId="0">
      <selection activeCell="U24" sqref="U24"/>
    </sheetView>
  </sheetViews>
  <sheetFormatPr defaultColWidth="11.42578125" defaultRowHeight="15"/>
  <sheetData>
    <row r="3" spans="2:23">
      <c r="B3" s="151"/>
      <c r="C3" s="151"/>
      <c r="D3" s="190" t="s">
        <v>167</v>
      </c>
      <c r="E3" s="190"/>
      <c r="F3" s="190"/>
      <c r="G3" s="190"/>
      <c r="H3" s="190" t="s">
        <v>15</v>
      </c>
      <c r="I3" s="190"/>
      <c r="J3" s="190"/>
      <c r="K3" s="190"/>
      <c r="L3" s="190" t="s">
        <v>16</v>
      </c>
      <c r="M3" s="190"/>
      <c r="N3" s="190"/>
      <c r="O3" s="190"/>
      <c r="P3" s="190" t="s">
        <v>17</v>
      </c>
      <c r="Q3" s="190"/>
      <c r="R3" s="190"/>
      <c r="S3" s="190"/>
      <c r="T3" s="190" t="s">
        <v>18</v>
      </c>
      <c r="U3" s="190"/>
      <c r="V3" s="190"/>
      <c r="W3" s="190"/>
    </row>
    <row r="4" spans="2:23">
      <c r="B4" s="151"/>
      <c r="C4" s="151"/>
      <c r="D4" s="40" t="s">
        <v>155</v>
      </c>
      <c r="E4" s="40" t="s">
        <v>156</v>
      </c>
      <c r="F4" s="40" t="s">
        <v>157</v>
      </c>
      <c r="G4" s="40" t="s">
        <v>158</v>
      </c>
      <c r="H4" s="40" t="s">
        <v>155</v>
      </c>
      <c r="I4" s="40" t="s">
        <v>156</v>
      </c>
      <c r="J4" s="40" t="s">
        <v>157</v>
      </c>
      <c r="K4" s="40" t="s">
        <v>158</v>
      </c>
      <c r="L4" s="40" t="s">
        <v>155</v>
      </c>
      <c r="M4" s="40" t="s">
        <v>156</v>
      </c>
      <c r="N4" s="40" t="s">
        <v>157</v>
      </c>
      <c r="O4" s="40" t="s">
        <v>158</v>
      </c>
      <c r="P4" s="40" t="s">
        <v>155</v>
      </c>
      <c r="Q4" s="40" t="s">
        <v>156</v>
      </c>
      <c r="R4" s="40" t="s">
        <v>157</v>
      </c>
      <c r="S4" s="40" t="s">
        <v>158</v>
      </c>
      <c r="T4" s="40" t="s">
        <v>155</v>
      </c>
      <c r="U4" s="40" t="s">
        <v>156</v>
      </c>
      <c r="V4" s="40" t="s">
        <v>157</v>
      </c>
      <c r="W4" s="40" t="s">
        <v>158</v>
      </c>
    </row>
    <row r="5" spans="2:23">
      <c r="B5" s="81" t="s">
        <v>19</v>
      </c>
      <c r="C5" s="81"/>
      <c r="D5" s="8">
        <v>40982</v>
      </c>
      <c r="E5" s="8">
        <v>10540</v>
      </c>
      <c r="F5" s="8">
        <v>28026</v>
      </c>
      <c r="G5" s="8">
        <v>2416</v>
      </c>
      <c r="H5" s="8">
        <v>3724</v>
      </c>
      <c r="I5" s="16">
        <v>977</v>
      </c>
      <c r="J5" s="8">
        <v>2617</v>
      </c>
      <c r="K5" s="16">
        <v>130</v>
      </c>
      <c r="L5" s="8">
        <v>1435</v>
      </c>
      <c r="M5" s="16">
        <v>387</v>
      </c>
      <c r="N5" s="8">
        <v>1010</v>
      </c>
      <c r="O5" s="16">
        <v>38</v>
      </c>
      <c r="P5" s="16">
        <v>377</v>
      </c>
      <c r="Q5" s="16">
        <v>105</v>
      </c>
      <c r="R5" s="16">
        <v>105</v>
      </c>
      <c r="S5" s="16">
        <v>9</v>
      </c>
      <c r="T5" s="8">
        <v>1912</v>
      </c>
      <c r="U5" s="16">
        <v>485</v>
      </c>
      <c r="V5" s="8">
        <v>1344</v>
      </c>
      <c r="W5" s="16">
        <v>83</v>
      </c>
    </row>
    <row r="6" spans="2:23">
      <c r="B6" s="81" t="s">
        <v>20</v>
      </c>
      <c r="C6" s="81"/>
      <c r="D6" s="8">
        <v>25527</v>
      </c>
      <c r="E6" s="8">
        <v>6660</v>
      </c>
      <c r="F6" s="8">
        <v>17724</v>
      </c>
      <c r="G6" s="8">
        <v>1143</v>
      </c>
      <c r="H6" s="8">
        <v>2438</v>
      </c>
      <c r="I6" s="16">
        <v>655</v>
      </c>
      <c r="J6" s="8">
        <v>1694</v>
      </c>
      <c r="K6" s="16">
        <v>89</v>
      </c>
      <c r="L6" s="16">
        <v>959</v>
      </c>
      <c r="M6" s="16">
        <v>271</v>
      </c>
      <c r="N6" s="16">
        <v>667</v>
      </c>
      <c r="O6" s="16">
        <v>21</v>
      </c>
      <c r="P6" s="16">
        <v>271</v>
      </c>
      <c r="Q6" s="16">
        <v>76</v>
      </c>
      <c r="R6" s="16">
        <v>76</v>
      </c>
      <c r="S6" s="16">
        <v>6</v>
      </c>
      <c r="T6" s="8">
        <v>1208</v>
      </c>
      <c r="U6" s="16">
        <v>308</v>
      </c>
      <c r="V6" s="16">
        <v>838</v>
      </c>
      <c r="W6" s="16">
        <v>62</v>
      </c>
    </row>
    <row r="7" spans="2:23">
      <c r="B7" s="81" t="s">
        <v>48</v>
      </c>
      <c r="C7" s="81"/>
      <c r="D7" s="8">
        <v>1352</v>
      </c>
      <c r="E7" s="16">
        <v>643</v>
      </c>
      <c r="F7" s="16">
        <v>669</v>
      </c>
      <c r="G7" s="16">
        <v>40</v>
      </c>
      <c r="H7" s="16">
        <v>103</v>
      </c>
      <c r="I7" s="16">
        <v>44</v>
      </c>
      <c r="J7" s="16">
        <v>53</v>
      </c>
      <c r="K7" s="16">
        <v>6</v>
      </c>
      <c r="L7" s="16">
        <v>42</v>
      </c>
      <c r="M7" s="16">
        <v>18</v>
      </c>
      <c r="N7" s="16">
        <v>22</v>
      </c>
      <c r="O7" s="16">
        <v>2</v>
      </c>
      <c r="P7" s="16">
        <v>9</v>
      </c>
      <c r="Q7" s="16">
        <v>3</v>
      </c>
      <c r="R7" s="16">
        <v>3</v>
      </c>
      <c r="S7" s="16">
        <v>0</v>
      </c>
      <c r="T7" s="16">
        <v>52</v>
      </c>
      <c r="U7" s="16">
        <v>23</v>
      </c>
      <c r="V7" s="16">
        <v>25</v>
      </c>
      <c r="W7" s="16">
        <v>4</v>
      </c>
    </row>
    <row r="8" spans="2:23">
      <c r="B8" s="81" t="s">
        <v>22</v>
      </c>
      <c r="C8" s="81"/>
      <c r="D8" s="8">
        <v>10842</v>
      </c>
      <c r="E8" s="8">
        <v>2681</v>
      </c>
      <c r="F8" s="8">
        <v>6989</v>
      </c>
      <c r="G8" s="8">
        <v>1172</v>
      </c>
      <c r="H8" s="16">
        <v>822</v>
      </c>
      <c r="I8" s="16">
        <v>214</v>
      </c>
      <c r="J8" s="16">
        <v>574</v>
      </c>
      <c r="K8" s="16">
        <v>34</v>
      </c>
      <c r="L8" s="16">
        <v>323</v>
      </c>
      <c r="M8" s="16">
        <v>77</v>
      </c>
      <c r="N8" s="16">
        <v>231</v>
      </c>
      <c r="O8" s="16">
        <v>15</v>
      </c>
      <c r="P8" s="16">
        <v>61</v>
      </c>
      <c r="Q8" s="16">
        <v>17</v>
      </c>
      <c r="R8" s="16">
        <v>17</v>
      </c>
      <c r="S8" s="16">
        <v>3</v>
      </c>
      <c r="T8" s="16">
        <v>438</v>
      </c>
      <c r="U8" s="16">
        <v>120</v>
      </c>
      <c r="V8" s="16">
        <v>302</v>
      </c>
      <c r="W8" s="16">
        <v>16</v>
      </c>
    </row>
    <row r="9" spans="2:23">
      <c r="B9" s="81" t="s">
        <v>43</v>
      </c>
      <c r="C9" s="81"/>
      <c r="D9" s="8">
        <v>2647</v>
      </c>
      <c r="E9" s="16">
        <v>516</v>
      </c>
      <c r="F9" s="8">
        <v>2094</v>
      </c>
      <c r="G9" s="16">
        <v>37</v>
      </c>
      <c r="H9" s="16">
        <v>299</v>
      </c>
      <c r="I9" s="16">
        <v>60</v>
      </c>
      <c r="J9" s="16">
        <v>238</v>
      </c>
      <c r="K9" s="16">
        <v>1</v>
      </c>
      <c r="L9" s="16">
        <v>94</v>
      </c>
      <c r="M9" s="16">
        <v>21</v>
      </c>
      <c r="N9" s="16">
        <v>73</v>
      </c>
      <c r="O9" s="16">
        <v>0</v>
      </c>
      <c r="P9" s="16">
        <v>24</v>
      </c>
      <c r="Q9" s="16">
        <v>6</v>
      </c>
      <c r="R9" s="16">
        <v>6</v>
      </c>
      <c r="S9" s="16">
        <v>0</v>
      </c>
      <c r="T9" s="16">
        <v>181</v>
      </c>
      <c r="U9" s="16">
        <v>33</v>
      </c>
      <c r="V9" s="16">
        <v>147</v>
      </c>
      <c r="W9" s="16">
        <v>1</v>
      </c>
    </row>
    <row r="10" spans="2:23">
      <c r="B10" s="81" t="s">
        <v>57</v>
      </c>
      <c r="C10" s="81"/>
      <c r="D10" s="16">
        <v>614</v>
      </c>
      <c r="E10" s="16">
        <v>40</v>
      </c>
      <c r="F10" s="16">
        <v>550</v>
      </c>
      <c r="G10" s="16">
        <v>24</v>
      </c>
      <c r="H10" s="16">
        <v>62</v>
      </c>
      <c r="I10" s="16">
        <v>4</v>
      </c>
      <c r="J10" s="16">
        <v>58</v>
      </c>
      <c r="K10" s="16">
        <v>0</v>
      </c>
      <c r="L10" s="16">
        <v>17</v>
      </c>
      <c r="M10" s="16">
        <v>0</v>
      </c>
      <c r="N10" s="16">
        <v>17</v>
      </c>
      <c r="O10" s="16">
        <v>0</v>
      </c>
      <c r="P10" s="16">
        <v>12</v>
      </c>
      <c r="Q10" s="16">
        <v>3</v>
      </c>
      <c r="R10" s="16">
        <v>3</v>
      </c>
      <c r="S10" s="16">
        <v>0</v>
      </c>
      <c r="T10" s="16">
        <v>33</v>
      </c>
      <c r="U10" s="16">
        <v>1</v>
      </c>
      <c r="V10" s="16">
        <v>32</v>
      </c>
      <c r="W10" s="16">
        <v>0</v>
      </c>
    </row>
    <row r="13" spans="2:23">
      <c r="D13" s="202" t="s">
        <v>168</v>
      </c>
      <c r="E13" s="203"/>
      <c r="F13" s="203"/>
      <c r="G13" s="203"/>
      <c r="H13" s="203"/>
      <c r="I13" s="203"/>
      <c r="J13" s="203"/>
      <c r="K13" s="204"/>
      <c r="M13" s="202" t="s">
        <v>169</v>
      </c>
      <c r="N13" s="203"/>
      <c r="O13" s="203"/>
      <c r="P13" s="203"/>
      <c r="Q13" s="203"/>
      <c r="R13" s="203"/>
      <c r="S13" s="203"/>
      <c r="T13" s="204"/>
    </row>
    <row r="14" spans="2:23">
      <c r="D14" s="210" t="s">
        <v>92</v>
      </c>
      <c r="E14" s="210" t="s">
        <v>147</v>
      </c>
      <c r="F14" s="215" t="s">
        <v>160</v>
      </c>
      <c r="G14" s="206"/>
      <c r="H14" s="205" t="s">
        <v>161</v>
      </c>
      <c r="I14" s="206"/>
      <c r="J14" s="205" t="s">
        <v>162</v>
      </c>
      <c r="K14" s="206"/>
      <c r="M14" s="210" t="s">
        <v>92</v>
      </c>
      <c r="N14" s="210" t="s">
        <v>147</v>
      </c>
      <c r="O14" s="215" t="s">
        <v>160</v>
      </c>
      <c r="P14" s="206"/>
      <c r="Q14" s="205" t="s">
        <v>161</v>
      </c>
      <c r="R14" s="206"/>
      <c r="S14" s="205" t="s">
        <v>162</v>
      </c>
      <c r="T14" s="206"/>
    </row>
    <row r="15" spans="2:23">
      <c r="D15" s="211"/>
      <c r="E15" s="212"/>
      <c r="F15" s="70" t="s">
        <v>151</v>
      </c>
      <c r="G15" s="71" t="s">
        <v>152</v>
      </c>
      <c r="H15" s="72" t="s">
        <v>151</v>
      </c>
      <c r="I15" s="71" t="s">
        <v>152</v>
      </c>
      <c r="J15" s="72" t="s">
        <v>151</v>
      </c>
      <c r="K15" s="72" t="s">
        <v>152</v>
      </c>
      <c r="M15" s="211"/>
      <c r="N15" s="212"/>
      <c r="O15" s="70" t="s">
        <v>151</v>
      </c>
      <c r="P15" s="71" t="s">
        <v>152</v>
      </c>
      <c r="Q15" s="72" t="s">
        <v>151</v>
      </c>
      <c r="R15" s="71" t="s">
        <v>152</v>
      </c>
      <c r="S15" s="72" t="s">
        <v>151</v>
      </c>
      <c r="T15" s="72" t="s">
        <v>152</v>
      </c>
    </row>
    <row r="16" spans="2:23">
      <c r="D16" s="73" t="s">
        <v>147</v>
      </c>
      <c r="E16" s="47">
        <v>3724</v>
      </c>
      <c r="F16" s="39">
        <v>977</v>
      </c>
      <c r="G16" s="19">
        <f>F16/E16</f>
        <v>0.26235230934479054</v>
      </c>
      <c r="H16" s="39">
        <v>2617</v>
      </c>
      <c r="I16" s="19">
        <f>H16/E16</f>
        <v>0.70273899033297527</v>
      </c>
      <c r="J16" s="39">
        <v>130</v>
      </c>
      <c r="K16" s="20">
        <f>J16/E16</f>
        <v>3.4908700322234157E-2</v>
      </c>
      <c r="L16" s="15"/>
      <c r="M16" s="73" t="s">
        <v>147</v>
      </c>
      <c r="N16" s="47">
        <v>377</v>
      </c>
      <c r="O16" s="39">
        <v>105</v>
      </c>
      <c r="P16" s="19">
        <f>O16/N16</f>
        <v>0.27851458885941643</v>
      </c>
      <c r="Q16" s="39">
        <v>105</v>
      </c>
      <c r="R16" s="19">
        <f>Q16/N16</f>
        <v>0.27851458885941643</v>
      </c>
      <c r="S16" s="39">
        <v>9</v>
      </c>
      <c r="T16" s="20">
        <f>S16/N16</f>
        <v>2.3872679045092837E-2</v>
      </c>
    </row>
    <row r="17" spans="4:20">
      <c r="D17" s="74" t="s">
        <v>108</v>
      </c>
      <c r="E17" s="48">
        <v>2438</v>
      </c>
      <c r="F17" s="54">
        <v>655</v>
      </c>
      <c r="G17" s="49">
        <f t="shared" ref="G17:G21" si="0">F17/E17</f>
        <v>0.26866283839212468</v>
      </c>
      <c r="H17" s="54">
        <v>1694</v>
      </c>
      <c r="I17" s="49">
        <f t="shared" ref="I17:I21" si="1">H17/E17</f>
        <v>0.69483182936833465</v>
      </c>
      <c r="J17" s="54">
        <v>89</v>
      </c>
      <c r="K17" s="50">
        <f t="shared" ref="K17:K21" si="2">J17/E17</f>
        <v>3.6505332239540604E-2</v>
      </c>
      <c r="L17" s="15"/>
      <c r="M17" s="74" t="s">
        <v>108</v>
      </c>
      <c r="N17" s="48">
        <v>271</v>
      </c>
      <c r="O17" s="54">
        <v>76</v>
      </c>
      <c r="P17" s="49">
        <f t="shared" ref="P17" si="3">O17/N17</f>
        <v>0.28044280442804426</v>
      </c>
      <c r="Q17" s="54">
        <v>76</v>
      </c>
      <c r="R17" s="49">
        <f t="shared" ref="R17:R21" si="4">Q17/N17</f>
        <v>0.28044280442804426</v>
      </c>
      <c r="S17" s="54">
        <v>6</v>
      </c>
      <c r="T17" s="50">
        <f t="shared" ref="T17:T21" si="5">S17/N17</f>
        <v>2.2140221402214021E-2</v>
      </c>
    </row>
    <row r="18" spans="4:20">
      <c r="D18" s="73" t="s">
        <v>109</v>
      </c>
      <c r="E18" s="48">
        <v>103</v>
      </c>
      <c r="F18" s="54">
        <v>44</v>
      </c>
      <c r="G18" s="49">
        <f>F18/E18</f>
        <v>0.42718446601941745</v>
      </c>
      <c r="H18" s="54">
        <v>53</v>
      </c>
      <c r="I18" s="49">
        <f t="shared" si="1"/>
        <v>0.5145631067961165</v>
      </c>
      <c r="J18" s="54">
        <v>6</v>
      </c>
      <c r="K18" s="50">
        <f t="shared" si="2"/>
        <v>5.8252427184466021E-2</v>
      </c>
      <c r="L18" s="15"/>
      <c r="M18" s="73" t="s">
        <v>109</v>
      </c>
      <c r="N18" s="48">
        <v>9</v>
      </c>
      <c r="O18" s="54">
        <v>3</v>
      </c>
      <c r="P18" s="49">
        <f>O18/N18</f>
        <v>0.33333333333333331</v>
      </c>
      <c r="Q18" s="54">
        <v>3</v>
      </c>
      <c r="R18" s="49">
        <f t="shared" si="4"/>
        <v>0.33333333333333331</v>
      </c>
      <c r="S18" s="54">
        <v>0</v>
      </c>
      <c r="T18" s="50">
        <f t="shared" si="5"/>
        <v>0</v>
      </c>
    </row>
    <row r="19" spans="4:20">
      <c r="D19" s="75" t="s">
        <v>111</v>
      </c>
      <c r="E19" s="48">
        <v>822</v>
      </c>
      <c r="F19" s="54">
        <v>214</v>
      </c>
      <c r="G19" s="49">
        <f t="shared" si="0"/>
        <v>0.26034063260340634</v>
      </c>
      <c r="H19" s="54">
        <v>574</v>
      </c>
      <c r="I19" s="49">
        <f t="shared" si="1"/>
        <v>0.69829683698296841</v>
      </c>
      <c r="J19" s="54">
        <v>34</v>
      </c>
      <c r="K19" s="50">
        <f t="shared" si="2"/>
        <v>4.1362530413625302E-2</v>
      </c>
      <c r="L19" s="15"/>
      <c r="M19" s="75" t="s">
        <v>111</v>
      </c>
      <c r="N19" s="48">
        <v>61</v>
      </c>
      <c r="O19" s="54">
        <v>17</v>
      </c>
      <c r="P19" s="49">
        <f t="shared" ref="P19:P21" si="6">O19/N19</f>
        <v>0.27868852459016391</v>
      </c>
      <c r="Q19" s="54">
        <v>17</v>
      </c>
      <c r="R19" s="49">
        <f t="shared" si="4"/>
        <v>0.27868852459016391</v>
      </c>
      <c r="S19" s="54">
        <v>3</v>
      </c>
      <c r="T19" s="50">
        <f t="shared" si="5"/>
        <v>4.9180327868852458E-2</v>
      </c>
    </row>
    <row r="20" spans="4:20">
      <c r="D20" s="73" t="s">
        <v>112</v>
      </c>
      <c r="E20" s="48">
        <v>299</v>
      </c>
      <c r="F20" s="54">
        <v>60</v>
      </c>
      <c r="G20" s="49">
        <f t="shared" si="0"/>
        <v>0.20066889632107024</v>
      </c>
      <c r="H20" s="54">
        <v>238</v>
      </c>
      <c r="I20" s="49">
        <f t="shared" si="1"/>
        <v>0.79598662207357862</v>
      </c>
      <c r="J20" s="54">
        <v>1</v>
      </c>
      <c r="K20" s="50">
        <f t="shared" si="2"/>
        <v>3.3444816053511705E-3</v>
      </c>
      <c r="L20" s="15"/>
      <c r="M20" s="73" t="s">
        <v>112</v>
      </c>
      <c r="N20" s="48">
        <v>24</v>
      </c>
      <c r="O20" s="54">
        <v>6</v>
      </c>
      <c r="P20" s="49">
        <f t="shared" si="6"/>
        <v>0.25</v>
      </c>
      <c r="Q20" s="54">
        <v>6</v>
      </c>
      <c r="R20" s="49">
        <f t="shared" si="4"/>
        <v>0.25</v>
      </c>
      <c r="S20" s="54">
        <v>0</v>
      </c>
      <c r="T20" s="50">
        <f t="shared" si="5"/>
        <v>0</v>
      </c>
    </row>
    <row r="21" spans="4:20">
      <c r="D21" s="76" t="s">
        <v>102</v>
      </c>
      <c r="E21" s="51">
        <v>62</v>
      </c>
      <c r="F21" s="55">
        <v>4</v>
      </c>
      <c r="G21" s="52">
        <f t="shared" si="0"/>
        <v>6.4516129032258063E-2</v>
      </c>
      <c r="H21" s="55">
        <v>58</v>
      </c>
      <c r="I21" s="52">
        <f t="shared" si="1"/>
        <v>0.93548387096774188</v>
      </c>
      <c r="J21" s="55">
        <v>0</v>
      </c>
      <c r="K21" s="53">
        <f t="shared" si="2"/>
        <v>0</v>
      </c>
      <c r="L21" s="15"/>
      <c r="M21" s="76" t="s">
        <v>102</v>
      </c>
      <c r="N21" s="51">
        <v>12</v>
      </c>
      <c r="O21" s="55">
        <v>3</v>
      </c>
      <c r="P21" s="52">
        <f t="shared" si="6"/>
        <v>0.25</v>
      </c>
      <c r="Q21" s="55">
        <v>3</v>
      </c>
      <c r="R21" s="52">
        <f t="shared" si="4"/>
        <v>0.25</v>
      </c>
      <c r="S21" s="55">
        <v>0</v>
      </c>
      <c r="T21" s="53">
        <f t="shared" si="5"/>
        <v>0</v>
      </c>
    </row>
    <row r="22" spans="4:20">
      <c r="D22" s="207" t="s">
        <v>107</v>
      </c>
      <c r="E22" s="208"/>
      <c r="F22" s="208"/>
      <c r="G22" s="208"/>
      <c r="H22" s="208"/>
      <c r="I22" s="208"/>
      <c r="J22" s="208"/>
      <c r="K22" s="209"/>
      <c r="M22" s="216" t="s">
        <v>107</v>
      </c>
      <c r="N22" s="217"/>
      <c r="O22" s="217"/>
      <c r="P22" s="217"/>
      <c r="Q22" s="217"/>
      <c r="R22" s="217"/>
      <c r="S22" s="217"/>
      <c r="T22" s="218"/>
    </row>
    <row r="24" spans="4:20">
      <c r="D24" s="202" t="s">
        <v>170</v>
      </c>
      <c r="E24" s="203"/>
      <c r="F24" s="203"/>
      <c r="G24" s="203"/>
      <c r="H24" s="203"/>
      <c r="I24" s="203"/>
      <c r="J24" s="203"/>
      <c r="K24" s="204"/>
      <c r="M24" s="202" t="s">
        <v>171</v>
      </c>
      <c r="N24" s="203"/>
      <c r="O24" s="203"/>
      <c r="P24" s="203"/>
      <c r="Q24" s="203"/>
      <c r="R24" s="203"/>
      <c r="S24" s="203"/>
      <c r="T24" s="204"/>
    </row>
    <row r="25" spans="4:20">
      <c r="D25" s="210" t="s">
        <v>92</v>
      </c>
      <c r="E25" s="210" t="s">
        <v>147</v>
      </c>
      <c r="F25" s="215" t="s">
        <v>160</v>
      </c>
      <c r="G25" s="206"/>
      <c r="H25" s="205" t="s">
        <v>161</v>
      </c>
      <c r="I25" s="206"/>
      <c r="J25" s="205" t="s">
        <v>162</v>
      </c>
      <c r="K25" s="206"/>
      <c r="M25" s="210" t="s">
        <v>92</v>
      </c>
      <c r="N25" s="210" t="s">
        <v>147</v>
      </c>
      <c r="O25" s="215" t="s">
        <v>160</v>
      </c>
      <c r="P25" s="206"/>
      <c r="Q25" s="205" t="s">
        <v>161</v>
      </c>
      <c r="R25" s="206"/>
      <c r="S25" s="205" t="s">
        <v>162</v>
      </c>
      <c r="T25" s="206"/>
    </row>
    <row r="26" spans="4:20">
      <c r="D26" s="211"/>
      <c r="E26" s="212"/>
      <c r="F26" s="70" t="s">
        <v>151</v>
      </c>
      <c r="G26" s="71" t="s">
        <v>152</v>
      </c>
      <c r="H26" s="72" t="s">
        <v>151</v>
      </c>
      <c r="I26" s="71" t="s">
        <v>152</v>
      </c>
      <c r="J26" s="72" t="s">
        <v>151</v>
      </c>
      <c r="K26" s="72" t="s">
        <v>152</v>
      </c>
      <c r="M26" s="211"/>
      <c r="N26" s="212"/>
      <c r="O26" s="70" t="s">
        <v>151</v>
      </c>
      <c r="P26" s="71" t="s">
        <v>152</v>
      </c>
      <c r="Q26" s="72" t="s">
        <v>151</v>
      </c>
      <c r="R26" s="71" t="s">
        <v>152</v>
      </c>
      <c r="S26" s="72" t="s">
        <v>151</v>
      </c>
      <c r="T26" s="72" t="s">
        <v>152</v>
      </c>
    </row>
    <row r="27" spans="4:20">
      <c r="D27" s="73" t="s">
        <v>147</v>
      </c>
      <c r="E27" s="47">
        <v>1435</v>
      </c>
      <c r="F27" s="39">
        <v>387</v>
      </c>
      <c r="G27" s="19">
        <f>F27/E27</f>
        <v>0.26968641114982578</v>
      </c>
      <c r="H27" s="39">
        <v>1010</v>
      </c>
      <c r="I27" s="19">
        <f>H27/E27</f>
        <v>0.70383275261324041</v>
      </c>
      <c r="J27" s="39">
        <v>38</v>
      </c>
      <c r="K27" s="20">
        <f>J27/E27</f>
        <v>2.64808362369338E-2</v>
      </c>
      <c r="L27" s="15"/>
      <c r="M27" s="73" t="s">
        <v>147</v>
      </c>
      <c r="N27" s="47">
        <v>1912</v>
      </c>
      <c r="O27" s="39">
        <v>485</v>
      </c>
      <c r="P27" s="19">
        <f>O27/N27</f>
        <v>0.2536610878661088</v>
      </c>
      <c r="Q27" s="39">
        <v>1344</v>
      </c>
      <c r="R27" s="19">
        <f>Q27/N27</f>
        <v>0.70292887029288698</v>
      </c>
      <c r="S27" s="39">
        <v>83</v>
      </c>
      <c r="T27" s="20">
        <f>S27/N27</f>
        <v>4.3410041841004186E-2</v>
      </c>
    </row>
    <row r="28" spans="4:20">
      <c r="D28" s="74" t="s">
        <v>108</v>
      </c>
      <c r="E28" s="48">
        <v>959</v>
      </c>
      <c r="F28" s="54">
        <v>271</v>
      </c>
      <c r="G28" s="49">
        <f t="shared" ref="G28" si="7">F28/E28</f>
        <v>0.28258602711157454</v>
      </c>
      <c r="H28" s="54">
        <v>667</v>
      </c>
      <c r="I28" s="49">
        <f t="shared" ref="I28:I32" si="8">H28/E28</f>
        <v>0.69551616266944738</v>
      </c>
      <c r="J28" s="54">
        <v>21</v>
      </c>
      <c r="K28" s="50">
        <f t="shared" ref="K28:K32" si="9">J28/E28</f>
        <v>2.1897810218978103E-2</v>
      </c>
      <c r="L28" s="15"/>
      <c r="M28" s="74" t="s">
        <v>108</v>
      </c>
      <c r="N28" s="48">
        <v>1208</v>
      </c>
      <c r="O28" s="54">
        <v>308</v>
      </c>
      <c r="P28" s="49">
        <f t="shared" ref="P28" si="10">O28/N28</f>
        <v>0.25496688741721857</v>
      </c>
      <c r="Q28" s="54">
        <v>838</v>
      </c>
      <c r="R28" s="49">
        <f t="shared" ref="R28:R32" si="11">Q28/N28</f>
        <v>0.69370860927152322</v>
      </c>
      <c r="S28" s="54">
        <v>62</v>
      </c>
      <c r="T28" s="50">
        <f t="shared" ref="T28:T32" si="12">S28/N28</f>
        <v>5.1324503311258277E-2</v>
      </c>
    </row>
    <row r="29" spans="4:20">
      <c r="D29" s="73" t="s">
        <v>109</v>
      </c>
      <c r="E29" s="48">
        <v>42</v>
      </c>
      <c r="F29" s="54">
        <v>18</v>
      </c>
      <c r="G29" s="49">
        <f>F29/E29</f>
        <v>0.42857142857142855</v>
      </c>
      <c r="H29" s="54">
        <v>22</v>
      </c>
      <c r="I29" s="49">
        <f t="shared" si="8"/>
        <v>0.52380952380952384</v>
      </c>
      <c r="J29" s="54">
        <v>2</v>
      </c>
      <c r="K29" s="50">
        <f t="shared" si="9"/>
        <v>4.7619047619047616E-2</v>
      </c>
      <c r="L29" s="15"/>
      <c r="M29" s="73" t="s">
        <v>109</v>
      </c>
      <c r="N29" s="48">
        <v>52</v>
      </c>
      <c r="O29" s="54">
        <v>23</v>
      </c>
      <c r="P29" s="49">
        <f>O29/N29</f>
        <v>0.44230769230769229</v>
      </c>
      <c r="Q29" s="54">
        <v>25</v>
      </c>
      <c r="R29" s="49">
        <f t="shared" si="11"/>
        <v>0.48076923076923078</v>
      </c>
      <c r="S29" s="54">
        <v>4</v>
      </c>
      <c r="T29" s="50">
        <f t="shared" si="12"/>
        <v>7.6923076923076927E-2</v>
      </c>
    </row>
    <row r="30" spans="4:20">
      <c r="D30" s="75" t="s">
        <v>111</v>
      </c>
      <c r="E30" s="48">
        <v>323</v>
      </c>
      <c r="F30" s="54">
        <v>77</v>
      </c>
      <c r="G30" s="49">
        <f t="shared" ref="G30:G32" si="13">F30/E30</f>
        <v>0.23839009287925697</v>
      </c>
      <c r="H30" s="54">
        <v>231</v>
      </c>
      <c r="I30" s="49">
        <f t="shared" si="8"/>
        <v>0.71517027863777094</v>
      </c>
      <c r="J30" s="54">
        <v>15</v>
      </c>
      <c r="K30" s="50">
        <f t="shared" si="9"/>
        <v>4.6439628482972138E-2</v>
      </c>
      <c r="L30" s="15"/>
      <c r="M30" s="75" t="s">
        <v>111</v>
      </c>
      <c r="N30" s="48">
        <v>438</v>
      </c>
      <c r="O30" s="54">
        <v>120</v>
      </c>
      <c r="P30" s="49">
        <f t="shared" ref="P30:P32" si="14">O30/N30</f>
        <v>0.27397260273972601</v>
      </c>
      <c r="Q30" s="54">
        <v>302</v>
      </c>
      <c r="R30" s="49">
        <f t="shared" si="11"/>
        <v>0.68949771689497719</v>
      </c>
      <c r="S30" s="54">
        <v>16</v>
      </c>
      <c r="T30" s="50">
        <f t="shared" si="12"/>
        <v>3.6529680365296802E-2</v>
      </c>
    </row>
    <row r="31" spans="4:20">
      <c r="D31" s="73" t="s">
        <v>112</v>
      </c>
      <c r="E31" s="48">
        <v>94</v>
      </c>
      <c r="F31" s="54">
        <v>21</v>
      </c>
      <c r="G31" s="49">
        <f t="shared" si="13"/>
        <v>0.22340425531914893</v>
      </c>
      <c r="H31" s="54">
        <v>73</v>
      </c>
      <c r="I31" s="49">
        <f t="shared" si="8"/>
        <v>0.77659574468085102</v>
      </c>
      <c r="J31" s="54">
        <v>0</v>
      </c>
      <c r="K31" s="50">
        <f t="shared" si="9"/>
        <v>0</v>
      </c>
      <c r="L31" s="15"/>
      <c r="M31" s="73" t="s">
        <v>112</v>
      </c>
      <c r="N31" s="48">
        <v>181</v>
      </c>
      <c r="O31" s="54">
        <v>33</v>
      </c>
      <c r="P31" s="49">
        <f t="shared" si="14"/>
        <v>0.18232044198895028</v>
      </c>
      <c r="Q31" s="54">
        <v>147</v>
      </c>
      <c r="R31" s="49">
        <f t="shared" si="11"/>
        <v>0.81215469613259672</v>
      </c>
      <c r="S31" s="54">
        <v>1</v>
      </c>
      <c r="T31" s="50">
        <f t="shared" si="12"/>
        <v>5.5248618784530384E-3</v>
      </c>
    </row>
    <row r="32" spans="4:20">
      <c r="D32" s="76" t="s">
        <v>102</v>
      </c>
      <c r="E32" s="51">
        <v>17</v>
      </c>
      <c r="F32" s="55">
        <v>0</v>
      </c>
      <c r="G32" s="52">
        <f t="shared" si="13"/>
        <v>0</v>
      </c>
      <c r="H32" s="55">
        <v>17</v>
      </c>
      <c r="I32" s="52">
        <f t="shared" si="8"/>
        <v>1</v>
      </c>
      <c r="J32" s="55">
        <v>0</v>
      </c>
      <c r="K32" s="53">
        <f t="shared" si="9"/>
        <v>0</v>
      </c>
      <c r="L32" s="15"/>
      <c r="M32" s="76" t="s">
        <v>102</v>
      </c>
      <c r="N32" s="51">
        <v>33</v>
      </c>
      <c r="O32" s="55">
        <v>1</v>
      </c>
      <c r="P32" s="52">
        <f t="shared" si="14"/>
        <v>3.0303030303030304E-2</v>
      </c>
      <c r="Q32" s="55">
        <v>32</v>
      </c>
      <c r="R32" s="52">
        <f t="shared" si="11"/>
        <v>0.96969696969696972</v>
      </c>
      <c r="S32" s="55">
        <v>0</v>
      </c>
      <c r="T32" s="53">
        <f t="shared" si="12"/>
        <v>0</v>
      </c>
    </row>
    <row r="33" spans="4:20">
      <c r="D33" s="216" t="s">
        <v>107</v>
      </c>
      <c r="E33" s="217"/>
      <c r="F33" s="217"/>
      <c r="G33" s="217"/>
      <c r="H33" s="217"/>
      <c r="I33" s="217"/>
      <c r="J33" s="217"/>
      <c r="K33" s="218"/>
      <c r="M33" s="216" t="s">
        <v>107</v>
      </c>
      <c r="N33" s="217"/>
      <c r="O33" s="217"/>
      <c r="P33" s="217"/>
      <c r="Q33" s="217"/>
      <c r="R33" s="217"/>
      <c r="S33" s="217"/>
      <c r="T33" s="218"/>
    </row>
  </sheetData>
  <mergeCells count="34">
    <mergeCell ref="D33:K33"/>
    <mergeCell ref="M33:T33"/>
    <mergeCell ref="D25:D26"/>
    <mergeCell ref="E25:E26"/>
    <mergeCell ref="F25:G25"/>
    <mergeCell ref="H25:I25"/>
    <mergeCell ref="J25:K25"/>
    <mergeCell ref="M25:M26"/>
    <mergeCell ref="D22:K22"/>
    <mergeCell ref="M22:T22"/>
    <mergeCell ref="D24:K24"/>
    <mergeCell ref="M24:T24"/>
    <mergeCell ref="N25:N26"/>
    <mergeCell ref="O25:P25"/>
    <mergeCell ref="Q25:R25"/>
    <mergeCell ref="S25:T25"/>
    <mergeCell ref="T3:W3"/>
    <mergeCell ref="D13:K13"/>
    <mergeCell ref="M13:T13"/>
    <mergeCell ref="D14:D15"/>
    <mergeCell ref="E14:E15"/>
    <mergeCell ref="F14:G14"/>
    <mergeCell ref="H14:I14"/>
    <mergeCell ref="J14:K14"/>
    <mergeCell ref="M14:M15"/>
    <mergeCell ref="N14:N15"/>
    <mergeCell ref="O14:P14"/>
    <mergeCell ref="Q14:R14"/>
    <mergeCell ref="S14:T14"/>
    <mergeCell ref="B3:C4"/>
    <mergeCell ref="D3:G3"/>
    <mergeCell ref="H3:K3"/>
    <mergeCell ref="L3:O3"/>
    <mergeCell ref="P3:S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J38"/>
  <sheetViews>
    <sheetView workbookViewId="0">
      <selection activeCell="G2" sqref="G2"/>
    </sheetView>
  </sheetViews>
  <sheetFormatPr defaultColWidth="11.42578125" defaultRowHeight="15"/>
  <cols>
    <col min="5" max="5" width="12.140625" customWidth="1"/>
    <col min="7" max="7" width="13.5703125" bestFit="1" customWidth="1"/>
  </cols>
  <sheetData>
    <row r="2" spans="2:8">
      <c r="D2" s="220">
        <v>2024</v>
      </c>
      <c r="E2" s="221"/>
      <c r="F2" s="222"/>
    </row>
    <row r="3" spans="2:8">
      <c r="B3" s="223" t="s">
        <v>172</v>
      </c>
      <c r="C3" s="223"/>
      <c r="D3" s="59" t="s">
        <v>173</v>
      </c>
      <c r="E3" s="59" t="s">
        <v>174</v>
      </c>
      <c r="F3" s="59" t="s">
        <v>175</v>
      </c>
      <c r="G3" s="59">
        <v>2023</v>
      </c>
      <c r="H3" s="59" t="s">
        <v>93</v>
      </c>
    </row>
    <row r="4" spans="2:8">
      <c r="B4" s="219" t="s">
        <v>176</v>
      </c>
      <c r="C4" s="219"/>
      <c r="D4" s="16">
        <v>88136</v>
      </c>
      <c r="E4" s="16">
        <v>2861</v>
      </c>
      <c r="F4" s="60">
        <f>E4*100/D4</f>
        <v>3.2461196332940001</v>
      </c>
      <c r="G4" s="60">
        <v>3.184750257675248</v>
      </c>
      <c r="H4" s="60">
        <f>F4-G4</f>
        <v>6.1369375618752109E-2</v>
      </c>
    </row>
    <row r="5" spans="2:8">
      <c r="B5" s="219" t="s">
        <v>177</v>
      </c>
      <c r="C5" s="219"/>
      <c r="D5" s="16">
        <v>390228</v>
      </c>
      <c r="E5" s="16">
        <v>10503</v>
      </c>
      <c r="F5" s="60">
        <f t="shared" ref="F5:F36" si="0">E5*100/D5</f>
        <v>2.6915034287647224</v>
      </c>
      <c r="G5" s="60">
        <v>2.6522797552470556</v>
      </c>
      <c r="H5" s="60">
        <f t="shared" ref="H5:H36" si="1">F5-G5</f>
        <v>3.9223673517666757E-2</v>
      </c>
    </row>
    <row r="6" spans="2:8">
      <c r="B6" s="219" t="s">
        <v>178</v>
      </c>
      <c r="C6" s="219"/>
      <c r="D6" s="16">
        <v>312269</v>
      </c>
      <c r="E6" s="16">
        <v>6661</v>
      </c>
      <c r="F6" s="60">
        <f t="shared" si="0"/>
        <v>2.1330967851435783</v>
      </c>
      <c r="G6" s="60">
        <v>2.0457068233757756</v>
      </c>
      <c r="H6" s="60">
        <f t="shared" si="1"/>
        <v>8.7389961767802671E-2</v>
      </c>
    </row>
    <row r="7" spans="2:8">
      <c r="B7" s="219" t="s">
        <v>179</v>
      </c>
      <c r="C7" s="219"/>
      <c r="D7" s="16">
        <v>99848</v>
      </c>
      <c r="E7" s="16">
        <v>2801</v>
      </c>
      <c r="F7" s="60">
        <f t="shared" si="0"/>
        <v>2.8052640012819485</v>
      </c>
      <c r="G7" s="60">
        <v>2.7824913622145444</v>
      </c>
      <c r="H7" s="60">
        <f t="shared" si="1"/>
        <v>2.2772639067404121E-2</v>
      </c>
    </row>
    <row r="8" spans="2:8">
      <c r="B8" s="219" t="s">
        <v>180</v>
      </c>
      <c r="C8" s="219"/>
      <c r="D8" s="16">
        <v>182085</v>
      </c>
      <c r="E8" s="16">
        <v>2951</v>
      </c>
      <c r="F8" s="60">
        <f t="shared" si="0"/>
        <v>1.620671664332592</v>
      </c>
      <c r="G8" s="60">
        <v>1.5886452778012923</v>
      </c>
      <c r="H8" s="60">
        <f t="shared" si="1"/>
        <v>3.2026386531299744E-2</v>
      </c>
    </row>
    <row r="9" spans="2:8">
      <c r="B9" s="219" t="s">
        <v>181</v>
      </c>
      <c r="C9" s="219"/>
      <c r="D9" s="16">
        <v>28337</v>
      </c>
      <c r="E9" s="16">
        <v>801</v>
      </c>
      <c r="F9" s="60">
        <f t="shared" si="0"/>
        <v>2.8266930161979036</v>
      </c>
      <c r="G9" s="60">
        <v>2.7739251040221915</v>
      </c>
      <c r="H9" s="60">
        <f t="shared" si="1"/>
        <v>5.2767912175712084E-2</v>
      </c>
    </row>
    <row r="10" spans="2:8">
      <c r="B10" s="219" t="s">
        <v>182</v>
      </c>
      <c r="C10" s="219"/>
      <c r="D10" s="16">
        <v>2170</v>
      </c>
      <c r="E10" s="16">
        <v>306</v>
      </c>
      <c r="F10" s="60">
        <f t="shared" si="0"/>
        <v>14.101382488479263</v>
      </c>
      <c r="G10" s="60">
        <v>13.55245384961729</v>
      </c>
      <c r="H10" s="60">
        <f t="shared" si="1"/>
        <v>0.54892863886197318</v>
      </c>
    </row>
    <row r="11" spans="2:8">
      <c r="B11" s="219" t="s">
        <v>183</v>
      </c>
      <c r="C11" s="219"/>
      <c r="D11" s="16">
        <v>174234</v>
      </c>
      <c r="E11" s="16">
        <v>3385</v>
      </c>
      <c r="F11" s="60">
        <f t="shared" si="0"/>
        <v>1.9427895818267387</v>
      </c>
      <c r="G11" s="60">
        <v>1.8826966501385105</v>
      </c>
      <c r="H11" s="60">
        <f t="shared" si="1"/>
        <v>6.0092931688228157E-2</v>
      </c>
    </row>
    <row r="12" spans="2:8">
      <c r="B12" s="219" t="s">
        <v>184</v>
      </c>
      <c r="C12" s="219"/>
      <c r="D12" s="16">
        <v>6694</v>
      </c>
      <c r="E12" s="16">
        <v>253</v>
      </c>
      <c r="F12" s="60">
        <f t="shared" si="0"/>
        <v>3.7795040334628025</v>
      </c>
      <c r="G12" s="60">
        <v>3.6559784237338926</v>
      </c>
      <c r="H12" s="60">
        <f t="shared" si="1"/>
        <v>0.12352560972890991</v>
      </c>
    </row>
    <row r="13" spans="2:8">
      <c r="B13" s="219" t="s">
        <v>185</v>
      </c>
      <c r="C13" s="219"/>
      <c r="D13" s="16">
        <v>17453</v>
      </c>
      <c r="E13" s="16">
        <v>414</v>
      </c>
      <c r="F13" s="60">
        <f t="shared" si="0"/>
        <v>2.3720850283618864</v>
      </c>
      <c r="G13" s="60">
        <v>2.3488168273444345</v>
      </c>
      <c r="H13" s="60">
        <f t="shared" si="1"/>
        <v>2.3268201017451862E-2</v>
      </c>
    </row>
    <row r="14" spans="2:8">
      <c r="B14" s="219" t="s">
        <v>186</v>
      </c>
      <c r="C14" s="219"/>
      <c r="D14" s="16">
        <v>15755</v>
      </c>
      <c r="E14" s="16">
        <v>657</v>
      </c>
      <c r="F14" s="60">
        <f t="shared" si="0"/>
        <v>4.1701047286575692</v>
      </c>
      <c r="G14" s="60">
        <v>4.0497651390123144</v>
      </c>
      <c r="H14" s="60">
        <f t="shared" si="1"/>
        <v>0.12033958964525482</v>
      </c>
    </row>
    <row r="15" spans="2:8">
      <c r="B15" s="219" t="s">
        <v>187</v>
      </c>
      <c r="C15" s="219"/>
      <c r="D15" s="16">
        <v>73061</v>
      </c>
      <c r="E15" s="16">
        <v>1452</v>
      </c>
      <c r="F15" s="60">
        <f t="shared" si="0"/>
        <v>1.987380408152092</v>
      </c>
      <c r="G15" s="60">
        <v>1.9350733778718343</v>
      </c>
      <c r="H15" s="60">
        <f t="shared" si="1"/>
        <v>5.2307030280257738E-2</v>
      </c>
    </row>
    <row r="16" spans="2:8">
      <c r="B16" s="219" t="s">
        <v>188</v>
      </c>
      <c r="C16" s="219"/>
      <c r="D16" s="16">
        <v>47019</v>
      </c>
      <c r="E16" s="16">
        <v>727</v>
      </c>
      <c r="F16" s="60">
        <f t="shared" si="0"/>
        <v>1.546183457751122</v>
      </c>
      <c r="G16" s="60">
        <v>1.5074176241881883</v>
      </c>
      <c r="H16" s="60">
        <f t="shared" si="1"/>
        <v>3.8765833562933727E-2</v>
      </c>
    </row>
    <row r="17" spans="2:8">
      <c r="B17" s="219" t="s">
        <v>189</v>
      </c>
      <c r="C17" s="219"/>
      <c r="D17" s="16">
        <v>195133</v>
      </c>
      <c r="E17" s="16">
        <v>7550</v>
      </c>
      <c r="F17" s="60">
        <f t="shared" si="0"/>
        <v>3.8691559090466501</v>
      </c>
      <c r="G17" s="60">
        <v>3.8020547408046426</v>
      </c>
      <c r="H17" s="60">
        <f t="shared" si="1"/>
        <v>6.7101168242007514E-2</v>
      </c>
    </row>
    <row r="18" spans="2:8">
      <c r="B18" s="219" t="s">
        <v>190</v>
      </c>
      <c r="C18" s="219"/>
      <c r="D18" s="16">
        <v>202817</v>
      </c>
      <c r="E18" s="16">
        <v>6128</v>
      </c>
      <c r="F18" s="60">
        <f t="shared" si="0"/>
        <v>3.0214429756874424</v>
      </c>
      <c r="G18" s="60">
        <v>2.9207393105667512</v>
      </c>
      <c r="H18" s="60">
        <f t="shared" si="1"/>
        <v>0.10070366512069118</v>
      </c>
    </row>
    <row r="19" spans="2:8">
      <c r="B19" s="219" t="s">
        <v>191</v>
      </c>
      <c r="C19" s="219"/>
      <c r="D19" s="16">
        <v>270715</v>
      </c>
      <c r="E19" s="16">
        <v>6868</v>
      </c>
      <c r="F19" s="60">
        <f t="shared" si="0"/>
        <v>2.5369853905398667</v>
      </c>
      <c r="G19" s="60">
        <v>2.4699203044091669</v>
      </c>
      <c r="H19" s="60">
        <f t="shared" si="1"/>
        <v>6.7065086130699836E-2</v>
      </c>
    </row>
    <row r="20" spans="2:8">
      <c r="B20" s="219" t="s">
        <v>192</v>
      </c>
      <c r="C20" s="219"/>
      <c r="D20" s="16">
        <v>199820</v>
      </c>
      <c r="E20" s="16">
        <v>4126</v>
      </c>
      <c r="F20" s="60">
        <f t="shared" si="0"/>
        <v>2.0648583725352818</v>
      </c>
      <c r="G20" s="60">
        <v>1.9755347015589635</v>
      </c>
      <c r="H20" s="60">
        <f t="shared" si="1"/>
        <v>8.9323670976318326E-2</v>
      </c>
    </row>
    <row r="21" spans="2:8">
      <c r="B21" s="219" t="s">
        <v>193</v>
      </c>
      <c r="C21" s="219"/>
      <c r="D21" s="16">
        <v>38442</v>
      </c>
      <c r="E21" s="16">
        <v>920</v>
      </c>
      <c r="F21" s="60">
        <f t="shared" si="0"/>
        <v>2.3932157536028305</v>
      </c>
      <c r="G21" s="60">
        <v>2.3677688129515371</v>
      </c>
      <c r="H21" s="60">
        <f t="shared" si="1"/>
        <v>2.5446940651293382E-2</v>
      </c>
    </row>
    <row r="22" spans="2:8">
      <c r="B22" s="219" t="s">
        <v>194</v>
      </c>
      <c r="C22" s="219"/>
      <c r="D22" s="16">
        <v>232520</v>
      </c>
      <c r="E22" s="16">
        <v>6391</v>
      </c>
      <c r="F22" s="60">
        <f t="shared" si="0"/>
        <v>2.7485807672458282</v>
      </c>
      <c r="G22" s="60">
        <v>2.703081355130776</v>
      </c>
      <c r="H22" s="60">
        <f t="shared" si="1"/>
        <v>4.5499412115052262E-2</v>
      </c>
    </row>
    <row r="23" spans="2:8">
      <c r="B23" s="219" t="s">
        <v>195</v>
      </c>
      <c r="C23" s="219"/>
      <c r="D23" s="16">
        <v>83779</v>
      </c>
      <c r="E23" s="16">
        <v>2891</v>
      </c>
      <c r="F23" s="60">
        <f t="shared" si="0"/>
        <v>3.4507454135284497</v>
      </c>
      <c r="G23" s="60">
        <v>3.404183250063511</v>
      </c>
      <c r="H23" s="60">
        <f t="shared" si="1"/>
        <v>4.6562163464938688E-2</v>
      </c>
    </row>
    <row r="24" spans="2:8">
      <c r="B24" s="219" t="s">
        <v>196</v>
      </c>
      <c r="C24" s="219"/>
      <c r="D24" s="16">
        <v>183068</v>
      </c>
      <c r="E24" s="16">
        <v>6812</v>
      </c>
      <c r="F24" s="60">
        <f t="shared" si="0"/>
        <v>3.721021696855813</v>
      </c>
      <c r="G24" s="60">
        <v>3.6766470407679215</v>
      </c>
      <c r="H24" s="60">
        <f t="shared" si="1"/>
        <v>4.4374656087891484E-2</v>
      </c>
    </row>
    <row r="25" spans="2:8">
      <c r="B25" s="219" t="s">
        <v>197</v>
      </c>
      <c r="C25" s="219"/>
      <c r="D25" s="16">
        <v>88848</v>
      </c>
      <c r="E25" s="16">
        <v>1967</v>
      </c>
      <c r="F25" s="60">
        <f t="shared" si="0"/>
        <v>2.2138933909598415</v>
      </c>
      <c r="G25" s="60">
        <v>2.1335996549923961</v>
      </c>
      <c r="H25" s="60">
        <f t="shared" si="1"/>
        <v>8.0293735967445379E-2</v>
      </c>
    </row>
    <row r="26" spans="2:8">
      <c r="B26" s="219" t="s">
        <v>198</v>
      </c>
      <c r="C26" s="219"/>
      <c r="D26" s="16">
        <v>9716</v>
      </c>
      <c r="E26" s="16">
        <v>471</v>
      </c>
      <c r="F26" s="60">
        <f t="shared" si="0"/>
        <v>4.8476739398929602</v>
      </c>
      <c r="G26" s="60">
        <v>5.0538525269262635</v>
      </c>
      <c r="H26" s="60">
        <f t="shared" si="1"/>
        <v>-0.20617858703330327</v>
      </c>
    </row>
    <row r="27" spans="2:8">
      <c r="B27" s="219" t="s">
        <v>199</v>
      </c>
      <c r="C27" s="219"/>
      <c r="D27" s="16">
        <v>521244</v>
      </c>
      <c r="E27" s="16">
        <v>21523</v>
      </c>
      <c r="F27" s="60">
        <f t="shared" si="0"/>
        <v>4.1291602397341745</v>
      </c>
      <c r="G27" s="60">
        <v>4.0220096690102523</v>
      </c>
      <c r="H27" s="60">
        <f t="shared" si="1"/>
        <v>0.1071505707239222</v>
      </c>
    </row>
    <row r="28" spans="2:8">
      <c r="B28" s="219" t="s">
        <v>200</v>
      </c>
      <c r="C28" s="219"/>
      <c r="D28" s="16">
        <v>14131</v>
      </c>
      <c r="E28" s="16">
        <v>184</v>
      </c>
      <c r="F28" s="60">
        <f t="shared" si="0"/>
        <v>1.3021017620833628</v>
      </c>
      <c r="G28" s="60">
        <v>1.2740213523131672</v>
      </c>
      <c r="H28" s="60">
        <f t="shared" si="1"/>
        <v>2.8080409770195658E-2</v>
      </c>
    </row>
    <row r="29" spans="2:8">
      <c r="B29" s="219" t="s">
        <v>201</v>
      </c>
      <c r="C29" s="219"/>
      <c r="D29" s="16">
        <v>113682</v>
      </c>
      <c r="E29" s="16">
        <v>2263</v>
      </c>
      <c r="F29" s="60">
        <f t="shared" si="0"/>
        <v>1.9906405587516054</v>
      </c>
      <c r="G29" s="60">
        <v>1.9227336023137074</v>
      </c>
      <c r="H29" s="60">
        <f t="shared" si="1"/>
        <v>6.7906956437898014E-2</v>
      </c>
    </row>
    <row r="30" spans="2:8">
      <c r="B30" s="219" t="s">
        <v>202</v>
      </c>
      <c r="C30" s="219"/>
      <c r="D30" s="16">
        <v>6480</v>
      </c>
      <c r="E30" s="16">
        <v>146</v>
      </c>
      <c r="F30" s="60">
        <f t="shared" si="0"/>
        <v>2.2530864197530862</v>
      </c>
      <c r="G30" s="60">
        <v>2.2215269086357949</v>
      </c>
      <c r="H30" s="60">
        <f t="shared" si="1"/>
        <v>3.1559511117291272E-2</v>
      </c>
    </row>
    <row r="31" spans="2:8">
      <c r="B31" s="219" t="s">
        <v>203</v>
      </c>
      <c r="C31" s="219"/>
      <c r="D31" s="16">
        <v>4302</v>
      </c>
      <c r="E31" s="16">
        <v>143</v>
      </c>
      <c r="F31" s="60">
        <f t="shared" si="0"/>
        <v>3.3240353324035334</v>
      </c>
      <c r="G31" s="60">
        <v>3.0954631379962194</v>
      </c>
      <c r="H31" s="60">
        <f t="shared" si="1"/>
        <v>0.22857219440731402</v>
      </c>
    </row>
    <row r="32" spans="2:8">
      <c r="B32" s="219" t="s">
        <v>204</v>
      </c>
      <c r="C32" s="219"/>
      <c r="D32" s="16">
        <v>25571</v>
      </c>
      <c r="E32" s="16">
        <v>535</v>
      </c>
      <c r="F32" s="60">
        <f t="shared" si="0"/>
        <v>2.0922138359860778</v>
      </c>
      <c r="G32" s="60">
        <v>2.0459851992560054</v>
      </c>
      <c r="H32" s="60">
        <f t="shared" si="1"/>
        <v>4.6228636730072381E-2</v>
      </c>
    </row>
    <row r="33" spans="2:10">
      <c r="B33" s="219" t="s">
        <v>205</v>
      </c>
      <c r="C33" s="219"/>
      <c r="D33" s="16">
        <v>53315</v>
      </c>
      <c r="E33" s="16">
        <v>1261</v>
      </c>
      <c r="F33" s="60">
        <f t="shared" si="0"/>
        <v>2.3651880333864765</v>
      </c>
      <c r="G33" s="60">
        <v>2.2738871562234193</v>
      </c>
      <c r="H33" s="60">
        <f t="shared" si="1"/>
        <v>9.1300877163057237E-2</v>
      </c>
    </row>
    <row r="34" spans="2:10">
      <c r="B34" s="219" t="s">
        <v>206</v>
      </c>
      <c r="C34" s="219"/>
      <c r="D34" s="16">
        <v>317578</v>
      </c>
      <c r="E34" s="16">
        <v>5458</v>
      </c>
      <c r="F34" s="60">
        <f t="shared" si="0"/>
        <v>1.7186329027829383</v>
      </c>
      <c r="G34" s="60">
        <v>1.6795451044822098</v>
      </c>
      <c r="H34" s="60">
        <f t="shared" si="1"/>
        <v>3.9087798300728505E-2</v>
      </c>
    </row>
    <row r="35" spans="2:10">
      <c r="B35" s="219" t="s">
        <v>207</v>
      </c>
      <c r="C35" s="219"/>
      <c r="D35" s="16">
        <v>492143</v>
      </c>
      <c r="E35" s="16">
        <v>8825</v>
      </c>
      <c r="F35" s="60">
        <f t="shared" si="0"/>
        <v>1.7931779990775039</v>
      </c>
      <c r="G35" s="60">
        <v>1.7297008303475772</v>
      </c>
      <c r="H35" s="60">
        <f t="shared" si="1"/>
        <v>6.3477168729926703E-2</v>
      </c>
    </row>
    <row r="36" spans="2:10">
      <c r="B36" s="219" t="s">
        <v>208</v>
      </c>
      <c r="C36" s="219"/>
      <c r="D36" s="16">
        <v>825948</v>
      </c>
      <c r="E36" s="16">
        <v>49683</v>
      </c>
      <c r="F36" s="60">
        <f t="shared" si="0"/>
        <v>6.0152697264234556</v>
      </c>
      <c r="G36" s="60">
        <v>5.8855282885948004</v>
      </c>
      <c r="H36" s="60">
        <f t="shared" si="1"/>
        <v>0.12974143782865522</v>
      </c>
    </row>
    <row r="38" spans="2:10">
      <c r="J38" t="s">
        <v>209</v>
      </c>
    </row>
  </sheetData>
  <mergeCells count="35">
    <mergeCell ref="B34:C34"/>
    <mergeCell ref="B35:C35"/>
    <mergeCell ref="B36:C3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D2:F2"/>
    <mergeCell ref="B33:C33"/>
    <mergeCell ref="B26:C26"/>
    <mergeCell ref="B15:C15"/>
    <mergeCell ref="B16:C16"/>
    <mergeCell ref="B17:C17"/>
    <mergeCell ref="B18:C18"/>
    <mergeCell ref="B24:C24"/>
    <mergeCell ref="B25:C25"/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9:C19"/>
    <mergeCell ref="B20:C20"/>
  </mergeCells>
  <conditionalFormatting sqref="H4:H3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F3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D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O39"/>
  <sheetViews>
    <sheetView workbookViewId="0">
      <selection activeCell="L39" sqref="L39"/>
    </sheetView>
  </sheetViews>
  <sheetFormatPr defaultColWidth="11.42578125" defaultRowHeight="15"/>
  <cols>
    <col min="6" max="6" width="13.5703125" customWidth="1"/>
    <col min="12" max="12" width="13.85546875" customWidth="1"/>
  </cols>
  <sheetData>
    <row r="3" spans="2:12">
      <c r="C3" s="224" t="s">
        <v>141</v>
      </c>
      <c r="D3" s="224"/>
      <c r="E3" s="224"/>
      <c r="F3" s="224"/>
      <c r="I3" s="224" t="s">
        <v>210</v>
      </c>
      <c r="J3" s="224"/>
      <c r="K3" s="224"/>
      <c r="L3" s="224"/>
    </row>
    <row r="4" spans="2:12">
      <c r="B4" s="66" t="s">
        <v>211</v>
      </c>
      <c r="C4" s="64" t="s">
        <v>104</v>
      </c>
      <c r="D4" s="64" t="s">
        <v>105</v>
      </c>
      <c r="E4" s="64" t="s">
        <v>106</v>
      </c>
      <c r="F4" s="65" t="s">
        <v>114</v>
      </c>
      <c r="H4" s="64" t="s">
        <v>211</v>
      </c>
      <c r="I4" s="64" t="s">
        <v>104</v>
      </c>
      <c r="J4" s="64" t="s">
        <v>105</v>
      </c>
      <c r="K4" s="64" t="s">
        <v>106</v>
      </c>
      <c r="L4" s="65" t="s">
        <v>114</v>
      </c>
    </row>
    <row r="5" spans="2:12">
      <c r="B5" s="63">
        <v>2009</v>
      </c>
      <c r="C5" s="8">
        <v>7581</v>
      </c>
      <c r="D5" s="8">
        <v>2069</v>
      </c>
      <c r="E5" s="8">
        <v>15814</v>
      </c>
      <c r="F5" s="8">
        <f>C5+D5+E5</f>
        <v>25464</v>
      </c>
      <c r="H5" s="63">
        <v>2010</v>
      </c>
      <c r="I5" s="57">
        <f>(C6-C5)/C5</f>
        <v>8.7059754649782342E-3</v>
      </c>
      <c r="J5" s="57">
        <f t="shared" ref="J5:L19" si="0">(D6-D5)/D5</f>
        <v>5.3165780570323829E-3</v>
      </c>
      <c r="K5" s="57">
        <f t="shared" si="0"/>
        <v>1.5492601492348552E-2</v>
      </c>
      <c r="L5" s="57">
        <f t="shared" si="0"/>
        <v>1.2645303173107131E-2</v>
      </c>
    </row>
    <row r="6" spans="2:12">
      <c r="B6" s="63">
        <v>2010</v>
      </c>
      <c r="C6" s="8">
        <v>7647</v>
      </c>
      <c r="D6" s="8">
        <v>2080</v>
      </c>
      <c r="E6" s="8">
        <v>16059</v>
      </c>
      <c r="F6" s="8">
        <f t="shared" ref="F6:F19" si="1">C6+D6+E6</f>
        <v>25786</v>
      </c>
      <c r="H6" s="63">
        <v>2011</v>
      </c>
      <c r="I6" s="57">
        <f t="shared" ref="I6:I18" si="2">(C7-C6)/C6</f>
        <v>3.1384856806590818E-2</v>
      </c>
      <c r="J6" s="57">
        <f t="shared" si="0"/>
        <v>3.4615384615384617E-2</v>
      </c>
      <c r="K6" s="57">
        <f t="shared" si="0"/>
        <v>2.3475932498910269E-2</v>
      </c>
      <c r="L6" s="57">
        <f t="shared" si="0"/>
        <v>2.6719925540991236E-2</v>
      </c>
    </row>
    <row r="7" spans="2:12">
      <c r="B7" s="63">
        <v>2011</v>
      </c>
      <c r="C7" s="8">
        <v>7887</v>
      </c>
      <c r="D7" s="8">
        <v>2152</v>
      </c>
      <c r="E7" s="8">
        <v>16436</v>
      </c>
      <c r="F7" s="8">
        <f t="shared" si="1"/>
        <v>26475</v>
      </c>
      <c r="H7" s="63">
        <v>2012</v>
      </c>
      <c r="I7" s="57">
        <f t="shared" si="2"/>
        <v>5.2618232534550523E-2</v>
      </c>
      <c r="J7" s="57">
        <f t="shared" si="0"/>
        <v>6.5055762081784388E-2</v>
      </c>
      <c r="K7" s="57">
        <f t="shared" si="0"/>
        <v>3.7052810902896083E-2</v>
      </c>
      <c r="L7" s="57">
        <f t="shared" si="0"/>
        <v>4.3966005665722382E-2</v>
      </c>
    </row>
    <row r="8" spans="2:12">
      <c r="B8" s="63">
        <v>2012</v>
      </c>
      <c r="C8" s="8">
        <v>8302</v>
      </c>
      <c r="D8" s="8">
        <v>2292</v>
      </c>
      <c r="E8" s="8">
        <v>17045</v>
      </c>
      <c r="F8" s="8">
        <f t="shared" si="1"/>
        <v>27639</v>
      </c>
      <c r="H8" s="63">
        <v>2013</v>
      </c>
      <c r="I8" s="57">
        <f t="shared" si="2"/>
        <v>7.6487593350999764E-2</v>
      </c>
      <c r="J8" s="57">
        <f t="shared" si="0"/>
        <v>6.6317626527050616E-2</v>
      </c>
      <c r="K8" s="57">
        <f t="shared" si="0"/>
        <v>4.6875916691111762E-2</v>
      </c>
      <c r="L8" s="57">
        <f t="shared" si="0"/>
        <v>5.7382683888707986E-2</v>
      </c>
    </row>
    <row r="9" spans="2:12">
      <c r="B9" s="63">
        <v>2013</v>
      </c>
      <c r="C9" s="8">
        <v>8937</v>
      </c>
      <c r="D9" s="8">
        <v>2444</v>
      </c>
      <c r="E9" s="8">
        <v>17844</v>
      </c>
      <c r="F9" s="8">
        <f t="shared" si="1"/>
        <v>29225</v>
      </c>
      <c r="H9" s="63">
        <v>2014</v>
      </c>
      <c r="I9" s="57">
        <f t="shared" si="2"/>
        <v>0.10215956137406289</v>
      </c>
      <c r="J9" s="57">
        <f t="shared" si="0"/>
        <v>0.10801963993453355</v>
      </c>
      <c r="K9" s="57">
        <f t="shared" si="0"/>
        <v>0.1083277292086976</v>
      </c>
      <c r="L9" s="57">
        <f t="shared" si="0"/>
        <v>0.10641573994867408</v>
      </c>
    </row>
    <row r="10" spans="2:12">
      <c r="B10" s="63">
        <v>2014</v>
      </c>
      <c r="C10" s="8">
        <v>9850</v>
      </c>
      <c r="D10" s="8">
        <v>2708</v>
      </c>
      <c r="E10" s="8">
        <v>19777</v>
      </c>
      <c r="F10" s="8">
        <f t="shared" si="1"/>
        <v>32335</v>
      </c>
      <c r="H10" s="63">
        <v>2015</v>
      </c>
      <c r="I10" s="57">
        <f t="shared" si="2"/>
        <v>9.3705583756345176E-2</v>
      </c>
      <c r="J10" s="57">
        <f t="shared" si="0"/>
        <v>0.103397341211226</v>
      </c>
      <c r="K10" s="57">
        <f t="shared" si="0"/>
        <v>7.9132325428528091E-2</v>
      </c>
      <c r="L10" s="57">
        <f t="shared" si="0"/>
        <v>8.5603834853873517E-2</v>
      </c>
    </row>
    <row r="11" spans="2:12">
      <c r="B11" s="63">
        <v>2015</v>
      </c>
      <c r="C11" s="8">
        <v>10773</v>
      </c>
      <c r="D11" s="8">
        <v>2988</v>
      </c>
      <c r="E11" s="8">
        <v>21342</v>
      </c>
      <c r="F11" s="8">
        <f t="shared" si="1"/>
        <v>35103</v>
      </c>
      <c r="H11" s="63">
        <v>2016</v>
      </c>
      <c r="I11" s="57">
        <f t="shared" si="2"/>
        <v>9.9043906061449916E-2</v>
      </c>
      <c r="J11" s="57">
        <f t="shared" si="0"/>
        <v>0.12684069611780455</v>
      </c>
      <c r="K11" s="57">
        <f t="shared" si="0"/>
        <v>8.3872176928122946E-2</v>
      </c>
      <c r="L11" s="57">
        <f t="shared" si="0"/>
        <v>9.2185853060991932E-2</v>
      </c>
    </row>
    <row r="12" spans="2:12">
      <c r="B12" s="63">
        <v>2016</v>
      </c>
      <c r="C12" s="8">
        <v>11840</v>
      </c>
      <c r="D12" s="8">
        <v>3367</v>
      </c>
      <c r="E12" s="8">
        <v>23132</v>
      </c>
      <c r="F12" s="8">
        <f t="shared" si="1"/>
        <v>38339</v>
      </c>
      <c r="H12" s="63">
        <v>2017</v>
      </c>
      <c r="I12" s="57">
        <f t="shared" si="2"/>
        <v>7.5422297297297297E-2</v>
      </c>
      <c r="J12" s="57">
        <f t="shared" si="0"/>
        <v>8.7318087318087323E-2</v>
      </c>
      <c r="K12" s="57">
        <f t="shared" si="0"/>
        <v>5.2524641189693931E-2</v>
      </c>
      <c r="L12" s="57">
        <f t="shared" si="0"/>
        <v>6.2651608023161789E-2</v>
      </c>
    </row>
    <row r="13" spans="2:12">
      <c r="B13" s="63">
        <v>2017</v>
      </c>
      <c r="C13" s="8">
        <v>12733</v>
      </c>
      <c r="D13" s="8">
        <v>3661</v>
      </c>
      <c r="E13" s="8">
        <v>24347</v>
      </c>
      <c r="F13" s="8">
        <f t="shared" si="1"/>
        <v>40741</v>
      </c>
      <c r="H13" s="63">
        <v>2018</v>
      </c>
      <c r="I13" s="57">
        <f t="shared" si="2"/>
        <v>5.1912353726537346E-2</v>
      </c>
      <c r="J13" s="57">
        <f t="shared" si="0"/>
        <v>6.4463261403987976E-2</v>
      </c>
      <c r="K13" s="57">
        <f t="shared" si="0"/>
        <v>3.4870825974452707E-2</v>
      </c>
      <c r="L13" s="57">
        <f t="shared" si="0"/>
        <v>4.2856090915785079E-2</v>
      </c>
    </row>
    <row r="14" spans="2:12">
      <c r="B14" s="63">
        <v>2018</v>
      </c>
      <c r="C14" s="8">
        <v>13394</v>
      </c>
      <c r="D14" s="8">
        <v>3897</v>
      </c>
      <c r="E14" s="8">
        <v>25196</v>
      </c>
      <c r="F14" s="8">
        <f t="shared" si="1"/>
        <v>42487</v>
      </c>
      <c r="H14" s="63">
        <v>2019</v>
      </c>
      <c r="I14" s="57">
        <f t="shared" si="2"/>
        <v>4.6214723010303119E-2</v>
      </c>
      <c r="J14" s="57">
        <f t="shared" si="0"/>
        <v>5.7223505260456761E-2</v>
      </c>
      <c r="K14" s="57">
        <f t="shared" si="0"/>
        <v>3.5680266709001429E-2</v>
      </c>
      <c r="L14" s="57">
        <f t="shared" si="0"/>
        <v>4.0977240096970839E-2</v>
      </c>
    </row>
    <row r="15" spans="2:12">
      <c r="B15" s="63">
        <v>2019</v>
      </c>
      <c r="C15" s="8">
        <v>14013</v>
      </c>
      <c r="D15" s="8">
        <v>4120</v>
      </c>
      <c r="E15" s="8">
        <v>26095</v>
      </c>
      <c r="F15" s="8">
        <f t="shared" si="1"/>
        <v>44228</v>
      </c>
      <c r="H15" s="63">
        <v>2020</v>
      </c>
      <c r="I15" s="57">
        <f t="shared" si="2"/>
        <v>6.5653321915364299E-2</v>
      </c>
      <c r="J15" s="57">
        <f t="shared" si="0"/>
        <v>5.0970873786407765E-2</v>
      </c>
      <c r="K15" s="57">
        <f t="shared" si="0"/>
        <v>4.3494922398927001E-2</v>
      </c>
      <c r="L15" s="57">
        <f t="shared" si="0"/>
        <v>5.1211901962557656E-2</v>
      </c>
    </row>
    <row r="16" spans="2:12">
      <c r="B16" s="63">
        <v>2020</v>
      </c>
      <c r="C16" s="8">
        <v>14933</v>
      </c>
      <c r="D16" s="8">
        <v>4330</v>
      </c>
      <c r="E16" s="8">
        <v>27230</v>
      </c>
      <c r="F16" s="8">
        <f t="shared" si="1"/>
        <v>46493</v>
      </c>
      <c r="H16" s="63">
        <v>2021</v>
      </c>
      <c r="I16" s="57">
        <f t="shared" si="2"/>
        <v>1.7879863389807807E-2</v>
      </c>
      <c r="J16" s="57">
        <f t="shared" si="0"/>
        <v>3.4411085450346421E-2</v>
      </c>
      <c r="K16" s="57">
        <f t="shared" si="0"/>
        <v>1.072346676459787E-2</v>
      </c>
      <c r="L16" s="57">
        <f t="shared" si="0"/>
        <v>1.5228098853590864E-2</v>
      </c>
    </row>
    <row r="17" spans="2:15">
      <c r="B17" s="63">
        <v>2021</v>
      </c>
      <c r="C17" s="8">
        <v>15200</v>
      </c>
      <c r="D17" s="8">
        <v>4479</v>
      </c>
      <c r="E17" s="8">
        <v>27522</v>
      </c>
      <c r="F17" s="8">
        <f t="shared" si="1"/>
        <v>47201</v>
      </c>
      <c r="H17" s="63">
        <v>2022</v>
      </c>
      <c r="I17" s="57">
        <f t="shared" si="2"/>
        <v>4.3026315789473683E-2</v>
      </c>
      <c r="J17" s="57">
        <f t="shared" si="0"/>
        <v>3.4829202947086406E-2</v>
      </c>
      <c r="K17" s="57">
        <f t="shared" si="0"/>
        <v>2.1292057263280286E-2</v>
      </c>
      <c r="L17" s="57">
        <f t="shared" si="0"/>
        <v>2.957564458380119E-2</v>
      </c>
    </row>
    <row r="18" spans="2:15">
      <c r="B18" s="63">
        <v>2022</v>
      </c>
      <c r="C18" s="8">
        <v>15854</v>
      </c>
      <c r="D18" s="8">
        <v>4635</v>
      </c>
      <c r="E18" s="8">
        <v>28108</v>
      </c>
      <c r="F18" s="8">
        <f t="shared" si="1"/>
        <v>48597</v>
      </c>
      <c r="H18" s="63">
        <v>2023</v>
      </c>
      <c r="I18" s="57">
        <f t="shared" si="2"/>
        <v>1.3687397502207644E-2</v>
      </c>
      <c r="J18" s="57">
        <f t="shared" si="0"/>
        <v>1.1003236245954692E-2</v>
      </c>
      <c r="K18" s="57">
        <f t="shared" si="0"/>
        <v>6.759641383236089E-4</v>
      </c>
      <c r="L18" s="57">
        <f t="shared" si="0"/>
        <v>5.9057143445068625E-3</v>
      </c>
    </row>
    <row r="19" spans="2:15">
      <c r="B19" s="63">
        <v>2023</v>
      </c>
      <c r="C19" s="8">
        <v>16071</v>
      </c>
      <c r="D19" s="8">
        <v>4686</v>
      </c>
      <c r="E19" s="8">
        <v>28127</v>
      </c>
      <c r="F19" s="8">
        <f t="shared" si="1"/>
        <v>48884</v>
      </c>
      <c r="H19" s="63">
        <v>2024</v>
      </c>
      <c r="I19" s="58">
        <f>(C20-C19)/C19</f>
        <v>3.409868707609981E-2</v>
      </c>
      <c r="J19" s="58">
        <f t="shared" si="0"/>
        <v>4.0332906530089627E-2</v>
      </c>
      <c r="K19" s="58">
        <f t="shared" si="0"/>
        <v>2.7162512887972411E-2</v>
      </c>
      <c r="L19" s="58">
        <f t="shared" si="0"/>
        <v>3.0705343261598888E-2</v>
      </c>
    </row>
    <row r="20" spans="2:15">
      <c r="B20" s="63">
        <v>2024</v>
      </c>
      <c r="C20" s="8">
        <v>16619</v>
      </c>
      <c r="D20" s="8">
        <v>4875</v>
      </c>
      <c r="E20" s="8">
        <v>28891</v>
      </c>
      <c r="F20" s="8">
        <v>50385</v>
      </c>
      <c r="H20" s="63">
        <v>2025</v>
      </c>
      <c r="I20" s="58">
        <f>(C21-C20)/C20</f>
        <v>2.7257957759191286E-2</v>
      </c>
      <c r="J20" s="58">
        <f t="shared" ref="J20" si="3">(D21-D20)/D20</f>
        <v>2.0512820512820513E-2</v>
      </c>
      <c r="K20" s="58">
        <f t="shared" ref="K20" si="4">(E21-E20)/E20</f>
        <v>9.4839223287528987E-3</v>
      </c>
      <c r="L20" s="58">
        <f t="shared" ref="L20" si="5">(F21-F20)/F20</f>
        <v>1.641361516324303E-2</v>
      </c>
    </row>
    <row r="21" spans="2:15">
      <c r="B21" s="63">
        <v>2025</v>
      </c>
      <c r="C21" s="8">
        <v>17072</v>
      </c>
      <c r="D21" s="8">
        <v>4975</v>
      </c>
      <c r="E21" s="8">
        <v>29165</v>
      </c>
      <c r="F21" s="8">
        <v>51212</v>
      </c>
      <c r="O21" t="s">
        <v>13</v>
      </c>
    </row>
    <row r="25" spans="2:15">
      <c r="M25" t="s">
        <v>13</v>
      </c>
    </row>
    <row r="39" spans="4:4">
      <c r="D39" t="s">
        <v>212</v>
      </c>
    </row>
  </sheetData>
  <mergeCells count="2">
    <mergeCell ref="I3:L3"/>
    <mergeCell ref="C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Casalí San Emeterio</cp:lastModifiedBy>
  <cp:revision/>
  <dcterms:created xsi:type="dcterms:W3CDTF">2025-03-28T09:36:02Z</dcterms:created>
  <dcterms:modified xsi:type="dcterms:W3CDTF">2025-05-08T10:15:31Z</dcterms:modified>
  <cp:category/>
  <cp:contentStatus/>
</cp:coreProperties>
</file>