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/>
  <mc:AlternateContent xmlns:mc="http://schemas.openxmlformats.org/markup-compatibility/2006">
    <mc:Choice Requires="x15">
      <x15ac:absPath xmlns:x15ac="http://schemas.microsoft.com/office/spreadsheetml/2010/11/ac" url="/Users/quiquemartirubio/Desktop/Comarcas DEFINITIVO/La Marina Alta/"/>
    </mc:Choice>
  </mc:AlternateContent>
  <xr:revisionPtr revIDLastSave="529" documentId="11_35FE49ACFC490E77CC0110EF258DA01C5882C2C8" xr6:coauthVersionLast="47" xr6:coauthVersionMax="47" xr10:uidLastSave="{EB9407DA-EAB8-47B6-867E-350FCB05836B}"/>
  <bookViews>
    <workbookView xWindow="40" yWindow="460" windowWidth="28760" windowHeight="16640" tabRatio="750" firstSheet="2" activeTab="2" xr2:uid="{00000000-000D-0000-FFFF-FFFF00000000}"/>
  </bookViews>
  <sheets>
    <sheet name="PORTADA" sheetId="12" r:id="rId1"/>
    <sheet name="Índice" sheetId="11" r:id="rId2"/>
    <sheet name="Lugar nacimiento" sheetId="14" r:id="rId3"/>
    <sheet name="Nacimiento (Esp-ext)" sheetId="15" r:id="rId4"/>
    <sheet name="Nacionalidad (esp-extr)" sheetId="16" r:id="rId5"/>
    <sheet name="Variación interanual" sheetId="17" r:id="rId6"/>
    <sheet name="Grupos de edad" sheetId="18" r:id="rId7"/>
    <sheet name="Continente de nacimiento" sheetId="6" r:id="rId8"/>
    <sheet name="Continente de nacionalidad" sheetId="19" r:id="rId9"/>
    <sheet name="Principales países nacimiento" sheetId="20" r:id="rId10"/>
    <sheet name="Principales nacionalidades" sheetId="21" r:id="rId11"/>
    <sheet name="Nacimientos" sheetId="13" r:id="rId12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6" i="14" l="1"/>
  <c r="Y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B84" i="14"/>
  <c r="Y83" i="14"/>
  <c r="X83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B82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B81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B77" i="14"/>
  <c r="Y76" i="14"/>
  <c r="X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B76" i="14"/>
  <c r="Y71" i="14"/>
  <c r="X71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B71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B70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C69" i="14"/>
  <c r="B69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8" i="14"/>
  <c r="B68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B67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B66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B64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B63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B58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B55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B54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B53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B52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B16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B17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U16" i="13"/>
  <c r="V16" i="13"/>
  <c r="U17" i="13"/>
  <c r="V17" i="13"/>
  <c r="T17" i="13"/>
  <c r="T16" i="13"/>
  <c r="B7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V7" i="13"/>
  <c r="U7" i="13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W8" i="17"/>
  <c r="W9" i="17"/>
  <c r="W10" i="17"/>
  <c r="W15" i="17"/>
  <c r="W16" i="17"/>
  <c r="W17" i="17"/>
  <c r="W22" i="17"/>
  <c r="W23" i="17"/>
  <c r="W24" i="17"/>
  <c r="W32" i="17"/>
  <c r="W33" i="17"/>
  <c r="W34" i="17"/>
  <c r="W39" i="17"/>
  <c r="W40" i="17"/>
  <c r="W41" i="17"/>
  <c r="W46" i="17"/>
  <c r="W47" i="17"/>
  <c r="W48" i="17"/>
  <c r="V71" i="21"/>
  <c r="V70" i="21"/>
  <c r="V47" i="21"/>
  <c r="V46" i="21"/>
  <c r="V23" i="21"/>
  <c r="V22" i="21"/>
  <c r="V71" i="20"/>
  <c r="V70" i="20"/>
  <c r="V47" i="20"/>
  <c r="V46" i="20"/>
  <c r="V23" i="20"/>
  <c r="V22" i="20"/>
  <c r="V90" i="19"/>
  <c r="U90" i="19"/>
  <c r="T90" i="19"/>
  <c r="S90" i="19"/>
  <c r="R90" i="19"/>
  <c r="Q90" i="19"/>
  <c r="P90" i="19"/>
  <c r="O90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V89" i="19"/>
  <c r="U89" i="19"/>
  <c r="T89" i="19"/>
  <c r="S89" i="19"/>
  <c r="R89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V88" i="19"/>
  <c r="U88" i="19"/>
  <c r="T88" i="19"/>
  <c r="S88" i="19"/>
  <c r="R88" i="19"/>
  <c r="Q88" i="19"/>
  <c r="P88" i="19"/>
  <c r="O88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V87" i="19"/>
  <c r="U87" i="19"/>
  <c r="T87" i="19"/>
  <c r="S87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V86" i="19"/>
  <c r="U86" i="19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V85" i="19"/>
  <c r="U85" i="19"/>
  <c r="T85" i="19"/>
  <c r="S85" i="19"/>
  <c r="R85" i="19"/>
  <c r="Q85" i="19"/>
  <c r="P85" i="19"/>
  <c r="O85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V84" i="19"/>
  <c r="U84" i="19"/>
  <c r="T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V75" i="19"/>
  <c r="U75" i="19"/>
  <c r="T75" i="19"/>
  <c r="S75" i="19"/>
  <c r="R75" i="19"/>
  <c r="Q75" i="19"/>
  <c r="P75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B84" i="6"/>
  <c r="V83" i="6"/>
  <c r="U83" i="6"/>
  <c r="T83" i="6"/>
  <c r="S83" i="6"/>
  <c r="R83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D83" i="6"/>
  <c r="C83" i="6"/>
  <c r="B83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D82" i="6"/>
  <c r="C82" i="6"/>
  <c r="B82" i="6"/>
  <c r="V81" i="6"/>
  <c r="U81" i="6"/>
  <c r="T81" i="6"/>
  <c r="S81" i="6"/>
  <c r="R81" i="6"/>
  <c r="Q81" i="6"/>
  <c r="P81" i="6"/>
  <c r="O81" i="6"/>
  <c r="N81" i="6"/>
  <c r="M81" i="6"/>
  <c r="L81" i="6"/>
  <c r="K81" i="6"/>
  <c r="J81" i="6"/>
  <c r="I81" i="6"/>
  <c r="H81" i="6"/>
  <c r="G81" i="6"/>
  <c r="F81" i="6"/>
  <c r="E81" i="6"/>
  <c r="D81" i="6"/>
  <c r="C81" i="6"/>
  <c r="B81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B80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V78" i="6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V77" i="6"/>
  <c r="U77" i="6"/>
  <c r="T77" i="6"/>
  <c r="S77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B77" i="6"/>
  <c r="V76" i="6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V71" i="6"/>
  <c r="U71" i="6"/>
  <c r="T71" i="6"/>
  <c r="S71" i="6"/>
  <c r="R71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C71" i="6"/>
  <c r="B71" i="6"/>
  <c r="V70" i="6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C70" i="6"/>
  <c r="B70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B69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V67" i="6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B67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B66" i="6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C65" i="6"/>
  <c r="B65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B64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B57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B54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B53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V66" i="18"/>
  <c r="V61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X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Q58" i="16"/>
  <c r="R58" i="16"/>
  <c r="S58" i="16"/>
  <c r="T58" i="16"/>
  <c r="U58" i="16"/>
  <c r="V58" i="16"/>
  <c r="W58" i="16"/>
  <c r="X58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Q63" i="16"/>
  <c r="R63" i="16"/>
  <c r="S63" i="16"/>
  <c r="T63" i="16"/>
  <c r="U63" i="16"/>
  <c r="V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Q64" i="16"/>
  <c r="R64" i="16"/>
  <c r="S64" i="16"/>
  <c r="T64" i="16"/>
  <c r="U64" i="16"/>
  <c r="V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Q65" i="16"/>
  <c r="R65" i="16"/>
  <c r="S65" i="16"/>
  <c r="T65" i="16"/>
  <c r="U65" i="16"/>
  <c r="V65" i="16"/>
  <c r="X63" i="16"/>
  <c r="X64" i="16"/>
  <c r="X65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B64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Q62" i="15"/>
  <c r="R62" i="15"/>
  <c r="S62" i="15"/>
  <c r="T62" i="15"/>
  <c r="U62" i="15"/>
  <c r="V62" i="15"/>
  <c r="W62" i="15"/>
  <c r="X62" i="15"/>
  <c r="Y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X63" i="15"/>
  <c r="Y63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X64" i="15"/>
  <c r="Y64" i="15"/>
  <c r="Z62" i="15"/>
  <c r="Z63" i="15"/>
  <c r="Z6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X55" i="15"/>
  <c r="Y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X56" i="15"/>
  <c r="Y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X57" i="15"/>
  <c r="Y57" i="15"/>
  <c r="Z57" i="15"/>
  <c r="Z55" i="15"/>
  <c r="Z5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X47" i="15"/>
  <c r="Y47" i="15"/>
  <c r="Z47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X45" i="15"/>
  <c r="Y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X46" i="15"/>
  <c r="Y46" i="15"/>
  <c r="Z46" i="15"/>
  <c r="Z45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Y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Y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X40" i="15"/>
  <c r="Y40" i="15"/>
  <c r="Z40" i="15"/>
  <c r="Z39" i="15"/>
  <c r="Z38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X33" i="15"/>
  <c r="Y33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Y32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Y31" i="15"/>
  <c r="Z33" i="15"/>
  <c r="Z32" i="15"/>
  <c r="Z31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Z10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Z9" i="15"/>
  <c r="B10" i="15"/>
  <c r="B9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B8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Z22" i="15"/>
  <c r="B22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Z15" i="15"/>
  <c r="B15" i="15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B71" i="21"/>
  <c r="B70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B47" i="21"/>
  <c r="B46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B23" i="21"/>
  <c r="B22" i="21"/>
  <c r="C70" i="20"/>
  <c r="D70" i="20"/>
  <c r="E70" i="20"/>
  <c r="F70" i="20"/>
  <c r="G70" i="20"/>
  <c r="H70" i="20"/>
  <c r="I70" i="20"/>
  <c r="J70" i="20"/>
  <c r="K70" i="20"/>
  <c r="L70" i="20"/>
  <c r="M70" i="20"/>
  <c r="N70" i="20"/>
  <c r="O70" i="20"/>
  <c r="P70" i="20"/>
  <c r="Q70" i="20"/>
  <c r="R70" i="20"/>
  <c r="S70" i="20"/>
  <c r="T70" i="20"/>
  <c r="U70" i="20"/>
  <c r="C71" i="20"/>
  <c r="D71" i="20"/>
  <c r="E71" i="20"/>
  <c r="F71" i="20"/>
  <c r="G71" i="20"/>
  <c r="H71" i="20"/>
  <c r="I71" i="20"/>
  <c r="J71" i="20"/>
  <c r="K71" i="20"/>
  <c r="L71" i="20"/>
  <c r="M71" i="20"/>
  <c r="N71" i="20"/>
  <c r="O71" i="20"/>
  <c r="P71" i="20"/>
  <c r="Q71" i="20"/>
  <c r="R71" i="20"/>
  <c r="S71" i="20"/>
  <c r="T71" i="20"/>
  <c r="U71" i="20"/>
  <c r="B71" i="20"/>
  <c r="B70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U46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S47" i="20"/>
  <c r="T47" i="20"/>
  <c r="U47" i="20"/>
  <c r="B47" i="20"/>
  <c r="B46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B23" i="20"/>
  <c r="B22" i="20"/>
  <c r="T15" i="13"/>
  <c r="V48" i="17"/>
  <c r="V47" i="17"/>
  <c r="V41" i="17"/>
  <c r="V40" i="17"/>
  <c r="V33" i="17"/>
  <c r="V34" i="17"/>
  <c r="V24" i="17"/>
  <c r="V23" i="17"/>
  <c r="V17" i="17"/>
  <c r="V16" i="17"/>
  <c r="V10" i="17"/>
  <c r="V9" i="17"/>
  <c r="W63" i="16"/>
  <c r="W64" i="16"/>
  <c r="W65" i="16"/>
  <c r="S15" i="13" l="1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V15" i="13"/>
  <c r="U15" i="13"/>
  <c r="X32" i="16"/>
  <c r="X33" i="16"/>
  <c r="V32" i="16"/>
  <c r="V33" i="16"/>
  <c r="U32" i="16"/>
  <c r="U33" i="16"/>
  <c r="T32" i="16"/>
  <c r="T33" i="16"/>
  <c r="S32" i="16"/>
  <c r="S33" i="16"/>
  <c r="R32" i="16"/>
  <c r="R33" i="16"/>
  <c r="Q32" i="16"/>
  <c r="Q33" i="16"/>
  <c r="P32" i="16"/>
  <c r="P33" i="16"/>
  <c r="O32" i="16"/>
  <c r="O33" i="16"/>
  <c r="N32" i="16"/>
  <c r="N33" i="16"/>
  <c r="M32" i="16"/>
  <c r="M33" i="16"/>
  <c r="L32" i="16"/>
  <c r="L33" i="16"/>
  <c r="K32" i="16"/>
  <c r="K33" i="16"/>
  <c r="J32" i="16"/>
  <c r="J33" i="16"/>
  <c r="I32" i="16"/>
  <c r="I33" i="16"/>
  <c r="H32" i="16"/>
  <c r="H33" i="16"/>
  <c r="G32" i="16"/>
  <c r="G33" i="16"/>
  <c r="F32" i="16"/>
  <c r="F33" i="16"/>
  <c r="E32" i="16"/>
  <c r="E33" i="16"/>
  <c r="D32" i="16"/>
  <c r="D33" i="16"/>
  <c r="C32" i="16"/>
  <c r="C33" i="16"/>
  <c r="B32" i="16"/>
  <c r="B33" i="16"/>
  <c r="X39" i="16"/>
  <c r="X40" i="16"/>
  <c r="V39" i="16"/>
  <c r="V40" i="16"/>
  <c r="U39" i="16"/>
  <c r="U40" i="16"/>
  <c r="T39" i="16"/>
  <c r="T40" i="16"/>
  <c r="S39" i="16"/>
  <c r="S40" i="16"/>
  <c r="R39" i="16"/>
  <c r="R40" i="16"/>
  <c r="Q39" i="16"/>
  <c r="Q40" i="16"/>
  <c r="P39" i="16"/>
  <c r="P40" i="16"/>
  <c r="O39" i="16"/>
  <c r="O40" i="16"/>
  <c r="N39" i="16"/>
  <c r="N40" i="16"/>
  <c r="M39" i="16"/>
  <c r="M40" i="16"/>
  <c r="L39" i="16"/>
  <c r="L40" i="16"/>
  <c r="K39" i="16"/>
  <c r="K40" i="16"/>
  <c r="J39" i="16"/>
  <c r="J40" i="16"/>
  <c r="I39" i="16"/>
  <c r="I40" i="16"/>
  <c r="H39" i="16"/>
  <c r="H40" i="16"/>
  <c r="G39" i="16"/>
  <c r="G40" i="16"/>
  <c r="F39" i="16"/>
  <c r="F40" i="16"/>
  <c r="E39" i="16"/>
  <c r="E40" i="16"/>
  <c r="D39" i="16"/>
  <c r="D40" i="16"/>
  <c r="C39" i="16"/>
  <c r="C40" i="16"/>
  <c r="B39" i="16"/>
  <c r="B40" i="16"/>
  <c r="X46" i="16"/>
  <c r="X47" i="16"/>
  <c r="V46" i="16"/>
  <c r="V47" i="16"/>
  <c r="U46" i="16"/>
  <c r="U47" i="16"/>
  <c r="T46" i="16"/>
  <c r="T47" i="16"/>
  <c r="S46" i="16"/>
  <c r="S47" i="16"/>
  <c r="R46" i="16"/>
  <c r="R47" i="16"/>
  <c r="Q46" i="16"/>
  <c r="Q47" i="16"/>
  <c r="P46" i="16"/>
  <c r="P47" i="16"/>
  <c r="O46" i="16"/>
  <c r="O47" i="16"/>
  <c r="N46" i="16"/>
  <c r="N47" i="16"/>
  <c r="M46" i="16"/>
  <c r="M47" i="16"/>
  <c r="L46" i="16"/>
  <c r="L47" i="16"/>
  <c r="K46" i="16"/>
  <c r="K47" i="16"/>
  <c r="J46" i="16"/>
  <c r="J47" i="16"/>
  <c r="I46" i="16"/>
  <c r="I47" i="16"/>
  <c r="H46" i="16"/>
  <c r="H47" i="16"/>
  <c r="G46" i="16"/>
  <c r="G47" i="16"/>
  <c r="F46" i="16"/>
  <c r="F47" i="16"/>
  <c r="E46" i="16"/>
  <c r="E47" i="16"/>
  <c r="D46" i="16"/>
  <c r="D47" i="16"/>
  <c r="C46" i="16"/>
  <c r="C47" i="16"/>
  <c r="B46" i="16"/>
  <c r="B47" i="16"/>
  <c r="V32" i="17"/>
  <c r="V8" i="17"/>
  <c r="W33" i="16"/>
  <c r="W32" i="16"/>
  <c r="W34" i="16" s="1"/>
  <c r="V39" i="17"/>
  <c r="V15" i="17"/>
  <c r="W40" i="16"/>
  <c r="W39" i="16"/>
  <c r="W41" i="16" s="1"/>
  <c r="V46" i="17"/>
  <c r="V22" i="17"/>
  <c r="W47" i="16"/>
  <c r="W46" i="16"/>
  <c r="W48" i="16" s="1"/>
  <c r="B48" i="16" l="1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X48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X4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X34" i="16"/>
</calcChain>
</file>

<file path=xl/sharedStrings.xml><?xml version="1.0" encoding="utf-8"?>
<sst xmlns="http://schemas.openxmlformats.org/spreadsheetml/2006/main" count="656" uniqueCount="121">
  <si>
    <t>La Marina Alta</t>
  </si>
  <si>
    <t>ÍNDICE</t>
  </si>
  <si>
    <t>1. Lugar de nacimiento del total de población. Evolución 1999-2022</t>
  </si>
  <si>
    <t>2. Nacidos en España o en el extranjero. Evolución 1999-2022</t>
  </si>
  <si>
    <t>3. Nacionalidad española o extranjera. Evolución 2000-2022</t>
  </si>
  <si>
    <t>4. Variación interanual de los españoles y extranjeros. Evolución 2001-2022</t>
  </si>
  <si>
    <t>5. Grandes grupos de edad de los residentes con nacionalidad extranjera. Evolución 2002-2022</t>
  </si>
  <si>
    <t>6. Residentes nacidos en el extranjero según continentes. Evolución 2002-2022</t>
  </si>
  <si>
    <t>7. Residentes con nacionalidad extranjera según continentes. Evolución 2002-2022</t>
  </si>
  <si>
    <t>8. Residentes nacidos en el extranjero, según los 16 principales países de nacimiento. Evolución 2002-2022</t>
  </si>
  <si>
    <t>9. Residentes con nacionalidad extranjera, según las 16 principales nacionalidades. Evolución 2002-2022</t>
  </si>
  <si>
    <t>10. Total de nacimientos según la nacionalidad de la madre. Evolución 2002-2022</t>
  </si>
  <si>
    <t>1. Lugar de nacimiento del total de población. Evolución 1999-2022 (datos absolutos)</t>
  </si>
  <si>
    <t>1.1. Lugar de nacimiento del total de población (datos absolutos)</t>
  </si>
  <si>
    <t>Ambos sexos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</si>
  <si>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</si>
  <si>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</si>
  <si>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</si>
  <si>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</si>
  <si>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</si>
  <si>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</si>
  <si>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</si>
  <si>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</si>
  <si>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</si>
  <si>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</si>
  <si>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</si>
  <si>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</si>
  <si>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</si>
  <si>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</si>
  <si>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</si>
  <si>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</si>
  <si>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</si>
  <si>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</si>
  <si>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</si>
  <si>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</si>
  <si>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</si>
  <si>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</si>
  <si>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</si>
  <si>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</si>
  <si>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Total</t>
  </si>
  <si>
    <t>Nacidos en la C. Valenciana</t>
  </si>
  <si>
    <t>En el mismo municipio</t>
  </si>
  <si>
    <t>Diferente municipio, misma comarca</t>
  </si>
  <si>
    <t>Diferente comarca, misma provincia</t>
  </si>
  <si>
    <t>Diferente provincia de la C. Valenciana</t>
  </si>
  <si>
    <t>Fuera de la C. Valenciana</t>
  </si>
  <si>
    <t>Resto de España</t>
  </si>
  <si>
    <t>Extranjero</t>
  </si>
  <si>
    <t>Fuente: Portal Estadístic de la Generalitat Valenciana (PEGV)</t>
  </si>
  <si>
    <t>Hombres</t>
  </si>
  <si>
    <t>Mujeres</t>
  </si>
  <si>
    <t>1.2. Proporción de lugar de nacimiento del total de población</t>
  </si>
  <si>
    <t>Fuente: Elaboración Social·Lab a partir de los datos del Portal Estadístic de la Generalitat Valenciana (PEGV)</t>
  </si>
  <si>
    <t>2. Nacidos en España o en el extranjero.  Evolución 1999-2022</t>
  </si>
  <si>
    <t>2.1. Nacidos en España o en el extranjero (datos absolutos)</t>
  </si>
  <si>
    <t>Nacidos en España</t>
  </si>
  <si>
    <t>Nacidos en el extranjero</t>
  </si>
  <si>
    <t>2.2. Proporción de nacidos en España o en el extranjero</t>
  </si>
  <si>
    <t>2.3. Comparación hombres y mujeres nacidos en España o en el extranjero (porcentaje)</t>
  </si>
  <si>
    <t>Hombres nacidos en el extranjero</t>
  </si>
  <si>
    <t>Mujeres nacidas en el extranjero</t>
  </si>
  <si>
    <t>3.1. Nacionalidad española o extranjera (datos absolutos)</t>
  </si>
  <si>
    <t>Nacionalidad española</t>
  </si>
  <si>
    <t>Nacionalidad extranjera</t>
  </si>
  <si>
    <t xml:space="preserve">3.2. Proporción de nacionalidad española o extranjera </t>
  </si>
  <si>
    <t xml:space="preserve">3.3. Comparación hombres y mujeres según nacionalidad española o extranjera </t>
  </si>
  <si>
    <t>Hombres nacionalidad extranjera</t>
  </si>
  <si>
    <t>Mujeres nacionalidad extranjera</t>
  </si>
  <si>
    <t>4.1. Variación interanual de los españoles y extranjeros (datos absolutos)</t>
  </si>
  <si>
    <t>Variación Interanual TOTAL</t>
  </si>
  <si>
    <t>Variación interanual españoles</t>
  </si>
  <si>
    <t>Variación interanual extranjeros</t>
  </si>
  <si>
    <t xml:space="preserve">4.2. Proporción de variación interanual de los españoles y extranjeros </t>
  </si>
  <si>
    <t>5.1. Grandes grupos de edad de los residentes con nacionalidad extranjera (datos absolutos)</t>
  </si>
  <si>
    <t>Total edades</t>
  </si>
  <si>
    <t>Menores 16</t>
  </si>
  <si>
    <t>De 16 a 39</t>
  </si>
  <si>
    <t>De 40 a 64</t>
  </si>
  <si>
    <t>De 65 a 74</t>
  </si>
  <si>
    <t>75 y más</t>
  </si>
  <si>
    <t>5.2. Proporción de grandes grupos de edad de los residentes con nacionalidad extranjera</t>
  </si>
  <si>
    <t>6.1. Residentes nacidos en el extranjero según continentes (datos absolutos)</t>
  </si>
  <si>
    <t xml:space="preserve">Total </t>
  </si>
  <si>
    <t>Unión Europea</t>
  </si>
  <si>
    <t>Europa (sin UE)</t>
  </si>
  <si>
    <t>África</t>
  </si>
  <si>
    <t>América del Norte</t>
  </si>
  <si>
    <t>América Central/Caribe</t>
  </si>
  <si>
    <t>América del Sur</t>
  </si>
  <si>
    <t>Asia</t>
  </si>
  <si>
    <t>Oceanía</t>
  </si>
  <si>
    <t>6.2. Proporción de residentes nacidos en el extranjero según continentes</t>
  </si>
  <si>
    <t>7.1. Residentes con nacionalidad extranjera según continentes (datos absolutos)</t>
  </si>
  <si>
    <t>Apátridas</t>
  </si>
  <si>
    <t>7.2. Proporción de residentes con nacionalidad extranjera según continentes</t>
  </si>
  <si>
    <t>8. Residentes nacidos en el extranjero, según los 16 principales países de nacimiento. Evolución 2002-2022 (datos absolutos)</t>
  </si>
  <si>
    <t>Alemania</t>
  </si>
  <si>
    <t>Bélgica</t>
  </si>
  <si>
    <t>Bulgaria</t>
  </si>
  <si>
    <t>Francia</t>
  </si>
  <si>
    <t>Países Bajos</t>
  </si>
  <si>
    <t>Reino Unido</t>
  </si>
  <si>
    <t>Rumanía</t>
  </si>
  <si>
    <t>Rusia</t>
  </si>
  <si>
    <t>Suiza</t>
  </si>
  <si>
    <t>Ucrania</t>
  </si>
  <si>
    <t>Marruecos</t>
  </si>
  <si>
    <t>Argentina</t>
  </si>
  <si>
    <t>Colombia</t>
  </si>
  <si>
    <t>Ecuador</t>
  </si>
  <si>
    <t>Venezuela</t>
  </si>
  <si>
    <t>China</t>
  </si>
  <si>
    <t>Total 16 países</t>
  </si>
  <si>
    <t>Resto países</t>
  </si>
  <si>
    <t>Nota: Esta tabla ha sido diseñada en base a los 14 principales países de nacimiento (con base 2008) + Rusia y Venezuela (en lugar de Italia y Argelia)</t>
  </si>
  <si>
    <t>9. Residentes con nacionalidad extranjera, según las 16 principales nacionalidades. Evolución 2002-2022 (datos absolutos)</t>
  </si>
  <si>
    <t>Italia</t>
  </si>
  <si>
    <t>Rumania</t>
  </si>
  <si>
    <t>Nota: Esta tabla ha sido diseñada en base a las 16 principales nacionalidades (con base 2008)</t>
  </si>
  <si>
    <t>10.1. Total de nacimientos según la nacionalidad de la madre (datos absolutos)</t>
  </si>
  <si>
    <t>10.2. Proporción de nacimientos según la nacionalidad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</si>
</sst>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color indexed="8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</font>
    <font>
      <b/>
      <sz val="12"/>
      <color indexed="8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indexed="8"/>
      <name val="Calibri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</fills>
  <borders count="3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 style="thin">
        <color rgb="FFFFFFFF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rgb="FF000000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9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3" fontId="9" fillId="0" borderId="0" xfId="0" applyNumberFormat="1" applyFont="1"/>
    <xf numFmtId="10" fontId="9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3" xfId="2" applyFont="1" applyFill="1" applyBorder="1" applyAlignment="1">
      <alignment horizontal="left" wrapText="1"/>
    </xf>
    <xf numFmtId="0" fontId="8" fillId="3" borderId="3" xfId="2" applyFont="1" applyFill="1" applyBorder="1" applyAlignment="1">
      <alignment horizontal="left" wrapText="1"/>
    </xf>
    <xf numFmtId="0" fontId="16" fillId="0" borderId="0" xfId="0" applyFont="1"/>
    <xf numFmtId="0" fontId="7" fillId="3" borderId="8" xfId="2" applyFont="1" applyFill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0" fontId="8" fillId="3" borderId="10" xfId="2" applyFont="1" applyFill="1" applyBorder="1" applyAlignment="1">
      <alignment horizontal="left" wrapText="1"/>
    </xf>
    <xf numFmtId="3" fontId="9" fillId="0" borderId="11" xfId="0" applyNumberFormat="1" applyFont="1" applyBorder="1" applyAlignment="1">
      <alignment wrapText="1"/>
    </xf>
    <xf numFmtId="0" fontId="16" fillId="0" borderId="6" xfId="0" applyFont="1" applyBorder="1"/>
    <xf numFmtId="0" fontId="17" fillId="0" borderId="0" xfId="0" applyFont="1"/>
    <xf numFmtId="0" fontId="18" fillId="4" borderId="0" xfId="2" applyFont="1" applyFill="1" applyAlignment="1">
      <alignment wrapText="1"/>
    </xf>
    <xf numFmtId="0" fontId="18" fillId="4" borderId="5" xfId="2" applyFont="1" applyFill="1" applyBorder="1" applyAlignment="1">
      <alignment wrapText="1"/>
    </xf>
    <xf numFmtId="3" fontId="9" fillId="3" borderId="0" xfId="0" applyNumberFormat="1" applyFont="1" applyFill="1" applyAlignment="1">
      <alignment wrapText="1"/>
    </xf>
    <xf numFmtId="3" fontId="9" fillId="3" borderId="9" xfId="0" applyNumberFormat="1" applyFont="1" applyFill="1" applyBorder="1" applyAlignment="1">
      <alignment wrapText="1"/>
    </xf>
    <xf numFmtId="10" fontId="9" fillId="0" borderId="0" xfId="1" applyNumberFormat="1" applyFont="1" applyBorder="1"/>
    <xf numFmtId="0" fontId="9" fillId="0" borderId="0" xfId="0" applyFont="1" applyAlignment="1">
      <alignment vertical="center"/>
    </xf>
    <xf numFmtId="0" fontId="7" fillId="3" borderId="12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7" fillId="3" borderId="13" xfId="2" applyFont="1" applyFill="1" applyBorder="1" applyAlignment="1">
      <alignment horizontal="left" vertical="center"/>
    </xf>
    <xf numFmtId="3" fontId="9" fillId="0" borderId="11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10" fontId="9" fillId="0" borderId="9" xfId="1" applyNumberFormat="1" applyFont="1" applyBorder="1" applyAlignment="1">
      <alignment vertical="center" wrapText="1"/>
    </xf>
    <xf numFmtId="10" fontId="9" fillId="0" borderId="0" xfId="1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 wrapText="1"/>
    </xf>
    <xf numFmtId="3" fontId="9" fillId="0" borderId="0" xfId="1" applyNumberFormat="1" applyFont="1" applyBorder="1" applyAlignment="1">
      <alignment vertical="center"/>
    </xf>
    <xf numFmtId="3" fontId="9" fillId="0" borderId="11" xfId="1" applyNumberFormat="1" applyFont="1" applyBorder="1" applyAlignment="1">
      <alignment vertical="center" wrapText="1"/>
    </xf>
    <xf numFmtId="3" fontId="9" fillId="3" borderId="9" xfId="0" applyNumberFormat="1" applyFont="1" applyFill="1" applyBorder="1" applyAlignment="1">
      <alignment vertical="center" wrapText="1"/>
    </xf>
    <xf numFmtId="10" fontId="9" fillId="3" borderId="11" xfId="1" applyNumberFormat="1" applyFont="1" applyFill="1" applyBorder="1" applyAlignment="1">
      <alignment vertical="center" wrapText="1"/>
    </xf>
    <xf numFmtId="3" fontId="9" fillId="3" borderId="9" xfId="1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10" fontId="9" fillId="0" borderId="9" xfId="1" applyNumberFormat="1" applyFont="1" applyBorder="1"/>
    <xf numFmtId="10" fontId="9" fillId="0" borderId="11" xfId="1" applyNumberFormat="1" applyFont="1" applyBorder="1"/>
    <xf numFmtId="10" fontId="9" fillId="3" borderId="9" xfId="1" applyNumberFormat="1" applyFont="1" applyFill="1" applyBorder="1"/>
    <xf numFmtId="10" fontId="9" fillId="3" borderId="9" xfId="1" applyNumberFormat="1" applyFont="1" applyFill="1" applyBorder="1" applyAlignment="1">
      <alignment vertical="center" wrapText="1"/>
    </xf>
    <xf numFmtId="3" fontId="9" fillId="3" borderId="9" xfId="0" applyNumberFormat="1" applyFont="1" applyFill="1" applyBorder="1"/>
    <xf numFmtId="3" fontId="9" fillId="0" borderId="11" xfId="0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/>
    </xf>
    <xf numFmtId="0" fontId="7" fillId="3" borderId="12" xfId="2" applyFont="1" applyFill="1" applyBorder="1" applyAlignment="1">
      <alignment horizontal="left" vertical="center" wrapText="1"/>
    </xf>
    <xf numFmtId="0" fontId="16" fillId="0" borderId="16" xfId="0" applyFont="1" applyBorder="1" applyAlignment="1">
      <alignment vertical="center"/>
    </xf>
    <xf numFmtId="0" fontId="18" fillId="4" borderId="14" xfId="2" applyFont="1" applyFill="1" applyBorder="1" applyAlignment="1">
      <alignment wrapText="1"/>
    </xf>
    <xf numFmtId="0" fontId="18" fillId="4" borderId="23" xfId="2" applyFont="1" applyFill="1" applyBorder="1" applyAlignment="1">
      <alignment wrapText="1"/>
    </xf>
    <xf numFmtId="0" fontId="15" fillId="0" borderId="0" xfId="0" applyFont="1"/>
    <xf numFmtId="3" fontId="9" fillId="3" borderId="11" xfId="0" applyNumberFormat="1" applyFont="1" applyFill="1" applyBorder="1" applyAlignment="1">
      <alignment wrapText="1"/>
    </xf>
    <xf numFmtId="3" fontId="9" fillId="0" borderId="9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8" fillId="4" borderId="20" xfId="2" applyFont="1" applyFill="1" applyBorder="1" applyAlignment="1">
      <alignment wrapText="1"/>
    </xf>
    <xf numFmtId="0" fontId="7" fillId="3" borderId="12" xfId="2" applyFont="1" applyFill="1" applyBorder="1" applyAlignment="1">
      <alignment horizontal="left" wrapText="1"/>
    </xf>
    <xf numFmtId="0" fontId="16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0" fontId="9" fillId="3" borderId="9" xfId="1" applyNumberFormat="1" applyFont="1" applyFill="1" applyBorder="1" applyAlignment="1">
      <alignment wrapText="1"/>
    </xf>
    <xf numFmtId="10" fontId="9" fillId="0" borderId="0" xfId="1" applyNumberFormat="1" applyFont="1" applyBorder="1" applyAlignment="1">
      <alignment wrapText="1"/>
    </xf>
    <xf numFmtId="0" fontId="9" fillId="0" borderId="16" xfId="0" applyFont="1" applyBorder="1"/>
    <xf numFmtId="3" fontId="9" fillId="0" borderId="11" xfId="0" applyNumberFormat="1" applyFont="1" applyBorder="1"/>
    <xf numFmtId="0" fontId="7" fillId="4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wrapText="1"/>
    </xf>
    <xf numFmtId="0" fontId="8" fillId="3" borderId="1" xfId="2" applyFont="1" applyFill="1" applyBorder="1" applyAlignment="1">
      <alignment horizontal="left" wrapText="1"/>
    </xf>
    <xf numFmtId="0" fontId="8" fillId="3" borderId="13" xfId="2" applyFont="1" applyFill="1" applyBorder="1" applyAlignment="1">
      <alignment horizontal="left" wrapText="1"/>
    </xf>
    <xf numFmtId="0" fontId="7" fillId="4" borderId="0" xfId="2" applyFont="1" applyFill="1" applyAlignment="1">
      <alignment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4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13" xfId="2" applyFont="1" applyFill="1" applyBorder="1" applyAlignment="1">
      <alignment horizontal="left"/>
    </xf>
    <xf numFmtId="0" fontId="7" fillId="4" borderId="14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3" borderId="15" xfId="2" applyFont="1" applyFill="1" applyBorder="1" applyAlignment="1">
      <alignment horizontal="left"/>
    </xf>
    <xf numFmtId="0" fontId="7" fillId="3" borderId="9" xfId="2" applyFont="1" applyFill="1" applyBorder="1" applyAlignment="1">
      <alignment horizontal="left"/>
    </xf>
    <xf numFmtId="0" fontId="7" fillId="3" borderId="12" xfId="2" applyFont="1" applyFill="1" applyBorder="1" applyAlignment="1">
      <alignment horizontal="left"/>
    </xf>
    <xf numFmtId="0" fontId="7" fillId="4" borderId="22" xfId="2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left" wrapText="1"/>
    </xf>
    <xf numFmtId="0" fontId="8" fillId="3" borderId="17" xfId="2" applyFont="1" applyFill="1" applyBorder="1" applyAlignment="1">
      <alignment horizontal="left" wrapText="1"/>
    </xf>
    <xf numFmtId="0" fontId="7" fillId="3" borderId="10" xfId="2" applyFont="1" applyFill="1" applyBorder="1" applyAlignment="1">
      <alignment horizontal="left" wrapText="1"/>
    </xf>
    <xf numFmtId="0" fontId="7" fillId="3" borderId="18" xfId="2" applyFont="1" applyFill="1" applyBorder="1" applyAlignment="1">
      <alignment horizontal="left" wrapText="1"/>
    </xf>
    <xf numFmtId="0" fontId="7" fillId="4" borderId="21" xfId="2" applyFont="1" applyFill="1" applyBorder="1" applyAlignment="1">
      <alignment horizontal="center" vertical="center" wrapText="1"/>
    </xf>
    <xf numFmtId="3" fontId="19" fillId="3" borderId="9" xfId="0" applyNumberFormat="1" applyFont="1" applyFill="1" applyBorder="1" applyAlignment="1">
      <alignment wrapText="1"/>
    </xf>
    <xf numFmtId="3" fontId="19" fillId="3" borderId="0" xfId="0" applyNumberFormat="1" applyFont="1" applyFill="1" applyAlignment="1">
      <alignment wrapText="1"/>
    </xf>
    <xf numFmtId="3" fontId="19" fillId="0" borderId="0" xfId="0" applyNumberFormat="1" applyFont="1" applyAlignment="1">
      <alignment wrapText="1"/>
    </xf>
    <xf numFmtId="3" fontId="19" fillId="0" borderId="11" xfId="0" applyNumberFormat="1" applyFont="1" applyBorder="1" applyAlignment="1">
      <alignment wrapText="1"/>
    </xf>
    <xf numFmtId="0" fontId="20" fillId="4" borderId="4" xfId="2" applyFont="1" applyFill="1" applyBorder="1" applyAlignment="1">
      <alignment horizontal="center" vertical="center" wrapText="1"/>
    </xf>
    <xf numFmtId="3" fontId="9" fillId="0" borderId="24" xfId="1" applyNumberFormat="1" applyFont="1" applyBorder="1" applyAlignment="1">
      <alignment vertical="center"/>
    </xf>
    <xf numFmtId="10" fontId="9" fillId="0" borderId="24" xfId="1" applyNumberFormat="1" applyFont="1" applyBorder="1"/>
    <xf numFmtId="3" fontId="21" fillId="0" borderId="0" xfId="0" applyNumberFormat="1" applyFont="1" applyAlignment="1">
      <alignment wrapText="1"/>
    </xf>
    <xf numFmtId="0" fontId="20" fillId="4" borderId="25" xfId="2" applyFont="1" applyFill="1" applyBorder="1" applyAlignment="1">
      <alignment horizontal="center" vertical="center" wrapText="1"/>
    </xf>
    <xf numFmtId="3" fontId="21" fillId="0" borderId="9" xfId="0" applyNumberFormat="1" applyFont="1" applyBorder="1" applyAlignment="1">
      <alignment wrapText="1"/>
    </xf>
    <xf numFmtId="0" fontId="20" fillId="4" borderId="26" xfId="2" applyFont="1" applyFill="1" applyBorder="1" applyAlignment="1">
      <alignment horizontal="center" vertical="center" wrapText="1"/>
    </xf>
    <xf numFmtId="10" fontId="9" fillId="0" borderId="24" xfId="1" applyNumberFormat="1" applyFont="1" applyBorder="1" applyAlignment="1">
      <alignment wrapText="1"/>
    </xf>
    <xf numFmtId="0" fontId="8" fillId="3" borderId="27" xfId="2" applyFont="1" applyFill="1" applyBorder="1" applyAlignment="1">
      <alignment horizontal="left" wrapText="1"/>
    </xf>
    <xf numFmtId="0" fontId="7" fillId="3" borderId="27" xfId="2" applyFont="1" applyFill="1" applyBorder="1" applyAlignment="1">
      <alignment horizontal="left" wrapText="1"/>
    </xf>
    <xf numFmtId="3" fontId="21" fillId="3" borderId="11" xfId="0" applyNumberFormat="1" applyFont="1" applyFill="1" applyBorder="1" applyAlignment="1">
      <alignment wrapText="1"/>
    </xf>
    <xf numFmtId="3" fontId="22" fillId="3" borderId="11" xfId="0" applyNumberFormat="1" applyFont="1" applyFill="1" applyBorder="1" applyAlignment="1">
      <alignment wrapText="1"/>
    </xf>
    <xf numFmtId="3" fontId="9" fillId="5" borderId="0" xfId="0" applyNumberFormat="1" applyFont="1" applyFill="1" applyAlignment="1">
      <alignment wrapText="1"/>
    </xf>
    <xf numFmtId="3" fontId="19" fillId="5" borderId="0" xfId="0" applyNumberFormat="1" applyFont="1" applyFill="1" applyAlignment="1">
      <alignment wrapText="1"/>
    </xf>
    <xf numFmtId="0" fontId="20" fillId="4" borderId="1" xfId="2" applyFont="1" applyFill="1" applyBorder="1" applyAlignment="1">
      <alignment horizontal="center" vertical="center" wrapText="1"/>
    </xf>
    <xf numFmtId="10" fontId="9" fillId="0" borderId="0" xfId="1" applyNumberFormat="1" applyFont="1" applyBorder="1" applyAlignment="1">
      <alignment vertical="center" wrapText="1"/>
    </xf>
    <xf numFmtId="10" fontId="9" fillId="0" borderId="28" xfId="1" applyNumberFormat="1" applyFont="1" applyBorder="1" applyAlignment="1">
      <alignment vertical="center" wrapText="1"/>
    </xf>
    <xf numFmtId="0" fontId="7" fillId="4" borderId="29" xfId="2" applyFont="1" applyFill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right" vertical="center"/>
    </xf>
    <xf numFmtId="3" fontId="21" fillId="5" borderId="0" xfId="0" applyNumberFormat="1" applyFont="1" applyFill="1" applyAlignment="1">
      <alignment wrapText="1"/>
    </xf>
    <xf numFmtId="0" fontId="20" fillId="4" borderId="30" xfId="2" applyFont="1" applyFill="1" applyBorder="1" applyAlignment="1">
      <alignment horizontal="center" vertical="center" wrapText="1"/>
    </xf>
    <xf numFmtId="0" fontId="23" fillId="4" borderId="26" xfId="2" applyFont="1" applyFill="1" applyBorder="1" applyAlignment="1">
      <alignment horizontal="center" vertical="center" wrapText="1"/>
    </xf>
    <xf numFmtId="0" fontId="23" fillId="4" borderId="4" xfId="2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wrapText="1"/>
    </xf>
    <xf numFmtId="10" fontId="9" fillId="3" borderId="0" xfId="0" applyNumberFormat="1" applyFont="1" applyFill="1" applyAlignment="1">
      <alignment wrapText="1"/>
    </xf>
    <xf numFmtId="10" fontId="9" fillId="0" borderId="0" xfId="0" applyNumberFormat="1" applyFont="1" applyAlignment="1">
      <alignment wrapText="1"/>
    </xf>
    <xf numFmtId="10" fontId="9" fillId="0" borderId="11" xfId="0" applyNumberFormat="1" applyFont="1" applyBorder="1" applyAlignment="1">
      <alignment wrapText="1"/>
    </xf>
    <xf numFmtId="3" fontId="16" fillId="0" borderId="0" xfId="0" applyNumberFormat="1" applyFont="1"/>
    <xf numFmtId="0" fontId="7" fillId="4" borderId="31" xfId="2" applyFont="1" applyFill="1" applyBorder="1" applyAlignment="1">
      <alignment horizontal="center" vertical="center" wrapText="1"/>
    </xf>
    <xf numFmtId="10" fontId="24" fillId="5" borderId="0" xfId="0" applyNumberFormat="1" applyFont="1" applyFill="1" applyAlignment="1">
      <alignment wrapText="1"/>
    </xf>
    <xf numFmtId="10" fontId="19" fillId="3" borderId="9" xfId="0" applyNumberFormat="1" applyFont="1" applyFill="1" applyBorder="1" applyAlignment="1">
      <alignment wrapText="1"/>
    </xf>
    <xf numFmtId="10" fontId="19" fillId="3" borderId="0" xfId="0" applyNumberFormat="1" applyFont="1" applyFill="1" applyAlignment="1">
      <alignment wrapText="1"/>
    </xf>
    <xf numFmtId="10" fontId="24" fillId="0" borderId="0" xfId="0" applyNumberFormat="1" applyFont="1" applyAlignment="1">
      <alignment wrapText="1"/>
    </xf>
    <xf numFmtId="10" fontId="19" fillId="0" borderId="0" xfId="0" applyNumberFormat="1" applyFont="1" applyAlignment="1">
      <alignment wrapText="1"/>
    </xf>
    <xf numFmtId="10" fontId="24" fillId="0" borderId="24" xfId="0" applyNumberFormat="1" applyFont="1" applyBorder="1" applyAlignment="1">
      <alignment wrapText="1"/>
    </xf>
    <xf numFmtId="10" fontId="19" fillId="0" borderId="11" xfId="0" applyNumberFormat="1" applyFont="1" applyBorder="1" applyAlignment="1">
      <alignment wrapText="1"/>
    </xf>
    <xf numFmtId="0" fontId="5" fillId="2" borderId="0" xfId="7" quotePrefix="1" applyFill="1" applyAlignment="1">
      <alignment horizontal="left"/>
    </xf>
    <xf numFmtId="0" fontId="5" fillId="2" borderId="0" xfId="7" applyFill="1" applyAlignment="1">
      <alignment horizontal="left"/>
    </xf>
    <xf numFmtId="0" fontId="5" fillId="2" borderId="0" xfId="7" quotePrefix="1" applyFill="1" applyAlignment="1">
      <alignment horizontal="left" wrapText="1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1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rgb="FF000000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indexed="64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428777</xdr:colOff>
      <xdr:row>0</xdr:row>
      <xdr:rowOff>0</xdr:rowOff>
    </xdr:from>
    <xdr:to>
      <xdr:col>8</xdr:col>
      <xdr:colOff>812800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5381777" y="0"/>
          <a:ext cx="2035023" cy="1182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Y17" totalsRowShown="0" headerRowDxfId="107" dataDxfId="106" headerRowBorderDxfId="104" tableBorderDxfId="105" headerRowCellStyle="Normal 2">
  <autoFilter ref="A7:Y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00000000-0010-0000-0000-000001000000}" name="Ambos sexos" dataDxfId="103" dataCellStyle="Normal 2"/>
    <tableColumn id="22" xr3:uid="{61F5D52A-69F0-4F48-BEA8-0F19E06A362C}" name="1999" dataDxfId="102" dataCellStyle="Normal 2"/>
    <tableColumn id="23" xr3:uid="{E5C99371-AFFA-4B4E-AB3C-17178940A6FB}" name="2000" dataDxfId="101" dataCellStyle="Normal 2"/>
    <tableColumn id="24" xr3:uid="{4E4139E3-AD88-4255-81AD-C478CD3CAF6D}" name="2001" dataDxfId="100" dataCellStyle="Normal 2"/>
    <tableColumn id="2" xr3:uid="{00000000-0010-0000-0000-000002000000}" name="2002" dataDxfId="99"/>
    <tableColumn id="3" xr3:uid="{00000000-0010-0000-0000-000003000000}" name="2003" dataDxfId="98"/>
    <tableColumn id="4" xr3:uid="{00000000-0010-0000-0000-000004000000}" name="2004" dataDxfId="97"/>
    <tableColumn id="5" xr3:uid="{00000000-0010-0000-0000-000005000000}" name="2005" dataDxfId="96"/>
    <tableColumn id="6" xr3:uid="{00000000-0010-0000-0000-000006000000}" name="2006" dataDxfId="95"/>
    <tableColumn id="7" xr3:uid="{00000000-0010-0000-0000-000007000000}" name="2007" dataDxfId="94"/>
    <tableColumn id="8" xr3:uid="{00000000-0010-0000-0000-000008000000}" name="2008" dataDxfId="93"/>
    <tableColumn id="9" xr3:uid="{00000000-0010-0000-0000-000009000000}" name="2009" dataDxfId="92"/>
    <tableColumn id="10" xr3:uid="{00000000-0010-0000-0000-00000A000000}" name="2010" dataDxfId="91"/>
    <tableColumn id="11" xr3:uid="{00000000-0010-0000-0000-00000B000000}" name="2011" dataDxfId="90"/>
    <tableColumn id="12" xr3:uid="{00000000-0010-0000-0000-00000C000000}" name="2012" dataDxfId="89"/>
    <tableColumn id="13" xr3:uid="{00000000-0010-0000-0000-00000D000000}" name="2013" dataDxfId="88"/>
    <tableColumn id="14" xr3:uid="{00000000-0010-0000-0000-00000E000000}" name="2014" dataDxfId="87"/>
    <tableColumn id="15" xr3:uid="{00000000-0010-0000-0000-00000F000000}" name="2015" dataDxfId="86"/>
    <tableColumn id="16" xr3:uid="{00000000-0010-0000-0000-000010000000}" name="2016" dataDxfId="85"/>
    <tableColumn id="17" xr3:uid="{00000000-0010-0000-0000-000011000000}" name="2017" dataDxfId="84"/>
    <tableColumn id="18" xr3:uid="{00000000-0010-0000-0000-000012000000}" name="2018" dataDxfId="83"/>
    <tableColumn id="19" xr3:uid="{00000000-0010-0000-0000-000013000000}" name="2019" dataDxfId="82"/>
    <tableColumn id="20" xr3:uid="{00000000-0010-0000-0000-000014000000}" name="2020" dataDxfId="81"/>
    <tableColumn id="21" xr3:uid="{1879B8C5-775F-4E40-B268-E78B497D0E99}" name="2021" dataDxfId="80"/>
    <tableColumn id="25" xr3:uid="{5B9A7288-326C-4FC7-9A06-5D6335BB854B}" name="2022" dataDxfId="7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3E62138-9171-4C8E-B14B-6E636035B23B}" name="Tabla17" displayName="Tabla17" ref="A49:Y59" totalsRowShown="0" headerRowDxfId="78" dataDxfId="77" headerRowBorderDxfId="75" tableBorderDxfId="76" headerRowCellStyle="Normal 2">
  <autoFilter ref="A49:Y59" xr:uid="{63E62138-9171-4C8E-B14B-6E636035B23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345C0920-40EC-4BF3-B717-6D2AB5C692BF}" name="Ambos sexos" dataDxfId="74" dataCellStyle="Normal 2"/>
    <tableColumn id="22" xr3:uid="{E8852FD6-FF64-4E81-8B3F-276CA66F6B50}" name="1999" dataDxfId="73" dataCellStyle="Normal 2">
      <calculatedColumnFormula>B8/B8</calculatedColumnFormula>
    </tableColumn>
    <tableColumn id="23" xr3:uid="{6887C5AA-8DA9-419F-B760-D8E4A8BDD3C2}" name="2000" dataDxfId="72" dataCellStyle="Normal 2"/>
    <tableColumn id="24" xr3:uid="{4D3421EB-9B75-4C5B-89DE-EC0A93930813}" name="2001" dataDxfId="71" dataCellStyle="Normal 2"/>
    <tableColumn id="2" xr3:uid="{8E8AEDCC-A682-4BC9-9BFF-7B026699344C}" name="2002" dataDxfId="70"/>
    <tableColumn id="3" xr3:uid="{93441F16-D498-4997-ADD6-55BC57A58CCB}" name="2003" dataDxfId="69"/>
    <tableColumn id="4" xr3:uid="{F6951EDB-8042-4603-9E47-1F45493ED61A}" name="2004" dataDxfId="68"/>
    <tableColumn id="5" xr3:uid="{6A2E7E9E-32FD-4BF4-8966-7FB9222AA01E}" name="2005" dataDxfId="67"/>
    <tableColumn id="6" xr3:uid="{E20B15DC-137D-4EE5-9552-FB7EB98E7865}" name="2006" dataDxfId="66"/>
    <tableColumn id="7" xr3:uid="{5BD37C28-A169-4716-80AD-D4EF7B534043}" name="2007" dataDxfId="65"/>
    <tableColumn id="8" xr3:uid="{875317B4-78EF-4D35-A1F2-F4A93A3FEE4A}" name="2008" dataDxfId="64"/>
    <tableColumn id="9" xr3:uid="{A43FBC2B-6C9E-41D1-8EA3-BA78C525747B}" name="2009" dataDxfId="63"/>
    <tableColumn id="10" xr3:uid="{651E65B4-9384-4F8F-96D7-2A5D1444D55F}" name="2010" dataDxfId="62"/>
    <tableColumn id="11" xr3:uid="{686F066C-BC44-4834-9350-CCDEE61E180D}" name="2011" dataDxfId="61"/>
    <tableColumn id="12" xr3:uid="{3BC5C371-1F54-47EF-8087-B57F3CF5E19B}" name="2012" dataDxfId="60"/>
    <tableColumn id="13" xr3:uid="{2B9A1A74-2660-4AA1-9D07-49743AE69690}" name="2013" dataDxfId="59"/>
    <tableColumn id="14" xr3:uid="{72B2248D-7597-44DA-B8CD-9652B6C35F50}" name="2014" dataDxfId="58"/>
    <tableColumn id="15" xr3:uid="{1BA07FEF-93E4-4364-9E38-A0EC0A41B290}" name="2015" dataDxfId="57"/>
    <tableColumn id="16" xr3:uid="{4570EA98-A08E-4CF4-B85D-447E4F824772}" name="2016" dataDxfId="56"/>
    <tableColumn id="17" xr3:uid="{FF343041-6B9C-4685-8666-9FD29A8B12AD}" name="2017" dataDxfId="55"/>
    <tableColumn id="18" xr3:uid="{EE1D3B44-AE79-46D4-BA93-FAF4FB7403B4}" name="2018" dataDxfId="54"/>
    <tableColumn id="19" xr3:uid="{2329AE7B-E329-4407-B118-8B78A2F28CAC}" name="2019" dataDxfId="53"/>
    <tableColumn id="20" xr3:uid="{014C3C68-4400-48DF-BB94-A42329ABE82D}" name="2020" dataDxfId="52"/>
    <tableColumn id="21" xr3:uid="{DC737864-4D32-4A6C-953A-CA15CB11AA82}" name="2021" dataDxfId="51"/>
    <tableColumn id="25" xr3:uid="{851027A1-C059-4648-8BC8-0C4FFB3BBD3E}" name="2022" dataDxfId="5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5:U26" totalsRowShown="0" headerRowDxfId="49" dataDxfId="48" headerRowBorderDxfId="46" tableBorderDxfId="47" headerRowCellStyle="Normal 2">
  <autoFilter ref="A5:U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100-000001000000}" name="Ambos sexos" dataDxfId="45" dataCellStyle="Normal 2"/>
    <tableColumn id="2" xr3:uid="{00000000-0010-0000-0100-000002000000}" name="2002" dataDxfId="44"/>
    <tableColumn id="3" xr3:uid="{00000000-0010-0000-0100-000003000000}" name="2003" dataDxfId="43"/>
    <tableColumn id="4" xr3:uid="{00000000-0010-0000-0100-000004000000}" name="2004" dataDxfId="42"/>
    <tableColumn id="5" xr3:uid="{00000000-0010-0000-0100-000005000000}" name="2005" dataDxfId="41"/>
    <tableColumn id="6" xr3:uid="{00000000-0010-0000-0100-000006000000}" name="2006" dataDxfId="40"/>
    <tableColumn id="7" xr3:uid="{00000000-0010-0000-0100-000007000000}" name="2007" dataDxfId="39"/>
    <tableColumn id="8" xr3:uid="{00000000-0010-0000-0100-000008000000}" name="2008" dataDxfId="38"/>
    <tableColumn id="9" xr3:uid="{00000000-0010-0000-0100-000009000000}" name="2009" dataDxfId="37"/>
    <tableColumn id="10" xr3:uid="{00000000-0010-0000-0100-00000A000000}" name="2010" dataDxfId="36"/>
    <tableColumn id="11" xr3:uid="{00000000-0010-0000-0100-00000B000000}" name="2011" dataDxfId="35"/>
    <tableColumn id="12" xr3:uid="{00000000-0010-0000-0100-00000C000000}" name="2012" dataDxfId="34"/>
    <tableColumn id="13" xr3:uid="{00000000-0010-0000-0100-00000D000000}" name="2013" dataDxfId="33"/>
    <tableColumn id="14" xr3:uid="{00000000-0010-0000-0100-00000E000000}" name="2014" dataDxfId="32"/>
    <tableColumn id="15" xr3:uid="{00000000-0010-0000-0100-00000F000000}" name="2015" dataDxfId="31"/>
    <tableColumn id="16" xr3:uid="{00000000-0010-0000-0100-000010000000}" name="2016" dataDxfId="30"/>
    <tableColumn id="17" xr3:uid="{00000000-0010-0000-0100-000011000000}" name="2017" dataDxfId="29"/>
    <tableColumn id="18" xr3:uid="{00000000-0010-0000-0100-000012000000}" name="2018" dataDxfId="28"/>
    <tableColumn id="19" xr3:uid="{00000000-0010-0000-0100-000013000000}" name="2019" dataDxfId="27"/>
    <tableColumn id="20" xr3:uid="{00000000-0010-0000-0100-000014000000}" name="2020" dataDxfId="26"/>
    <tableColumn id="21" xr3:uid="{2F3D6E82-7831-460B-88F8-F59C9AC8FD3A}" name="2021" dataDxfId="2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5:U26" totalsRowShown="0" headerRowDxfId="24" dataDxfId="23" headerRowBorderDxfId="21" tableBorderDxfId="22" headerRowCellStyle="Normal 2">
  <autoFilter ref="A5:U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200-000001000000}" name="Ambos sexos" dataDxfId="20" dataCellStyle="Normal 2"/>
    <tableColumn id="2" xr3:uid="{00000000-0010-0000-0200-000002000000}" name="2002" dataDxfId="19"/>
    <tableColumn id="3" xr3:uid="{00000000-0010-0000-0200-000003000000}" name="2003" dataDxfId="18"/>
    <tableColumn id="4" xr3:uid="{00000000-0010-0000-0200-000004000000}" name="2004" dataDxfId="17"/>
    <tableColumn id="5" xr3:uid="{00000000-0010-0000-0200-000005000000}" name="2005" dataDxfId="16"/>
    <tableColumn id="6" xr3:uid="{00000000-0010-0000-0200-000006000000}" name="2006" dataDxfId="15"/>
    <tableColumn id="7" xr3:uid="{00000000-0010-0000-0200-000007000000}" name="2007" dataDxfId="14"/>
    <tableColumn id="8" xr3:uid="{00000000-0010-0000-0200-000008000000}" name="2008" dataDxfId="13"/>
    <tableColumn id="9" xr3:uid="{00000000-0010-0000-0200-000009000000}" name="2009" dataDxfId="12"/>
    <tableColumn id="10" xr3:uid="{00000000-0010-0000-0200-00000A000000}" name="2010" dataDxfId="11"/>
    <tableColumn id="11" xr3:uid="{00000000-0010-0000-0200-00000B000000}" name="2011" dataDxfId="10"/>
    <tableColumn id="12" xr3:uid="{00000000-0010-0000-0200-00000C000000}" name="2012" dataDxfId="9"/>
    <tableColumn id="13" xr3:uid="{00000000-0010-0000-0200-00000D000000}" name="2013" dataDxfId="8"/>
    <tableColumn id="14" xr3:uid="{00000000-0010-0000-0200-00000E000000}" name="2014" dataDxfId="7"/>
    <tableColumn id="15" xr3:uid="{00000000-0010-0000-0200-00000F000000}" name="2015" dataDxfId="6"/>
    <tableColumn id="16" xr3:uid="{00000000-0010-0000-0200-000010000000}" name="2016" dataDxfId="5"/>
    <tableColumn id="17" xr3:uid="{00000000-0010-0000-0200-000011000000}" name="2017" dataDxfId="4"/>
    <tableColumn id="18" xr3:uid="{00000000-0010-0000-0200-000012000000}" name="2018" dataDxfId="3"/>
    <tableColumn id="19" xr3:uid="{00000000-0010-0000-0200-000013000000}" name="2019" dataDxfId="2"/>
    <tableColumn id="20" xr3:uid="{00000000-0010-0000-0200-000014000000}" name="2020" dataDxfId="1"/>
    <tableColumn id="21" xr3:uid="{54B2C824-1358-4815-A471-479C41E4BA8E}" name="202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50" workbookViewId="0">
      <selection activeCell="F60" sqref="F60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4"/>
  <sheetViews>
    <sheetView zoomScale="70" zoomScaleNormal="70" zoomScalePageLayoutView="70" workbookViewId="0"/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95</v>
      </c>
      <c r="B2" s="10"/>
      <c r="C2" s="10"/>
      <c r="D2" s="10"/>
      <c r="E2" s="11"/>
    </row>
    <row r="5" spans="1:22" ht="18" customHeight="1">
      <c r="A5" s="59" t="s">
        <v>14</v>
      </c>
      <c r="B5" s="90" t="s">
        <v>18</v>
      </c>
      <c r="C5" s="90" t="s">
        <v>19</v>
      </c>
      <c r="D5" s="90" t="s">
        <v>20</v>
      </c>
      <c r="E5" s="90" t="s">
        <v>21</v>
      </c>
      <c r="F5" s="90" t="s">
        <v>22</v>
      </c>
      <c r="G5" s="90" t="s">
        <v>23</v>
      </c>
      <c r="H5" s="90" t="s">
        <v>24</v>
      </c>
      <c r="I5" s="90" t="s">
        <v>25</v>
      </c>
      <c r="J5" s="90" t="s">
        <v>26</v>
      </c>
      <c r="K5" s="90" t="s">
        <v>27</v>
      </c>
      <c r="L5" s="90" t="s">
        <v>28</v>
      </c>
      <c r="M5" s="90" t="s">
        <v>29</v>
      </c>
      <c r="N5" s="90" t="s">
        <v>30</v>
      </c>
      <c r="O5" s="90" t="s">
        <v>31</v>
      </c>
      <c r="P5" s="90" t="s">
        <v>32</v>
      </c>
      <c r="Q5" s="90" t="s">
        <v>33</v>
      </c>
      <c r="R5" s="90" t="s">
        <v>34</v>
      </c>
      <c r="S5" s="90" t="s">
        <v>35</v>
      </c>
      <c r="T5" s="90" t="s">
        <v>36</v>
      </c>
      <c r="U5" s="104" t="s">
        <v>37</v>
      </c>
      <c r="V5" s="106" t="s">
        <v>38</v>
      </c>
    </row>
    <row r="6" spans="1:22" ht="18" customHeight="1">
      <c r="A6" s="91" t="s">
        <v>96</v>
      </c>
      <c r="B6" s="16">
        <v>11806</v>
      </c>
      <c r="C6" s="16">
        <v>14305</v>
      </c>
      <c r="D6" s="16">
        <v>12767</v>
      </c>
      <c r="E6" s="16">
        <v>13583</v>
      </c>
      <c r="F6" s="16">
        <v>14561</v>
      </c>
      <c r="G6" s="16">
        <v>15081</v>
      </c>
      <c r="H6" s="16">
        <v>15723</v>
      </c>
      <c r="I6" s="16">
        <v>15929</v>
      </c>
      <c r="J6" s="16">
        <v>16021</v>
      </c>
      <c r="K6" s="16">
        <v>15840</v>
      </c>
      <c r="L6" s="16">
        <v>15756</v>
      </c>
      <c r="M6" s="16">
        <v>15512</v>
      </c>
      <c r="N6" s="16">
        <v>8894</v>
      </c>
      <c r="O6" s="16">
        <v>8085</v>
      </c>
      <c r="P6" s="16">
        <v>6814</v>
      </c>
      <c r="Q6" s="16">
        <v>6203</v>
      </c>
      <c r="R6" s="16">
        <v>6199</v>
      </c>
      <c r="S6" s="16">
        <v>6033</v>
      </c>
      <c r="T6" s="16">
        <v>5720</v>
      </c>
      <c r="U6" s="103">
        <v>5588</v>
      </c>
      <c r="V6" s="105">
        <v>6410</v>
      </c>
    </row>
    <row r="7" spans="1:22" ht="18" customHeight="1">
      <c r="A7" s="92" t="s">
        <v>97</v>
      </c>
      <c r="B7" s="16">
        <v>3278</v>
      </c>
      <c r="C7" s="16">
        <v>3675</v>
      </c>
      <c r="D7" s="16">
        <v>3294</v>
      </c>
      <c r="E7" s="16">
        <v>3477</v>
      </c>
      <c r="F7" s="16">
        <v>3647</v>
      </c>
      <c r="G7" s="16">
        <v>3752</v>
      </c>
      <c r="H7" s="16">
        <v>3874</v>
      </c>
      <c r="I7" s="16">
        <v>3891</v>
      </c>
      <c r="J7" s="16">
        <v>3940</v>
      </c>
      <c r="K7" s="16">
        <v>3919</v>
      </c>
      <c r="L7" s="16">
        <v>3904</v>
      </c>
      <c r="M7" s="16">
        <v>3950</v>
      </c>
      <c r="N7" s="16">
        <v>2249</v>
      </c>
      <c r="O7" s="16">
        <v>2183</v>
      </c>
      <c r="P7" s="16">
        <v>2019</v>
      </c>
      <c r="Q7" s="16">
        <v>2225</v>
      </c>
      <c r="R7" s="16">
        <v>2503</v>
      </c>
      <c r="S7" s="16">
        <v>2678</v>
      </c>
      <c r="T7" s="16">
        <v>2738</v>
      </c>
      <c r="U7" s="103">
        <v>2785</v>
      </c>
      <c r="V7" s="103">
        <v>3104</v>
      </c>
    </row>
    <row r="8" spans="1:22" ht="18" customHeight="1">
      <c r="A8" s="92" t="s">
        <v>98</v>
      </c>
      <c r="B8" s="16">
        <v>169</v>
      </c>
      <c r="C8" s="16">
        <v>378</v>
      </c>
      <c r="D8" s="16">
        <v>628</v>
      </c>
      <c r="E8" s="16">
        <v>918</v>
      </c>
      <c r="F8" s="16">
        <v>1059</v>
      </c>
      <c r="G8" s="16">
        <v>1357</v>
      </c>
      <c r="H8" s="16">
        <v>1630</v>
      </c>
      <c r="I8" s="16">
        <v>1679</v>
      </c>
      <c r="J8" s="16">
        <v>1681</v>
      </c>
      <c r="K8" s="16">
        <v>1660</v>
      </c>
      <c r="L8" s="16">
        <v>1701</v>
      </c>
      <c r="M8" s="16">
        <v>1712</v>
      </c>
      <c r="N8" s="16">
        <v>1373</v>
      </c>
      <c r="O8" s="16">
        <v>1284</v>
      </c>
      <c r="P8" s="16">
        <v>1162</v>
      </c>
      <c r="Q8" s="16">
        <v>1183</v>
      </c>
      <c r="R8" s="16">
        <v>1201</v>
      </c>
      <c r="S8" s="16">
        <v>1161</v>
      </c>
      <c r="T8" s="16">
        <v>1132</v>
      </c>
      <c r="U8" s="103">
        <v>1105</v>
      </c>
      <c r="V8" s="103">
        <v>1072</v>
      </c>
    </row>
    <row r="9" spans="1:22" ht="18" customHeight="1">
      <c r="A9" s="92" t="s">
        <v>99</v>
      </c>
      <c r="B9" s="16">
        <v>2486</v>
      </c>
      <c r="C9" s="16">
        <v>2639</v>
      </c>
      <c r="D9" s="16">
        <v>2425</v>
      </c>
      <c r="E9" s="16">
        <v>2541</v>
      </c>
      <c r="F9" s="16">
        <v>2698</v>
      </c>
      <c r="G9" s="16">
        <v>2861</v>
      </c>
      <c r="H9" s="16">
        <v>3017</v>
      </c>
      <c r="I9" s="16">
        <v>3090</v>
      </c>
      <c r="J9" s="16">
        <v>3154</v>
      </c>
      <c r="K9" s="16">
        <v>3182</v>
      </c>
      <c r="L9" s="16">
        <v>3247</v>
      </c>
      <c r="M9" s="16">
        <v>3321</v>
      </c>
      <c r="N9" s="16">
        <v>2631</v>
      </c>
      <c r="O9" s="16">
        <v>2654</v>
      </c>
      <c r="P9" s="16">
        <v>2565</v>
      </c>
      <c r="Q9" s="16">
        <v>2575</v>
      </c>
      <c r="R9" s="16">
        <v>2675</v>
      </c>
      <c r="S9" s="16">
        <v>2773</v>
      </c>
      <c r="T9" s="16">
        <v>2815</v>
      </c>
      <c r="U9" s="103">
        <v>2911</v>
      </c>
      <c r="V9" s="103">
        <v>3134</v>
      </c>
    </row>
    <row r="10" spans="1:22" ht="18" customHeight="1">
      <c r="A10" s="92" t="s">
        <v>100</v>
      </c>
      <c r="B10" s="16">
        <v>3117</v>
      </c>
      <c r="C10" s="16">
        <v>3591</v>
      </c>
      <c r="D10" s="16">
        <v>3235</v>
      </c>
      <c r="E10" s="16">
        <v>3445</v>
      </c>
      <c r="F10" s="16">
        <v>3755</v>
      </c>
      <c r="G10" s="16">
        <v>4033</v>
      </c>
      <c r="H10" s="16">
        <v>4264</v>
      </c>
      <c r="I10" s="16">
        <v>4351</v>
      </c>
      <c r="J10" s="16">
        <v>4486</v>
      </c>
      <c r="K10" s="16">
        <v>4514</v>
      </c>
      <c r="L10" s="16">
        <v>4608</v>
      </c>
      <c r="M10" s="16">
        <v>4648</v>
      </c>
      <c r="N10" s="16">
        <v>3525</v>
      </c>
      <c r="O10" s="16">
        <v>3403</v>
      </c>
      <c r="P10" s="16">
        <v>3090</v>
      </c>
      <c r="Q10" s="16">
        <v>3059</v>
      </c>
      <c r="R10" s="16">
        <v>3206</v>
      </c>
      <c r="S10" s="16">
        <v>3337</v>
      </c>
      <c r="T10" s="16">
        <v>3371</v>
      </c>
      <c r="U10" s="103">
        <v>3391</v>
      </c>
      <c r="V10" s="103">
        <v>3918</v>
      </c>
    </row>
    <row r="11" spans="1:22" ht="18" customHeight="1">
      <c r="A11" s="92" t="s">
        <v>101</v>
      </c>
      <c r="B11" s="16">
        <v>15061</v>
      </c>
      <c r="C11" s="16">
        <v>18287</v>
      </c>
      <c r="D11" s="16">
        <v>17849</v>
      </c>
      <c r="E11" s="16">
        <v>21162</v>
      </c>
      <c r="F11" s="16">
        <v>24023</v>
      </c>
      <c r="G11" s="16">
        <v>26247</v>
      </c>
      <c r="H11" s="16">
        <v>28390</v>
      </c>
      <c r="I11" s="16">
        <v>29341</v>
      </c>
      <c r="J11" s="16">
        <v>29842</v>
      </c>
      <c r="K11" s="16">
        <v>29969</v>
      </c>
      <c r="L11" s="16">
        <v>30076</v>
      </c>
      <c r="M11" s="16">
        <v>29987</v>
      </c>
      <c r="N11" s="16">
        <v>20531</v>
      </c>
      <c r="O11" s="16">
        <v>18965</v>
      </c>
      <c r="P11" s="16">
        <v>16177</v>
      </c>
      <c r="Q11" s="16">
        <v>15296</v>
      </c>
      <c r="R11" s="16">
        <v>15743</v>
      </c>
      <c r="S11" s="16">
        <v>15877</v>
      </c>
      <c r="T11" s="16">
        <v>16095</v>
      </c>
      <c r="U11" s="103">
        <v>16917</v>
      </c>
      <c r="V11" s="103">
        <v>17382</v>
      </c>
    </row>
    <row r="12" spans="1:22" ht="18" customHeight="1">
      <c r="A12" s="92" t="s">
        <v>102</v>
      </c>
      <c r="B12" s="16">
        <v>295</v>
      </c>
      <c r="C12" s="16">
        <v>657</v>
      </c>
      <c r="D12" s="16">
        <v>1110</v>
      </c>
      <c r="E12" s="16">
        <v>1774</v>
      </c>
      <c r="F12" s="16">
        <v>2366</v>
      </c>
      <c r="G12" s="16">
        <v>3236</v>
      </c>
      <c r="H12" s="16">
        <v>4307</v>
      </c>
      <c r="I12" s="16">
        <v>4480</v>
      </c>
      <c r="J12" s="16">
        <v>4566</v>
      </c>
      <c r="K12" s="16">
        <v>4602</v>
      </c>
      <c r="L12" s="16">
        <v>4763</v>
      </c>
      <c r="M12" s="16">
        <v>4699</v>
      </c>
      <c r="N12" s="16">
        <v>4047</v>
      </c>
      <c r="O12" s="16">
        <v>3737</v>
      </c>
      <c r="P12" s="16">
        <v>3321</v>
      </c>
      <c r="Q12" s="16">
        <v>3309</v>
      </c>
      <c r="R12" s="16">
        <v>3307</v>
      </c>
      <c r="S12" s="16">
        <v>3340</v>
      </c>
      <c r="T12" s="16">
        <v>3322</v>
      </c>
      <c r="U12" s="103">
        <v>3207</v>
      </c>
      <c r="V12" s="103">
        <v>3105</v>
      </c>
    </row>
    <row r="13" spans="1:22" ht="18" customHeight="1">
      <c r="A13" s="92" t="s">
        <v>103</v>
      </c>
      <c r="B13" s="16">
        <v>383</v>
      </c>
      <c r="C13" s="16">
        <v>490</v>
      </c>
      <c r="D13" s="16">
        <v>554</v>
      </c>
      <c r="E13" s="16">
        <v>613</v>
      </c>
      <c r="F13" s="16">
        <v>562</v>
      </c>
      <c r="G13" s="16">
        <v>600</v>
      </c>
      <c r="H13" s="16">
        <v>668</v>
      </c>
      <c r="I13" s="16">
        <v>769</v>
      </c>
      <c r="J13" s="16">
        <v>895</v>
      </c>
      <c r="K13" s="16">
        <v>1022</v>
      </c>
      <c r="L13" s="16">
        <v>1173</v>
      </c>
      <c r="M13" s="16">
        <v>1325</v>
      </c>
      <c r="N13" s="16">
        <v>1481</v>
      </c>
      <c r="O13" s="16">
        <v>1708</v>
      </c>
      <c r="P13" s="16">
        <v>1866</v>
      </c>
      <c r="Q13" s="16">
        <v>1888</v>
      </c>
      <c r="R13" s="16">
        <v>1945</v>
      </c>
      <c r="S13" s="16">
        <v>2113</v>
      </c>
      <c r="T13" s="16">
        <v>2309</v>
      </c>
      <c r="U13" s="103">
        <v>2166</v>
      </c>
      <c r="V13" s="103">
        <v>2397</v>
      </c>
    </row>
    <row r="14" spans="1:22" ht="18" customHeight="1">
      <c r="A14" s="92" t="s">
        <v>104</v>
      </c>
      <c r="B14" s="16">
        <v>3605</v>
      </c>
      <c r="C14" s="16">
        <v>3924</v>
      </c>
      <c r="D14" s="16">
        <v>3318</v>
      </c>
      <c r="E14" s="16">
        <v>3404</v>
      </c>
      <c r="F14" s="16">
        <v>3519</v>
      </c>
      <c r="G14" s="16">
        <v>3645</v>
      </c>
      <c r="H14" s="16">
        <v>3715</v>
      </c>
      <c r="I14" s="16">
        <v>3722</v>
      </c>
      <c r="J14" s="16">
        <v>3748</v>
      </c>
      <c r="K14" s="16">
        <v>3719</v>
      </c>
      <c r="L14" s="16">
        <v>3689</v>
      </c>
      <c r="M14" s="16">
        <v>3412</v>
      </c>
      <c r="N14" s="16">
        <v>2324</v>
      </c>
      <c r="O14" s="16">
        <v>2144</v>
      </c>
      <c r="P14" s="16">
        <v>1924</v>
      </c>
      <c r="Q14" s="16">
        <v>1850</v>
      </c>
      <c r="R14" s="16">
        <v>1880</v>
      </c>
      <c r="S14" s="16">
        <v>1846</v>
      </c>
      <c r="T14" s="16">
        <v>1765</v>
      </c>
      <c r="U14" s="103">
        <v>1702</v>
      </c>
      <c r="V14" s="103">
        <v>1797</v>
      </c>
    </row>
    <row r="15" spans="1:22" ht="18" customHeight="1">
      <c r="A15" s="92" t="s">
        <v>105</v>
      </c>
      <c r="B15" s="16">
        <v>268</v>
      </c>
      <c r="C15" s="16">
        <v>463</v>
      </c>
      <c r="D15" s="16">
        <v>572</v>
      </c>
      <c r="E15" s="16">
        <v>706</v>
      </c>
      <c r="F15" s="16">
        <v>702</v>
      </c>
      <c r="G15" s="16">
        <v>725</v>
      </c>
      <c r="H15" s="16">
        <v>816</v>
      </c>
      <c r="I15" s="16">
        <v>782</v>
      </c>
      <c r="J15" s="16">
        <v>727</v>
      </c>
      <c r="K15" s="16">
        <v>801</v>
      </c>
      <c r="L15" s="16">
        <v>808</v>
      </c>
      <c r="M15" s="16">
        <v>822</v>
      </c>
      <c r="N15" s="16">
        <v>837</v>
      </c>
      <c r="O15" s="16">
        <v>878</v>
      </c>
      <c r="P15" s="16">
        <v>1008</v>
      </c>
      <c r="Q15" s="16">
        <v>1085</v>
      </c>
      <c r="R15" s="16">
        <v>1153</v>
      </c>
      <c r="S15" s="16">
        <v>1295</v>
      </c>
      <c r="T15" s="16">
        <v>1340</v>
      </c>
      <c r="U15" s="103">
        <v>1342</v>
      </c>
      <c r="V15" s="103">
        <v>1387</v>
      </c>
    </row>
    <row r="16" spans="1:22" ht="18" customHeight="1">
      <c r="A16" s="92" t="s">
        <v>106</v>
      </c>
      <c r="B16" s="16">
        <v>1877</v>
      </c>
      <c r="C16" s="16">
        <v>2294</v>
      </c>
      <c r="D16" s="16">
        <v>2550</v>
      </c>
      <c r="E16" s="16">
        <v>3010</v>
      </c>
      <c r="F16" s="16">
        <v>3081</v>
      </c>
      <c r="G16" s="16">
        <v>3320</v>
      </c>
      <c r="H16" s="16">
        <v>3648</v>
      </c>
      <c r="I16" s="16">
        <v>3740</v>
      </c>
      <c r="J16" s="16">
        <v>3681</v>
      </c>
      <c r="K16" s="16">
        <v>3731</v>
      </c>
      <c r="L16" s="16">
        <v>3776</v>
      </c>
      <c r="M16" s="16">
        <v>3732</v>
      </c>
      <c r="N16" s="16">
        <v>3663</v>
      </c>
      <c r="O16" s="16">
        <v>3562</v>
      </c>
      <c r="P16" s="16">
        <v>3687</v>
      </c>
      <c r="Q16" s="16">
        <v>3747</v>
      </c>
      <c r="R16" s="16">
        <v>3922</v>
      </c>
      <c r="S16" s="16">
        <v>4281</v>
      </c>
      <c r="T16" s="16">
        <v>4691</v>
      </c>
      <c r="U16" s="103">
        <v>4744</v>
      </c>
      <c r="V16" s="103">
        <v>4860</v>
      </c>
    </row>
    <row r="17" spans="1:22" ht="18" customHeight="1">
      <c r="A17" s="92" t="s">
        <v>107</v>
      </c>
      <c r="B17" s="16">
        <v>984</v>
      </c>
      <c r="C17" s="16">
        <v>1462</v>
      </c>
      <c r="D17" s="16">
        <v>1774</v>
      </c>
      <c r="E17" s="16">
        <v>2046</v>
      </c>
      <c r="F17" s="16">
        <v>2152</v>
      </c>
      <c r="G17" s="16">
        <v>2226</v>
      </c>
      <c r="H17" s="16">
        <v>2382</v>
      </c>
      <c r="I17" s="16">
        <v>2434</v>
      </c>
      <c r="J17" s="16">
        <v>2287</v>
      </c>
      <c r="K17" s="16">
        <v>2209</v>
      </c>
      <c r="L17" s="16">
        <v>2144</v>
      </c>
      <c r="M17" s="16">
        <v>2088</v>
      </c>
      <c r="N17" s="16">
        <v>1983</v>
      </c>
      <c r="O17" s="16">
        <v>1952</v>
      </c>
      <c r="P17" s="16">
        <v>1933</v>
      </c>
      <c r="Q17" s="16">
        <v>1904</v>
      </c>
      <c r="R17" s="16">
        <v>1922</v>
      </c>
      <c r="S17" s="16">
        <v>2008</v>
      </c>
      <c r="T17" s="16">
        <v>2186</v>
      </c>
      <c r="U17" s="103">
        <v>2261</v>
      </c>
      <c r="V17" s="103">
        <v>2440</v>
      </c>
    </row>
    <row r="18" spans="1:22" ht="18" customHeight="1">
      <c r="A18" s="92" t="s">
        <v>108</v>
      </c>
      <c r="B18" s="16">
        <v>2550</v>
      </c>
      <c r="C18" s="16">
        <v>3157</v>
      </c>
      <c r="D18" s="16">
        <v>3211</v>
      </c>
      <c r="E18" s="16">
        <v>3510</v>
      </c>
      <c r="F18" s="16">
        <v>3397</v>
      </c>
      <c r="G18" s="16">
        <v>3384</v>
      </c>
      <c r="H18" s="16">
        <v>3767</v>
      </c>
      <c r="I18" s="16">
        <v>3786</v>
      </c>
      <c r="J18" s="16">
        <v>3543</v>
      </c>
      <c r="K18" s="16">
        <v>3575</v>
      </c>
      <c r="L18" s="16">
        <v>3457</v>
      </c>
      <c r="M18" s="16">
        <v>3389</v>
      </c>
      <c r="N18" s="16">
        <v>3293</v>
      </c>
      <c r="O18" s="16">
        <v>3258</v>
      </c>
      <c r="P18" s="16">
        <v>3210</v>
      </c>
      <c r="Q18" s="16">
        <v>3463</v>
      </c>
      <c r="R18" s="16">
        <v>3915</v>
      </c>
      <c r="S18" s="16">
        <v>4699</v>
      </c>
      <c r="T18" s="16">
        <v>5664</v>
      </c>
      <c r="U18" s="103">
        <v>5873</v>
      </c>
      <c r="V18" s="103">
        <v>6204</v>
      </c>
    </row>
    <row r="19" spans="1:22" ht="18" customHeight="1">
      <c r="A19" s="92" t="s">
        <v>109</v>
      </c>
      <c r="B19" s="16">
        <v>1004</v>
      </c>
      <c r="C19" s="16">
        <v>1831</v>
      </c>
      <c r="D19" s="16">
        <v>2326</v>
      </c>
      <c r="E19" s="16">
        <v>2447</v>
      </c>
      <c r="F19" s="16">
        <v>2208</v>
      </c>
      <c r="G19" s="16">
        <v>2050</v>
      </c>
      <c r="H19" s="16">
        <v>2112</v>
      </c>
      <c r="I19" s="16">
        <v>2070</v>
      </c>
      <c r="J19" s="16">
        <v>1976</v>
      </c>
      <c r="K19" s="16">
        <v>2033</v>
      </c>
      <c r="L19" s="16">
        <v>1982</v>
      </c>
      <c r="M19" s="16">
        <v>1904</v>
      </c>
      <c r="N19" s="16">
        <v>1816</v>
      </c>
      <c r="O19" s="16">
        <v>1745</v>
      </c>
      <c r="P19" s="16">
        <v>1701</v>
      </c>
      <c r="Q19" s="16">
        <v>1620</v>
      </c>
      <c r="R19" s="16">
        <v>1599</v>
      </c>
      <c r="S19" s="16">
        <v>1632</v>
      </c>
      <c r="T19" s="16">
        <v>1637</v>
      </c>
      <c r="U19" s="103">
        <v>1614</v>
      </c>
      <c r="V19" s="103">
        <v>1636</v>
      </c>
    </row>
    <row r="20" spans="1:22" ht="18" customHeight="1">
      <c r="A20" s="92" t="s">
        <v>110</v>
      </c>
      <c r="B20" s="16">
        <v>156</v>
      </c>
      <c r="C20" s="16">
        <v>175</v>
      </c>
      <c r="D20" s="16">
        <v>229</v>
      </c>
      <c r="E20" s="16">
        <v>331</v>
      </c>
      <c r="F20" s="16">
        <v>412</v>
      </c>
      <c r="G20" s="16">
        <v>430</v>
      </c>
      <c r="H20" s="16">
        <v>541</v>
      </c>
      <c r="I20" s="16">
        <v>558</v>
      </c>
      <c r="J20" s="16">
        <v>491</v>
      </c>
      <c r="K20" s="16">
        <v>498</v>
      </c>
      <c r="L20" s="16">
        <v>521</v>
      </c>
      <c r="M20" s="16">
        <v>520</v>
      </c>
      <c r="N20" s="16">
        <v>506</v>
      </c>
      <c r="O20" s="16">
        <v>502</v>
      </c>
      <c r="P20" s="16">
        <v>532</v>
      </c>
      <c r="Q20" s="16">
        <v>654</v>
      </c>
      <c r="R20" s="16">
        <v>829</v>
      </c>
      <c r="S20" s="16">
        <v>1159</v>
      </c>
      <c r="T20" s="16">
        <v>1501</v>
      </c>
      <c r="U20" s="103">
        <v>1518</v>
      </c>
      <c r="V20" s="103">
        <v>1643</v>
      </c>
    </row>
    <row r="21" spans="1:22" ht="18" customHeight="1">
      <c r="A21" s="92" t="s">
        <v>111</v>
      </c>
      <c r="B21" s="16">
        <v>447</v>
      </c>
      <c r="C21" s="16">
        <v>508</v>
      </c>
      <c r="D21" s="16">
        <v>546</v>
      </c>
      <c r="E21" s="16">
        <v>678</v>
      </c>
      <c r="F21" s="16">
        <v>732</v>
      </c>
      <c r="G21" s="16">
        <v>679</v>
      </c>
      <c r="H21" s="16">
        <v>735</v>
      </c>
      <c r="I21" s="16">
        <v>735</v>
      </c>
      <c r="J21" s="16">
        <v>773</v>
      </c>
      <c r="K21" s="16">
        <v>791</v>
      </c>
      <c r="L21" s="16">
        <v>785</v>
      </c>
      <c r="M21" s="16">
        <v>735</v>
      </c>
      <c r="N21" s="16">
        <v>716</v>
      </c>
      <c r="O21" s="16">
        <v>722</v>
      </c>
      <c r="P21" s="16">
        <v>738</v>
      </c>
      <c r="Q21" s="16">
        <v>729</v>
      </c>
      <c r="R21" s="16">
        <v>774</v>
      </c>
      <c r="S21" s="16">
        <v>832</v>
      </c>
      <c r="T21" s="16">
        <v>873</v>
      </c>
      <c r="U21" s="103">
        <v>846</v>
      </c>
      <c r="V21" s="103">
        <v>824</v>
      </c>
    </row>
    <row r="22" spans="1:22" ht="18" customHeight="1">
      <c r="A22" s="109" t="s">
        <v>112</v>
      </c>
      <c r="B22" s="113">
        <f>SUM(B6:B21)</f>
        <v>47486</v>
      </c>
      <c r="C22" s="113">
        <f t="shared" ref="C22:U22" si="0">SUM(C6:C21)</f>
        <v>57836</v>
      </c>
      <c r="D22" s="113">
        <f t="shared" si="0"/>
        <v>56388</v>
      </c>
      <c r="E22" s="113">
        <f t="shared" si="0"/>
        <v>63645</v>
      </c>
      <c r="F22" s="113">
        <f t="shared" si="0"/>
        <v>68874</v>
      </c>
      <c r="G22" s="113">
        <f t="shared" si="0"/>
        <v>73626</v>
      </c>
      <c r="H22" s="113">
        <f t="shared" si="0"/>
        <v>79589</v>
      </c>
      <c r="I22" s="113">
        <f t="shared" si="0"/>
        <v>81357</v>
      </c>
      <c r="J22" s="113">
        <f t="shared" si="0"/>
        <v>81811</v>
      </c>
      <c r="K22" s="113">
        <f t="shared" si="0"/>
        <v>82065</v>
      </c>
      <c r="L22" s="113">
        <f t="shared" si="0"/>
        <v>82390</v>
      </c>
      <c r="M22" s="113">
        <f t="shared" si="0"/>
        <v>81756</v>
      </c>
      <c r="N22" s="113">
        <f t="shared" si="0"/>
        <v>59869</v>
      </c>
      <c r="O22" s="113">
        <f t="shared" si="0"/>
        <v>56782</v>
      </c>
      <c r="P22" s="113">
        <f t="shared" si="0"/>
        <v>51747</v>
      </c>
      <c r="Q22" s="113">
        <f t="shared" si="0"/>
        <v>50790</v>
      </c>
      <c r="R22" s="113">
        <f t="shared" si="0"/>
        <v>52773</v>
      </c>
      <c r="S22" s="113">
        <f t="shared" si="0"/>
        <v>55064</v>
      </c>
      <c r="T22" s="113">
        <f t="shared" si="0"/>
        <v>57159</v>
      </c>
      <c r="U22" s="113">
        <f t="shared" si="0"/>
        <v>57970</v>
      </c>
      <c r="V22" s="119">
        <f>SUM(V6:V21)</f>
        <v>61313</v>
      </c>
    </row>
    <row r="23" spans="1:22" ht="18" customHeight="1">
      <c r="A23" s="108" t="s">
        <v>113</v>
      </c>
      <c r="B23" s="98">
        <f>B24-B22</f>
        <v>4944</v>
      </c>
      <c r="C23" s="98">
        <f t="shared" ref="C23:U23" si="1">C24-C22</f>
        <v>5918</v>
      </c>
      <c r="D23" s="98">
        <f t="shared" si="1"/>
        <v>6071</v>
      </c>
      <c r="E23" s="98">
        <f t="shared" si="1"/>
        <v>7100</v>
      </c>
      <c r="F23" s="98">
        <f t="shared" si="1"/>
        <v>7631</v>
      </c>
      <c r="G23" s="98">
        <f t="shared" si="1"/>
        <v>8426</v>
      </c>
      <c r="H23" s="98">
        <f t="shared" si="1"/>
        <v>9423</v>
      </c>
      <c r="I23" s="98">
        <f t="shared" si="1"/>
        <v>9715</v>
      </c>
      <c r="J23" s="98">
        <f t="shared" si="1"/>
        <v>9785</v>
      </c>
      <c r="K23" s="98">
        <f t="shared" si="1"/>
        <v>9935</v>
      </c>
      <c r="L23" s="98">
        <f t="shared" si="1"/>
        <v>10091</v>
      </c>
      <c r="M23" s="98">
        <f t="shared" si="1"/>
        <v>10168</v>
      </c>
      <c r="N23" s="98">
        <f t="shared" si="1"/>
        <v>8865</v>
      </c>
      <c r="O23" s="98">
        <f t="shared" si="1"/>
        <v>8774</v>
      </c>
      <c r="P23" s="98">
        <f t="shared" si="1"/>
        <v>8621</v>
      </c>
      <c r="Q23" s="98">
        <f t="shared" si="1"/>
        <v>8757</v>
      </c>
      <c r="R23" s="98">
        <f t="shared" si="1"/>
        <v>9163</v>
      </c>
      <c r="S23" s="98">
        <f t="shared" si="1"/>
        <v>9925</v>
      </c>
      <c r="T23" s="98">
        <f t="shared" si="1"/>
        <v>10656</v>
      </c>
      <c r="U23" s="98">
        <f t="shared" si="1"/>
        <v>10918</v>
      </c>
      <c r="V23" s="103">
        <f>V24-V22</f>
        <v>11738</v>
      </c>
    </row>
    <row r="24" spans="1:22" ht="18" customHeight="1">
      <c r="A24" s="93" t="s">
        <v>39</v>
      </c>
      <c r="B24" s="62">
        <v>52430</v>
      </c>
      <c r="C24" s="62">
        <v>63754</v>
      </c>
      <c r="D24" s="62">
        <v>62459</v>
      </c>
      <c r="E24" s="62">
        <v>70745</v>
      </c>
      <c r="F24" s="62">
        <v>76505</v>
      </c>
      <c r="G24" s="62">
        <v>82052</v>
      </c>
      <c r="H24" s="62">
        <v>89012</v>
      </c>
      <c r="I24" s="62">
        <v>91072</v>
      </c>
      <c r="J24" s="62">
        <v>91596</v>
      </c>
      <c r="K24" s="62">
        <v>92000</v>
      </c>
      <c r="L24" s="62">
        <v>92481</v>
      </c>
      <c r="M24" s="62">
        <v>91924</v>
      </c>
      <c r="N24" s="62">
        <v>68734</v>
      </c>
      <c r="O24" s="62">
        <v>65556</v>
      </c>
      <c r="P24" s="62">
        <v>60368</v>
      </c>
      <c r="Q24" s="62">
        <v>59547</v>
      </c>
      <c r="R24" s="62">
        <v>61936</v>
      </c>
      <c r="S24" s="62">
        <v>64989</v>
      </c>
      <c r="T24" s="62">
        <v>67815</v>
      </c>
      <c r="U24" s="110">
        <v>68888</v>
      </c>
      <c r="V24" s="110">
        <v>73051</v>
      </c>
    </row>
    <row r="25" spans="1:22" ht="18" customHeight="1">
      <c r="A25" s="32" t="s">
        <v>52</v>
      </c>
      <c r="B25" s="33"/>
      <c r="C25" s="33"/>
      <c r="D25" s="33"/>
      <c r="E25" s="33"/>
      <c r="F25" s="32"/>
      <c r="G25" s="33"/>
      <c r="H25" s="33"/>
      <c r="I25" s="33"/>
      <c r="J25" s="33"/>
      <c r="K25" s="32"/>
      <c r="L25" s="33"/>
      <c r="M25" s="33"/>
      <c r="N25" s="33"/>
      <c r="O25" s="33"/>
      <c r="P25" s="32"/>
      <c r="Q25" s="33"/>
      <c r="R25" s="33"/>
      <c r="S25" s="33"/>
      <c r="T25" s="33"/>
      <c r="U25" s="103"/>
      <c r="V25" s="103"/>
    </row>
    <row r="26" spans="1:22" s="61" customFormat="1" ht="18" customHeight="1">
      <c r="A26" s="5" t="s">
        <v>114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03"/>
      <c r="V26" s="103"/>
    </row>
    <row r="27" spans="1:22" ht="18" customHeight="1"/>
    <row r="28" spans="1:22" ht="18" customHeight="1"/>
    <row r="29" spans="1:22" ht="18" customHeight="1">
      <c r="A29" s="60" t="s">
        <v>49</v>
      </c>
      <c r="B29" s="90">
        <v>2002</v>
      </c>
      <c r="C29" s="90">
        <v>2003</v>
      </c>
      <c r="D29" s="90">
        <v>2004</v>
      </c>
      <c r="E29" s="90">
        <v>2005</v>
      </c>
      <c r="F29" s="90">
        <v>2006</v>
      </c>
      <c r="G29" s="90">
        <v>2007</v>
      </c>
      <c r="H29" s="90">
        <v>2008</v>
      </c>
      <c r="I29" s="90">
        <v>2009</v>
      </c>
      <c r="J29" s="90">
        <v>2010</v>
      </c>
      <c r="K29" s="90">
        <v>2011</v>
      </c>
      <c r="L29" s="90">
        <v>2012</v>
      </c>
      <c r="M29" s="90">
        <v>2013</v>
      </c>
      <c r="N29" s="90">
        <v>2014</v>
      </c>
      <c r="O29" s="90">
        <v>2015</v>
      </c>
      <c r="P29" s="90">
        <v>2016</v>
      </c>
      <c r="Q29" s="90">
        <v>2017</v>
      </c>
      <c r="R29" s="90">
        <v>2018</v>
      </c>
      <c r="S29" s="90">
        <v>2019</v>
      </c>
      <c r="T29" s="90">
        <v>2020</v>
      </c>
      <c r="U29" s="90">
        <v>2021</v>
      </c>
      <c r="V29" s="90">
        <v>2022</v>
      </c>
    </row>
    <row r="30" spans="1:22" ht="18" customHeight="1">
      <c r="A30" s="91" t="s">
        <v>96</v>
      </c>
      <c r="B30" s="16">
        <v>5892</v>
      </c>
      <c r="C30" s="16">
        <v>7135</v>
      </c>
      <c r="D30" s="16">
        <v>6352</v>
      </c>
      <c r="E30" s="16">
        <v>6801</v>
      </c>
      <c r="F30" s="16">
        <v>7325</v>
      </c>
      <c r="G30" s="16">
        <v>7607</v>
      </c>
      <c r="H30" s="16">
        <v>7920</v>
      </c>
      <c r="I30" s="16">
        <v>7995</v>
      </c>
      <c r="J30" s="16">
        <v>8039</v>
      </c>
      <c r="K30" s="16">
        <v>7911</v>
      </c>
      <c r="L30" s="16">
        <v>7866</v>
      </c>
      <c r="M30" s="16">
        <v>7715</v>
      </c>
      <c r="N30" s="16">
        <v>4372</v>
      </c>
      <c r="O30" s="16">
        <v>3919</v>
      </c>
      <c r="P30" s="16">
        <v>3266</v>
      </c>
      <c r="Q30" s="16">
        <v>2967</v>
      </c>
      <c r="R30" s="16">
        <v>2958</v>
      </c>
      <c r="S30" s="16">
        <v>2864</v>
      </c>
      <c r="T30" s="16">
        <v>2691</v>
      </c>
      <c r="U30" s="16">
        <v>2615</v>
      </c>
      <c r="V30" s="63">
        <v>2974</v>
      </c>
    </row>
    <row r="31" spans="1:22" ht="18" customHeight="1">
      <c r="A31" s="92" t="s">
        <v>97</v>
      </c>
      <c r="B31" s="16">
        <v>1602</v>
      </c>
      <c r="C31" s="16">
        <v>1808</v>
      </c>
      <c r="D31" s="16">
        <v>1633</v>
      </c>
      <c r="E31" s="16">
        <v>1723</v>
      </c>
      <c r="F31" s="16">
        <v>1811</v>
      </c>
      <c r="G31" s="16">
        <v>1856</v>
      </c>
      <c r="H31" s="16">
        <v>1919</v>
      </c>
      <c r="I31" s="16">
        <v>1918</v>
      </c>
      <c r="J31" s="16">
        <v>1946</v>
      </c>
      <c r="K31" s="16">
        <v>1940</v>
      </c>
      <c r="L31" s="16">
        <v>1930</v>
      </c>
      <c r="M31" s="16">
        <v>1953</v>
      </c>
      <c r="N31" s="16">
        <v>1115</v>
      </c>
      <c r="O31" s="16">
        <v>1084</v>
      </c>
      <c r="P31" s="16">
        <v>1037</v>
      </c>
      <c r="Q31" s="16">
        <v>1123</v>
      </c>
      <c r="R31" s="16">
        <v>1254</v>
      </c>
      <c r="S31" s="16">
        <v>1346</v>
      </c>
      <c r="T31" s="16">
        <v>1386</v>
      </c>
      <c r="U31" s="16">
        <v>1414</v>
      </c>
      <c r="V31" s="16">
        <v>1557</v>
      </c>
    </row>
    <row r="32" spans="1:22" ht="18" customHeight="1">
      <c r="A32" s="92" t="s">
        <v>98</v>
      </c>
      <c r="B32" s="16">
        <v>104</v>
      </c>
      <c r="C32" s="16">
        <v>240</v>
      </c>
      <c r="D32" s="16">
        <v>378</v>
      </c>
      <c r="E32" s="16">
        <v>546</v>
      </c>
      <c r="F32" s="16">
        <v>626</v>
      </c>
      <c r="G32" s="16">
        <v>805</v>
      </c>
      <c r="H32" s="16">
        <v>953</v>
      </c>
      <c r="I32" s="16">
        <v>966</v>
      </c>
      <c r="J32" s="16">
        <v>949</v>
      </c>
      <c r="K32" s="16">
        <v>935</v>
      </c>
      <c r="L32" s="16">
        <v>941</v>
      </c>
      <c r="M32" s="16">
        <v>935</v>
      </c>
      <c r="N32" s="16">
        <v>716</v>
      </c>
      <c r="O32" s="16">
        <v>660</v>
      </c>
      <c r="P32" s="16">
        <v>585</v>
      </c>
      <c r="Q32" s="16">
        <v>580</v>
      </c>
      <c r="R32" s="16">
        <v>584</v>
      </c>
      <c r="S32" s="16">
        <v>557</v>
      </c>
      <c r="T32" s="16">
        <v>544</v>
      </c>
      <c r="U32" s="16">
        <v>531</v>
      </c>
      <c r="V32" s="16">
        <v>508</v>
      </c>
    </row>
    <row r="33" spans="1:22" ht="18" customHeight="1">
      <c r="A33" s="92" t="s">
        <v>99</v>
      </c>
      <c r="B33" s="16">
        <v>1222</v>
      </c>
      <c r="C33" s="16">
        <v>1298</v>
      </c>
      <c r="D33" s="16">
        <v>1188</v>
      </c>
      <c r="E33" s="16">
        <v>1252</v>
      </c>
      <c r="F33" s="16">
        <v>1348</v>
      </c>
      <c r="G33" s="16">
        <v>1429</v>
      </c>
      <c r="H33" s="16">
        <v>1512</v>
      </c>
      <c r="I33" s="16">
        <v>1545</v>
      </c>
      <c r="J33" s="16">
        <v>1578</v>
      </c>
      <c r="K33" s="16">
        <v>1588</v>
      </c>
      <c r="L33" s="16">
        <v>1612</v>
      </c>
      <c r="M33" s="16">
        <v>1653</v>
      </c>
      <c r="N33" s="16">
        <v>1314</v>
      </c>
      <c r="O33" s="16">
        <v>1333</v>
      </c>
      <c r="P33" s="16">
        <v>1287</v>
      </c>
      <c r="Q33" s="16">
        <v>1299</v>
      </c>
      <c r="R33" s="16">
        <v>1351</v>
      </c>
      <c r="S33" s="16">
        <v>1408</v>
      </c>
      <c r="T33" s="16">
        <v>1416</v>
      </c>
      <c r="U33" s="16">
        <v>1439</v>
      </c>
      <c r="V33" s="16">
        <v>1545</v>
      </c>
    </row>
    <row r="34" spans="1:22" ht="18" customHeight="1">
      <c r="A34" s="92" t="s">
        <v>100</v>
      </c>
      <c r="B34" s="16">
        <v>1529</v>
      </c>
      <c r="C34" s="16">
        <v>1762</v>
      </c>
      <c r="D34" s="16">
        <v>1600</v>
      </c>
      <c r="E34" s="16">
        <v>1717</v>
      </c>
      <c r="F34" s="16">
        <v>1878</v>
      </c>
      <c r="G34" s="16">
        <v>2014</v>
      </c>
      <c r="H34" s="16">
        <v>2151</v>
      </c>
      <c r="I34" s="16">
        <v>2190</v>
      </c>
      <c r="J34" s="16">
        <v>2259</v>
      </c>
      <c r="K34" s="16">
        <v>2294</v>
      </c>
      <c r="L34" s="16">
        <v>2361</v>
      </c>
      <c r="M34" s="16">
        <v>2400</v>
      </c>
      <c r="N34" s="16">
        <v>1835</v>
      </c>
      <c r="O34" s="16">
        <v>1755</v>
      </c>
      <c r="P34" s="16">
        <v>1595</v>
      </c>
      <c r="Q34" s="16">
        <v>1556</v>
      </c>
      <c r="R34" s="16">
        <v>1634</v>
      </c>
      <c r="S34" s="16">
        <v>1687</v>
      </c>
      <c r="T34" s="16">
        <v>1705</v>
      </c>
      <c r="U34" s="16">
        <v>1733</v>
      </c>
      <c r="V34" s="16">
        <v>2035</v>
      </c>
    </row>
    <row r="35" spans="1:22" ht="18" customHeight="1">
      <c r="A35" s="92" t="s">
        <v>101</v>
      </c>
      <c r="B35" s="16">
        <v>7385</v>
      </c>
      <c r="C35" s="16">
        <v>9034</v>
      </c>
      <c r="D35" s="16">
        <v>8852</v>
      </c>
      <c r="E35" s="16">
        <v>10485</v>
      </c>
      <c r="F35" s="16">
        <v>11918</v>
      </c>
      <c r="G35" s="16">
        <v>13045</v>
      </c>
      <c r="H35" s="16">
        <v>14077</v>
      </c>
      <c r="I35" s="16">
        <v>14508</v>
      </c>
      <c r="J35" s="16">
        <v>14723</v>
      </c>
      <c r="K35" s="16">
        <v>14767</v>
      </c>
      <c r="L35" s="16">
        <v>14818</v>
      </c>
      <c r="M35" s="16">
        <v>14786</v>
      </c>
      <c r="N35" s="16">
        <v>10004</v>
      </c>
      <c r="O35" s="16">
        <v>9194</v>
      </c>
      <c r="P35" s="16">
        <v>7870</v>
      </c>
      <c r="Q35" s="16">
        <v>7454</v>
      </c>
      <c r="R35" s="16">
        <v>7636</v>
      </c>
      <c r="S35" s="16">
        <v>7739</v>
      </c>
      <c r="T35" s="16">
        <v>7872</v>
      </c>
      <c r="U35" s="16">
        <v>8350</v>
      </c>
      <c r="V35" s="16">
        <v>8584</v>
      </c>
    </row>
    <row r="36" spans="1:22" ht="18" customHeight="1">
      <c r="A36" s="92" t="s">
        <v>102</v>
      </c>
      <c r="B36" s="16">
        <v>190</v>
      </c>
      <c r="C36" s="16">
        <v>373</v>
      </c>
      <c r="D36" s="16">
        <v>629</v>
      </c>
      <c r="E36" s="16">
        <v>984</v>
      </c>
      <c r="F36" s="16">
        <v>1281</v>
      </c>
      <c r="G36" s="16">
        <v>1728</v>
      </c>
      <c r="H36" s="16">
        <v>2333</v>
      </c>
      <c r="I36" s="16">
        <v>2390</v>
      </c>
      <c r="J36" s="16">
        <v>2407</v>
      </c>
      <c r="K36" s="16">
        <v>2388</v>
      </c>
      <c r="L36" s="16">
        <v>2445</v>
      </c>
      <c r="M36" s="16">
        <v>2393</v>
      </c>
      <c r="N36" s="16">
        <v>1967</v>
      </c>
      <c r="O36" s="16">
        <v>1778</v>
      </c>
      <c r="P36" s="16">
        <v>1558</v>
      </c>
      <c r="Q36" s="16">
        <v>1540</v>
      </c>
      <c r="R36" s="16">
        <v>1525</v>
      </c>
      <c r="S36" s="16">
        <v>1524</v>
      </c>
      <c r="T36" s="16">
        <v>1524</v>
      </c>
      <c r="U36" s="16">
        <v>1488</v>
      </c>
      <c r="V36" s="16">
        <v>1426</v>
      </c>
    </row>
    <row r="37" spans="1:22" ht="18" customHeight="1">
      <c r="A37" s="92" t="s">
        <v>103</v>
      </c>
      <c r="B37" s="16">
        <v>175</v>
      </c>
      <c r="C37" s="16">
        <v>204</v>
      </c>
      <c r="D37" s="16">
        <v>226</v>
      </c>
      <c r="E37" s="16">
        <v>243</v>
      </c>
      <c r="F37" s="16">
        <v>214</v>
      </c>
      <c r="G37" s="16">
        <v>232</v>
      </c>
      <c r="H37" s="16">
        <v>248</v>
      </c>
      <c r="I37" s="16">
        <v>285</v>
      </c>
      <c r="J37" s="16">
        <v>358</v>
      </c>
      <c r="K37" s="16">
        <v>409</v>
      </c>
      <c r="L37" s="16">
        <v>488</v>
      </c>
      <c r="M37" s="16">
        <v>549</v>
      </c>
      <c r="N37" s="16">
        <v>624</v>
      </c>
      <c r="O37" s="16">
        <v>735</v>
      </c>
      <c r="P37" s="16">
        <v>774</v>
      </c>
      <c r="Q37" s="16">
        <v>772</v>
      </c>
      <c r="R37" s="16">
        <v>790</v>
      </c>
      <c r="S37" s="16">
        <v>867</v>
      </c>
      <c r="T37" s="16">
        <v>948</v>
      </c>
      <c r="U37" s="16">
        <v>863</v>
      </c>
      <c r="V37" s="16">
        <v>971</v>
      </c>
    </row>
    <row r="38" spans="1:22" ht="18" customHeight="1">
      <c r="A38" s="92" t="s">
        <v>104</v>
      </c>
      <c r="B38" s="16">
        <v>1790</v>
      </c>
      <c r="C38" s="16">
        <v>1934</v>
      </c>
      <c r="D38" s="16">
        <v>1635</v>
      </c>
      <c r="E38" s="16">
        <v>1674</v>
      </c>
      <c r="F38" s="16">
        <v>1727</v>
      </c>
      <c r="G38" s="16">
        <v>1782</v>
      </c>
      <c r="H38" s="16">
        <v>1827</v>
      </c>
      <c r="I38" s="16">
        <v>1834</v>
      </c>
      <c r="J38" s="16">
        <v>1831</v>
      </c>
      <c r="K38" s="16">
        <v>1819</v>
      </c>
      <c r="L38" s="16">
        <v>1801</v>
      </c>
      <c r="M38" s="16">
        <v>1651</v>
      </c>
      <c r="N38" s="16">
        <v>1089</v>
      </c>
      <c r="O38" s="16">
        <v>1018</v>
      </c>
      <c r="P38" s="16">
        <v>899</v>
      </c>
      <c r="Q38" s="16">
        <v>849</v>
      </c>
      <c r="R38" s="16">
        <v>861</v>
      </c>
      <c r="S38" s="16">
        <v>825</v>
      </c>
      <c r="T38" s="16">
        <v>777</v>
      </c>
      <c r="U38" s="16">
        <v>748</v>
      </c>
      <c r="V38" s="16">
        <v>796</v>
      </c>
    </row>
    <row r="39" spans="1:22" ht="18" customHeight="1">
      <c r="A39" s="92" t="s">
        <v>105</v>
      </c>
      <c r="B39" s="16">
        <v>139</v>
      </c>
      <c r="C39" s="16">
        <v>248</v>
      </c>
      <c r="D39" s="16">
        <v>310</v>
      </c>
      <c r="E39" s="16">
        <v>380</v>
      </c>
      <c r="F39" s="16">
        <v>372</v>
      </c>
      <c r="G39" s="16">
        <v>392</v>
      </c>
      <c r="H39" s="16">
        <v>420</v>
      </c>
      <c r="I39" s="16">
        <v>402</v>
      </c>
      <c r="J39" s="16">
        <v>356</v>
      </c>
      <c r="K39" s="16">
        <v>374</v>
      </c>
      <c r="L39" s="16">
        <v>374</v>
      </c>
      <c r="M39" s="16">
        <v>377</v>
      </c>
      <c r="N39" s="16">
        <v>383</v>
      </c>
      <c r="O39" s="16">
        <v>401</v>
      </c>
      <c r="P39" s="16">
        <v>451</v>
      </c>
      <c r="Q39" s="16">
        <v>478</v>
      </c>
      <c r="R39" s="16">
        <v>508</v>
      </c>
      <c r="S39" s="16">
        <v>583</v>
      </c>
      <c r="T39" s="16">
        <v>606</v>
      </c>
      <c r="U39" s="16">
        <v>599</v>
      </c>
      <c r="V39" s="16">
        <v>611</v>
      </c>
    </row>
    <row r="40" spans="1:22" ht="18" customHeight="1">
      <c r="A40" s="92" t="s">
        <v>106</v>
      </c>
      <c r="B40" s="16">
        <v>1370</v>
      </c>
      <c r="C40" s="16">
        <v>1700</v>
      </c>
      <c r="D40" s="16">
        <v>1894</v>
      </c>
      <c r="E40" s="16">
        <v>2239</v>
      </c>
      <c r="F40" s="16">
        <v>2257</v>
      </c>
      <c r="G40" s="16">
        <v>2330</v>
      </c>
      <c r="H40" s="16">
        <v>2451</v>
      </c>
      <c r="I40" s="16">
        <v>2470</v>
      </c>
      <c r="J40" s="16">
        <v>2358</v>
      </c>
      <c r="K40" s="16">
        <v>2355</v>
      </c>
      <c r="L40" s="16">
        <v>2366</v>
      </c>
      <c r="M40" s="16">
        <v>2301</v>
      </c>
      <c r="N40" s="16">
        <v>2260</v>
      </c>
      <c r="O40" s="16">
        <v>2164</v>
      </c>
      <c r="P40" s="16">
        <v>2208</v>
      </c>
      <c r="Q40" s="16">
        <v>2227</v>
      </c>
      <c r="R40" s="16">
        <v>2354</v>
      </c>
      <c r="S40" s="16">
        <v>2587</v>
      </c>
      <c r="T40" s="16">
        <v>2859</v>
      </c>
      <c r="U40" s="16">
        <v>2870</v>
      </c>
      <c r="V40" s="16">
        <v>2959</v>
      </c>
    </row>
    <row r="41" spans="1:22" ht="18" customHeight="1">
      <c r="A41" s="92" t="s">
        <v>107</v>
      </c>
      <c r="B41" s="16">
        <v>505</v>
      </c>
      <c r="C41" s="16">
        <v>778</v>
      </c>
      <c r="D41" s="16">
        <v>936</v>
      </c>
      <c r="E41" s="16">
        <v>1059</v>
      </c>
      <c r="F41" s="16">
        <v>1118</v>
      </c>
      <c r="G41" s="16">
        <v>1170</v>
      </c>
      <c r="H41" s="16">
        <v>1262</v>
      </c>
      <c r="I41" s="16">
        <v>1287</v>
      </c>
      <c r="J41" s="16">
        <v>1205</v>
      </c>
      <c r="K41" s="16">
        <v>1160</v>
      </c>
      <c r="L41" s="16">
        <v>1135</v>
      </c>
      <c r="M41" s="16">
        <v>1104</v>
      </c>
      <c r="N41" s="16">
        <v>1040</v>
      </c>
      <c r="O41" s="16">
        <v>1015</v>
      </c>
      <c r="P41" s="16">
        <v>996</v>
      </c>
      <c r="Q41" s="16">
        <v>981</v>
      </c>
      <c r="R41" s="16">
        <v>1012</v>
      </c>
      <c r="S41" s="16">
        <v>1048</v>
      </c>
      <c r="T41" s="16">
        <v>1148</v>
      </c>
      <c r="U41" s="16">
        <v>1178</v>
      </c>
      <c r="V41" s="16">
        <v>1271</v>
      </c>
    </row>
    <row r="42" spans="1:22" ht="18" customHeight="1">
      <c r="A42" s="92" t="s">
        <v>108</v>
      </c>
      <c r="B42" s="16">
        <v>1318</v>
      </c>
      <c r="C42" s="16">
        <v>1672</v>
      </c>
      <c r="D42" s="16">
        <v>1701</v>
      </c>
      <c r="E42" s="16">
        <v>1839</v>
      </c>
      <c r="F42" s="16">
        <v>1725</v>
      </c>
      <c r="G42" s="16">
        <v>1683</v>
      </c>
      <c r="H42" s="16">
        <v>1801</v>
      </c>
      <c r="I42" s="16">
        <v>1784</v>
      </c>
      <c r="J42" s="16">
        <v>1655</v>
      </c>
      <c r="K42" s="16">
        <v>1675</v>
      </c>
      <c r="L42" s="16">
        <v>1603</v>
      </c>
      <c r="M42" s="16">
        <v>1572</v>
      </c>
      <c r="N42" s="16">
        <v>1525</v>
      </c>
      <c r="O42" s="16">
        <v>1491</v>
      </c>
      <c r="P42" s="16">
        <v>1460</v>
      </c>
      <c r="Q42" s="16">
        <v>1554</v>
      </c>
      <c r="R42" s="16">
        <v>1751</v>
      </c>
      <c r="S42" s="16">
        <v>2150</v>
      </c>
      <c r="T42" s="16">
        <v>2637</v>
      </c>
      <c r="U42" s="16">
        <v>2748</v>
      </c>
      <c r="V42" s="16">
        <v>2883</v>
      </c>
    </row>
    <row r="43" spans="1:22" ht="18" customHeight="1">
      <c r="A43" s="92" t="s">
        <v>109</v>
      </c>
      <c r="B43" s="16">
        <v>553</v>
      </c>
      <c r="C43" s="16">
        <v>1006</v>
      </c>
      <c r="D43" s="16">
        <v>1242</v>
      </c>
      <c r="E43" s="16">
        <v>1315</v>
      </c>
      <c r="F43" s="16">
        <v>1185</v>
      </c>
      <c r="G43" s="16">
        <v>1080</v>
      </c>
      <c r="H43" s="16">
        <v>1090</v>
      </c>
      <c r="I43" s="16">
        <v>1054</v>
      </c>
      <c r="J43" s="16">
        <v>1000</v>
      </c>
      <c r="K43" s="16">
        <v>1017</v>
      </c>
      <c r="L43" s="16">
        <v>998</v>
      </c>
      <c r="M43" s="16">
        <v>947</v>
      </c>
      <c r="N43" s="16">
        <v>902</v>
      </c>
      <c r="O43" s="16">
        <v>856</v>
      </c>
      <c r="P43" s="16">
        <v>832</v>
      </c>
      <c r="Q43" s="16">
        <v>792</v>
      </c>
      <c r="R43" s="16">
        <v>776</v>
      </c>
      <c r="S43" s="16">
        <v>794</v>
      </c>
      <c r="T43" s="16">
        <v>790</v>
      </c>
      <c r="U43" s="16">
        <v>773</v>
      </c>
      <c r="V43" s="16">
        <v>784</v>
      </c>
    </row>
    <row r="44" spans="1:22" ht="18" customHeight="1">
      <c r="A44" s="92" t="s">
        <v>110</v>
      </c>
      <c r="B44" s="16">
        <v>72</v>
      </c>
      <c r="C44" s="16">
        <v>80</v>
      </c>
      <c r="D44" s="16">
        <v>107</v>
      </c>
      <c r="E44" s="16">
        <v>148</v>
      </c>
      <c r="F44" s="16">
        <v>184</v>
      </c>
      <c r="G44" s="16">
        <v>204</v>
      </c>
      <c r="H44" s="16">
        <v>256</v>
      </c>
      <c r="I44" s="16">
        <v>262</v>
      </c>
      <c r="J44" s="16">
        <v>234</v>
      </c>
      <c r="K44" s="16">
        <v>237</v>
      </c>
      <c r="L44" s="16">
        <v>243</v>
      </c>
      <c r="M44" s="16">
        <v>245</v>
      </c>
      <c r="N44" s="16">
        <v>226</v>
      </c>
      <c r="O44" s="16">
        <v>223</v>
      </c>
      <c r="P44" s="16">
        <v>240</v>
      </c>
      <c r="Q44" s="16">
        <v>308</v>
      </c>
      <c r="R44" s="16">
        <v>392</v>
      </c>
      <c r="S44" s="16">
        <v>526</v>
      </c>
      <c r="T44" s="16">
        <v>689</v>
      </c>
      <c r="U44" s="16">
        <v>696</v>
      </c>
      <c r="V44" s="16">
        <v>734</v>
      </c>
    </row>
    <row r="45" spans="1:22" ht="18" customHeight="1">
      <c r="A45" s="92" t="s">
        <v>111</v>
      </c>
      <c r="B45" s="16">
        <v>259</v>
      </c>
      <c r="C45" s="16">
        <v>291</v>
      </c>
      <c r="D45" s="16">
        <v>303</v>
      </c>
      <c r="E45" s="16">
        <v>397</v>
      </c>
      <c r="F45" s="16">
        <v>432</v>
      </c>
      <c r="G45" s="16">
        <v>388</v>
      </c>
      <c r="H45" s="16">
        <v>407</v>
      </c>
      <c r="I45" s="16">
        <v>407</v>
      </c>
      <c r="J45" s="16">
        <v>415</v>
      </c>
      <c r="K45" s="16">
        <v>426</v>
      </c>
      <c r="L45" s="16">
        <v>422</v>
      </c>
      <c r="M45" s="16">
        <v>386</v>
      </c>
      <c r="N45" s="16">
        <v>356</v>
      </c>
      <c r="O45" s="16">
        <v>349</v>
      </c>
      <c r="P45" s="16">
        <v>370</v>
      </c>
      <c r="Q45" s="16">
        <v>357</v>
      </c>
      <c r="R45" s="16">
        <v>390</v>
      </c>
      <c r="S45" s="16">
        <v>426</v>
      </c>
      <c r="T45" s="16">
        <v>456</v>
      </c>
      <c r="U45" s="16">
        <v>441</v>
      </c>
      <c r="V45" s="16">
        <v>416</v>
      </c>
    </row>
    <row r="46" spans="1:22" ht="18" customHeight="1">
      <c r="A46" s="109" t="s">
        <v>112</v>
      </c>
      <c r="B46" s="112">
        <f>SUM(B30:B45)</f>
        <v>24105</v>
      </c>
      <c r="C46" s="112">
        <f t="shared" ref="C46:U46" si="2">SUM(C30:C45)</f>
        <v>29563</v>
      </c>
      <c r="D46" s="112">
        <f t="shared" si="2"/>
        <v>28986</v>
      </c>
      <c r="E46" s="112">
        <f t="shared" si="2"/>
        <v>32802</v>
      </c>
      <c r="F46" s="112">
        <f t="shared" si="2"/>
        <v>35401</v>
      </c>
      <c r="G46" s="112">
        <f t="shared" si="2"/>
        <v>37745</v>
      </c>
      <c r="H46" s="112">
        <f t="shared" si="2"/>
        <v>40627</v>
      </c>
      <c r="I46" s="112">
        <f t="shared" si="2"/>
        <v>41297</v>
      </c>
      <c r="J46" s="112">
        <f t="shared" si="2"/>
        <v>41313</v>
      </c>
      <c r="K46" s="112">
        <f t="shared" si="2"/>
        <v>41295</v>
      </c>
      <c r="L46" s="112">
        <f t="shared" si="2"/>
        <v>41403</v>
      </c>
      <c r="M46" s="112">
        <f t="shared" si="2"/>
        <v>40967</v>
      </c>
      <c r="N46" s="112">
        <f t="shared" si="2"/>
        <v>29728</v>
      </c>
      <c r="O46" s="112">
        <f t="shared" si="2"/>
        <v>27975</v>
      </c>
      <c r="P46" s="112">
        <f t="shared" si="2"/>
        <v>25428</v>
      </c>
      <c r="Q46" s="112">
        <f t="shared" si="2"/>
        <v>24837</v>
      </c>
      <c r="R46" s="112">
        <f t="shared" si="2"/>
        <v>25776</v>
      </c>
      <c r="S46" s="112">
        <f t="shared" si="2"/>
        <v>26931</v>
      </c>
      <c r="T46" s="112">
        <f t="shared" si="2"/>
        <v>28048</v>
      </c>
      <c r="U46" s="112">
        <f t="shared" si="2"/>
        <v>28486</v>
      </c>
      <c r="V46" s="112">
        <f>SUM(V30:V45)</f>
        <v>30054</v>
      </c>
    </row>
    <row r="47" spans="1:22" ht="18" customHeight="1">
      <c r="A47" s="108" t="s">
        <v>113</v>
      </c>
      <c r="B47" s="16">
        <f>B48-B46</f>
        <v>2540</v>
      </c>
      <c r="C47" s="16">
        <f t="shared" ref="C47:U47" si="3">C48-C46</f>
        <v>3026</v>
      </c>
      <c r="D47" s="16">
        <f t="shared" si="3"/>
        <v>3145</v>
      </c>
      <c r="E47" s="16">
        <f t="shared" si="3"/>
        <v>3776</v>
      </c>
      <c r="F47" s="16">
        <f t="shared" si="3"/>
        <v>4087</v>
      </c>
      <c r="G47" s="16">
        <f t="shared" si="3"/>
        <v>4470</v>
      </c>
      <c r="H47" s="16">
        <f t="shared" si="3"/>
        <v>5040</v>
      </c>
      <c r="I47" s="16">
        <f t="shared" si="3"/>
        <v>5148</v>
      </c>
      <c r="J47" s="16">
        <f t="shared" si="3"/>
        <v>5138</v>
      </c>
      <c r="K47" s="16">
        <f t="shared" si="3"/>
        <v>5173</v>
      </c>
      <c r="L47" s="16">
        <f t="shared" si="3"/>
        <v>5272</v>
      </c>
      <c r="M47" s="16">
        <f t="shared" si="3"/>
        <v>5287</v>
      </c>
      <c r="N47" s="16">
        <f t="shared" si="3"/>
        <v>4549</v>
      </c>
      <c r="O47" s="16">
        <f t="shared" si="3"/>
        <v>4458</v>
      </c>
      <c r="P47" s="16">
        <f t="shared" si="3"/>
        <v>4351</v>
      </c>
      <c r="Q47" s="16">
        <f t="shared" si="3"/>
        <v>4390</v>
      </c>
      <c r="R47" s="16">
        <f t="shared" si="3"/>
        <v>4572</v>
      </c>
      <c r="S47" s="16">
        <f t="shared" si="3"/>
        <v>4946</v>
      </c>
      <c r="T47" s="16">
        <f t="shared" si="3"/>
        <v>5346</v>
      </c>
      <c r="U47" s="16">
        <f t="shared" si="3"/>
        <v>5423</v>
      </c>
      <c r="V47" s="16">
        <f>V48-V46</f>
        <v>5823</v>
      </c>
    </row>
    <row r="48" spans="1:22" ht="18" customHeight="1">
      <c r="A48" s="94" t="s">
        <v>39</v>
      </c>
      <c r="B48" s="62">
        <v>26645</v>
      </c>
      <c r="C48" s="62">
        <v>32589</v>
      </c>
      <c r="D48" s="62">
        <v>32131</v>
      </c>
      <c r="E48" s="62">
        <v>36578</v>
      </c>
      <c r="F48" s="62">
        <v>39488</v>
      </c>
      <c r="G48" s="62">
        <v>42215</v>
      </c>
      <c r="H48" s="62">
        <v>45667</v>
      </c>
      <c r="I48" s="62">
        <v>46445</v>
      </c>
      <c r="J48" s="62">
        <v>46451</v>
      </c>
      <c r="K48" s="62">
        <v>46468</v>
      </c>
      <c r="L48" s="62">
        <v>46675</v>
      </c>
      <c r="M48" s="62">
        <v>46254</v>
      </c>
      <c r="N48" s="62">
        <v>34277</v>
      </c>
      <c r="O48" s="62">
        <v>32433</v>
      </c>
      <c r="P48" s="62">
        <v>29779</v>
      </c>
      <c r="Q48" s="62">
        <v>29227</v>
      </c>
      <c r="R48" s="62">
        <v>30348</v>
      </c>
      <c r="S48" s="62">
        <v>31877</v>
      </c>
      <c r="T48" s="62">
        <v>33394</v>
      </c>
      <c r="U48" s="111">
        <v>33909</v>
      </c>
      <c r="V48" s="111">
        <v>35877</v>
      </c>
    </row>
    <row r="49" spans="1:22" ht="18" customHeight="1">
      <c r="A49" s="58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2" ht="18" customHeight="1">
      <c r="A50" s="72" t="s">
        <v>114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3" spans="1:22" ht="18" customHeight="1">
      <c r="A53" s="60" t="s">
        <v>50</v>
      </c>
      <c r="B53" s="90">
        <v>2002</v>
      </c>
      <c r="C53" s="90">
        <v>2003</v>
      </c>
      <c r="D53" s="90">
        <v>2004</v>
      </c>
      <c r="E53" s="90">
        <v>2005</v>
      </c>
      <c r="F53" s="90">
        <v>2006</v>
      </c>
      <c r="G53" s="90">
        <v>2007</v>
      </c>
      <c r="H53" s="90">
        <v>2008</v>
      </c>
      <c r="I53" s="90">
        <v>2009</v>
      </c>
      <c r="J53" s="90">
        <v>2010</v>
      </c>
      <c r="K53" s="90">
        <v>2011</v>
      </c>
      <c r="L53" s="90">
        <v>2012</v>
      </c>
      <c r="M53" s="90">
        <v>2013</v>
      </c>
      <c r="N53" s="90">
        <v>2014</v>
      </c>
      <c r="O53" s="90">
        <v>2015</v>
      </c>
      <c r="P53" s="90">
        <v>2016</v>
      </c>
      <c r="Q53" s="90">
        <v>2017</v>
      </c>
      <c r="R53" s="90">
        <v>2018</v>
      </c>
      <c r="S53" s="90">
        <v>2019</v>
      </c>
      <c r="T53" s="90">
        <v>2020</v>
      </c>
      <c r="U53" s="90">
        <v>2021</v>
      </c>
      <c r="V53" s="90">
        <v>2022</v>
      </c>
    </row>
    <row r="54" spans="1:22" ht="18" customHeight="1">
      <c r="A54" s="91" t="s">
        <v>96</v>
      </c>
      <c r="B54" s="16">
        <v>5914</v>
      </c>
      <c r="C54" s="16">
        <v>7170</v>
      </c>
      <c r="D54" s="16">
        <v>6415</v>
      </c>
      <c r="E54" s="16">
        <v>6782</v>
      </c>
      <c r="F54" s="16">
        <v>7236</v>
      </c>
      <c r="G54" s="16">
        <v>7474</v>
      </c>
      <c r="H54" s="16">
        <v>7803</v>
      </c>
      <c r="I54" s="16">
        <v>7934</v>
      </c>
      <c r="J54" s="16">
        <v>7982</v>
      </c>
      <c r="K54" s="16">
        <v>7929</v>
      </c>
      <c r="L54" s="16">
        <v>7890</v>
      </c>
      <c r="M54" s="16">
        <v>7797</v>
      </c>
      <c r="N54" s="16">
        <v>4522</v>
      </c>
      <c r="O54" s="16">
        <v>4166</v>
      </c>
      <c r="P54" s="16">
        <v>3548</v>
      </c>
      <c r="Q54" s="16">
        <v>3236</v>
      </c>
      <c r="R54" s="16">
        <v>3241</v>
      </c>
      <c r="S54" s="16">
        <v>3169</v>
      </c>
      <c r="T54" s="16">
        <v>3029</v>
      </c>
      <c r="U54" s="16">
        <v>2973</v>
      </c>
      <c r="V54" s="16">
        <v>3436</v>
      </c>
    </row>
    <row r="55" spans="1:22" ht="18" customHeight="1">
      <c r="A55" s="92" t="s">
        <v>97</v>
      </c>
      <c r="B55" s="16">
        <v>1676</v>
      </c>
      <c r="C55" s="16">
        <v>1867</v>
      </c>
      <c r="D55" s="16">
        <v>1661</v>
      </c>
      <c r="E55" s="16">
        <v>1754</v>
      </c>
      <c r="F55" s="16">
        <v>1836</v>
      </c>
      <c r="G55" s="16">
        <v>1896</v>
      </c>
      <c r="H55" s="16">
        <v>1955</v>
      </c>
      <c r="I55" s="16">
        <v>1973</v>
      </c>
      <c r="J55" s="16">
        <v>1994</v>
      </c>
      <c r="K55" s="16">
        <v>1979</v>
      </c>
      <c r="L55" s="16">
        <v>1974</v>
      </c>
      <c r="M55" s="16">
        <v>1997</v>
      </c>
      <c r="N55" s="16">
        <v>1134</v>
      </c>
      <c r="O55" s="16">
        <v>1099</v>
      </c>
      <c r="P55" s="16">
        <v>982</v>
      </c>
      <c r="Q55" s="16">
        <v>1102</v>
      </c>
      <c r="R55" s="16">
        <v>1249</v>
      </c>
      <c r="S55" s="16">
        <v>1332</v>
      </c>
      <c r="T55" s="16">
        <v>1352</v>
      </c>
      <c r="U55" s="16">
        <v>1371</v>
      </c>
      <c r="V55" s="16">
        <v>1547</v>
      </c>
    </row>
    <row r="56" spans="1:22" ht="18" customHeight="1">
      <c r="A56" s="92" t="s">
        <v>98</v>
      </c>
      <c r="B56" s="16">
        <v>65</v>
      </c>
      <c r="C56" s="16">
        <v>138</v>
      </c>
      <c r="D56" s="16">
        <v>250</v>
      </c>
      <c r="E56" s="16">
        <v>372</v>
      </c>
      <c r="F56" s="16">
        <v>433</v>
      </c>
      <c r="G56" s="16">
        <v>552</v>
      </c>
      <c r="H56" s="16">
        <v>677</v>
      </c>
      <c r="I56" s="16">
        <v>713</v>
      </c>
      <c r="J56" s="16">
        <v>732</v>
      </c>
      <c r="K56" s="16">
        <v>725</v>
      </c>
      <c r="L56" s="16">
        <v>760</v>
      </c>
      <c r="M56" s="16">
        <v>777</v>
      </c>
      <c r="N56" s="16">
        <v>657</v>
      </c>
      <c r="O56" s="16">
        <v>624</v>
      </c>
      <c r="P56" s="16">
        <v>577</v>
      </c>
      <c r="Q56" s="16">
        <v>603</v>
      </c>
      <c r="R56" s="16">
        <v>617</v>
      </c>
      <c r="S56" s="16">
        <v>604</v>
      </c>
      <c r="T56" s="16">
        <v>588</v>
      </c>
      <c r="U56" s="16">
        <v>574</v>
      </c>
      <c r="V56" s="16">
        <v>564</v>
      </c>
    </row>
    <row r="57" spans="1:22" ht="18" customHeight="1">
      <c r="A57" s="92" t="s">
        <v>99</v>
      </c>
      <c r="B57" s="16">
        <v>1264</v>
      </c>
      <c r="C57" s="16">
        <v>1341</v>
      </c>
      <c r="D57" s="16">
        <v>1237</v>
      </c>
      <c r="E57" s="16">
        <v>1289</v>
      </c>
      <c r="F57" s="16">
        <v>1350</v>
      </c>
      <c r="G57" s="16">
        <v>1432</v>
      </c>
      <c r="H57" s="16">
        <v>1505</v>
      </c>
      <c r="I57" s="16">
        <v>1545</v>
      </c>
      <c r="J57" s="16">
        <v>1576</v>
      </c>
      <c r="K57" s="16">
        <v>1594</v>
      </c>
      <c r="L57" s="16">
        <v>1635</v>
      </c>
      <c r="M57" s="16">
        <v>1668</v>
      </c>
      <c r="N57" s="16">
        <v>1317</v>
      </c>
      <c r="O57" s="16">
        <v>1321</v>
      </c>
      <c r="P57" s="16">
        <v>1278</v>
      </c>
      <c r="Q57" s="16">
        <v>1276</v>
      </c>
      <c r="R57" s="16">
        <v>1324</v>
      </c>
      <c r="S57" s="16">
        <v>1365</v>
      </c>
      <c r="T57" s="16">
        <v>1399</v>
      </c>
      <c r="U57" s="16">
        <v>1472</v>
      </c>
      <c r="V57" s="16">
        <v>1589</v>
      </c>
    </row>
    <row r="58" spans="1:22" ht="18" customHeight="1">
      <c r="A58" s="92" t="s">
        <v>100</v>
      </c>
      <c r="B58" s="16">
        <v>1588</v>
      </c>
      <c r="C58" s="16">
        <v>1829</v>
      </c>
      <c r="D58" s="16">
        <v>1635</v>
      </c>
      <c r="E58" s="16">
        <v>1728</v>
      </c>
      <c r="F58" s="16">
        <v>1877</v>
      </c>
      <c r="G58" s="16">
        <v>2019</v>
      </c>
      <c r="H58" s="16">
        <v>2113</v>
      </c>
      <c r="I58" s="16">
        <v>2161</v>
      </c>
      <c r="J58" s="16">
        <v>2227</v>
      </c>
      <c r="K58" s="16">
        <v>2220</v>
      </c>
      <c r="L58" s="16">
        <v>2247</v>
      </c>
      <c r="M58" s="16">
        <v>2248</v>
      </c>
      <c r="N58" s="16">
        <v>1690</v>
      </c>
      <c r="O58" s="16">
        <v>1648</v>
      </c>
      <c r="P58" s="16">
        <v>1495</v>
      </c>
      <c r="Q58" s="16">
        <v>1503</v>
      </c>
      <c r="R58" s="16">
        <v>1572</v>
      </c>
      <c r="S58" s="16">
        <v>1650</v>
      </c>
      <c r="T58" s="16">
        <v>1666</v>
      </c>
      <c r="U58" s="16">
        <v>1658</v>
      </c>
      <c r="V58" s="16">
        <v>1883</v>
      </c>
    </row>
    <row r="59" spans="1:22" ht="18" customHeight="1">
      <c r="A59" s="92" t="s">
        <v>101</v>
      </c>
      <c r="B59" s="16">
        <v>7676</v>
      </c>
      <c r="C59" s="16">
        <v>9253</v>
      </c>
      <c r="D59" s="16">
        <v>8997</v>
      </c>
      <c r="E59" s="16">
        <v>10677</v>
      </c>
      <c r="F59" s="16">
        <v>12105</v>
      </c>
      <c r="G59" s="16">
        <v>13202</v>
      </c>
      <c r="H59" s="16">
        <v>14313</v>
      </c>
      <c r="I59" s="16">
        <v>14833</v>
      </c>
      <c r="J59" s="16">
        <v>15119</v>
      </c>
      <c r="K59" s="16">
        <v>15202</v>
      </c>
      <c r="L59" s="16">
        <v>15258</v>
      </c>
      <c r="M59" s="16">
        <v>15201</v>
      </c>
      <c r="N59" s="16">
        <v>10527</v>
      </c>
      <c r="O59" s="16">
        <v>9771</v>
      </c>
      <c r="P59" s="16">
        <v>8307</v>
      </c>
      <c r="Q59" s="16">
        <v>7842</v>
      </c>
      <c r="R59" s="16">
        <v>8107</v>
      </c>
      <c r="S59" s="16">
        <v>8138</v>
      </c>
      <c r="T59" s="16">
        <v>8223</v>
      </c>
      <c r="U59" s="16">
        <v>8567</v>
      </c>
      <c r="V59" s="16">
        <v>8798</v>
      </c>
    </row>
    <row r="60" spans="1:22" ht="18" customHeight="1">
      <c r="A60" s="92" t="s">
        <v>102</v>
      </c>
      <c r="B60" s="16">
        <v>105</v>
      </c>
      <c r="C60" s="16">
        <v>284</v>
      </c>
      <c r="D60" s="16">
        <v>481</v>
      </c>
      <c r="E60" s="16">
        <v>790</v>
      </c>
      <c r="F60" s="16">
        <v>1085</v>
      </c>
      <c r="G60" s="16">
        <v>1508</v>
      </c>
      <c r="H60" s="16">
        <v>1974</v>
      </c>
      <c r="I60" s="16">
        <v>2090</v>
      </c>
      <c r="J60" s="16">
        <v>2159</v>
      </c>
      <c r="K60" s="16">
        <v>2214</v>
      </c>
      <c r="L60" s="16">
        <v>2318</v>
      </c>
      <c r="M60" s="16">
        <v>2306</v>
      </c>
      <c r="N60" s="16">
        <v>2080</v>
      </c>
      <c r="O60" s="16">
        <v>1959</v>
      </c>
      <c r="P60" s="16">
        <v>1763</v>
      </c>
      <c r="Q60" s="16">
        <v>1769</v>
      </c>
      <c r="R60" s="16">
        <v>1782</v>
      </c>
      <c r="S60" s="16">
        <v>1816</v>
      </c>
      <c r="T60" s="16">
        <v>1798</v>
      </c>
      <c r="U60" s="16">
        <v>1719</v>
      </c>
      <c r="V60" s="16">
        <v>1679</v>
      </c>
    </row>
    <row r="61" spans="1:22" ht="18" customHeight="1">
      <c r="A61" s="92" t="s">
        <v>103</v>
      </c>
      <c r="B61" s="16">
        <v>208</v>
      </c>
      <c r="C61" s="16">
        <v>286</v>
      </c>
      <c r="D61" s="16">
        <v>328</v>
      </c>
      <c r="E61" s="16">
        <v>370</v>
      </c>
      <c r="F61" s="16">
        <v>348</v>
      </c>
      <c r="G61" s="16">
        <v>368</v>
      </c>
      <c r="H61" s="16">
        <v>420</v>
      </c>
      <c r="I61" s="16">
        <v>484</v>
      </c>
      <c r="J61" s="16">
        <v>537</v>
      </c>
      <c r="K61" s="16">
        <v>613</v>
      </c>
      <c r="L61" s="16">
        <v>685</v>
      </c>
      <c r="M61" s="16">
        <v>776</v>
      </c>
      <c r="N61" s="16">
        <v>857</v>
      </c>
      <c r="O61" s="16">
        <v>973</v>
      </c>
      <c r="P61" s="16">
        <v>1092</v>
      </c>
      <c r="Q61" s="16">
        <v>1116</v>
      </c>
      <c r="R61" s="16">
        <v>1155</v>
      </c>
      <c r="S61" s="16">
        <v>1246</v>
      </c>
      <c r="T61" s="16">
        <v>1361</v>
      </c>
      <c r="U61" s="16">
        <v>1303</v>
      </c>
      <c r="V61" s="16">
        <v>1426</v>
      </c>
    </row>
    <row r="62" spans="1:22" ht="18" customHeight="1">
      <c r="A62" s="92" t="s">
        <v>104</v>
      </c>
      <c r="B62" s="16">
        <v>1815</v>
      </c>
      <c r="C62" s="16">
        <v>1990</v>
      </c>
      <c r="D62" s="16">
        <v>1683</v>
      </c>
      <c r="E62" s="16">
        <v>1730</v>
      </c>
      <c r="F62" s="16">
        <v>1792</v>
      </c>
      <c r="G62" s="16">
        <v>1863</v>
      </c>
      <c r="H62" s="16">
        <v>1888</v>
      </c>
      <c r="I62" s="16">
        <v>1888</v>
      </c>
      <c r="J62" s="16">
        <v>1917</v>
      </c>
      <c r="K62" s="16">
        <v>1900</v>
      </c>
      <c r="L62" s="16">
        <v>1888</v>
      </c>
      <c r="M62" s="16">
        <v>1761</v>
      </c>
      <c r="N62" s="16">
        <v>1235</v>
      </c>
      <c r="O62" s="16">
        <v>1126</v>
      </c>
      <c r="P62" s="16">
        <v>1025</v>
      </c>
      <c r="Q62" s="16">
        <v>1001</v>
      </c>
      <c r="R62" s="16">
        <v>1019</v>
      </c>
      <c r="S62" s="16">
        <v>1021</v>
      </c>
      <c r="T62" s="16">
        <v>988</v>
      </c>
      <c r="U62" s="16">
        <v>954</v>
      </c>
      <c r="V62" s="16">
        <v>1001</v>
      </c>
    </row>
    <row r="63" spans="1:22" ht="18" customHeight="1">
      <c r="A63" s="92" t="s">
        <v>105</v>
      </c>
      <c r="B63" s="16">
        <v>129</v>
      </c>
      <c r="C63" s="16">
        <v>215</v>
      </c>
      <c r="D63" s="16">
        <v>262</v>
      </c>
      <c r="E63" s="16">
        <v>326</v>
      </c>
      <c r="F63" s="16">
        <v>330</v>
      </c>
      <c r="G63" s="16">
        <v>333</v>
      </c>
      <c r="H63" s="16">
        <v>396</v>
      </c>
      <c r="I63" s="16">
        <v>380</v>
      </c>
      <c r="J63" s="16">
        <v>371</v>
      </c>
      <c r="K63" s="16">
        <v>427</v>
      </c>
      <c r="L63" s="16">
        <v>434</v>
      </c>
      <c r="M63" s="16">
        <v>445</v>
      </c>
      <c r="N63" s="16">
        <v>454</v>
      </c>
      <c r="O63" s="16">
        <v>477</v>
      </c>
      <c r="P63" s="16">
        <v>557</v>
      </c>
      <c r="Q63" s="16">
        <v>607</v>
      </c>
      <c r="R63" s="16">
        <v>645</v>
      </c>
      <c r="S63" s="16">
        <v>712</v>
      </c>
      <c r="T63" s="16">
        <v>734</v>
      </c>
      <c r="U63" s="16">
        <v>743</v>
      </c>
      <c r="V63" s="16">
        <v>776</v>
      </c>
    </row>
    <row r="64" spans="1:22" ht="18" customHeight="1">
      <c r="A64" s="92" t="s">
        <v>106</v>
      </c>
      <c r="B64" s="16">
        <v>507</v>
      </c>
      <c r="C64" s="16">
        <v>594</v>
      </c>
      <c r="D64" s="16">
        <v>656</v>
      </c>
      <c r="E64" s="16">
        <v>771</v>
      </c>
      <c r="F64" s="16">
        <v>824</v>
      </c>
      <c r="G64" s="16">
        <v>990</v>
      </c>
      <c r="H64" s="16">
        <v>1197</v>
      </c>
      <c r="I64" s="16">
        <v>1270</v>
      </c>
      <c r="J64" s="16">
        <v>1323</v>
      </c>
      <c r="K64" s="16">
        <v>1376</v>
      </c>
      <c r="L64" s="16">
        <v>1410</v>
      </c>
      <c r="M64" s="16">
        <v>1431</v>
      </c>
      <c r="N64" s="16">
        <v>1403</v>
      </c>
      <c r="O64" s="16">
        <v>1398</v>
      </c>
      <c r="P64" s="16">
        <v>1479</v>
      </c>
      <c r="Q64" s="16">
        <v>1520</v>
      </c>
      <c r="R64" s="16">
        <v>1568</v>
      </c>
      <c r="S64" s="16">
        <v>1694</v>
      </c>
      <c r="T64" s="16">
        <v>1832</v>
      </c>
      <c r="U64" s="16">
        <v>1874</v>
      </c>
      <c r="V64" s="16">
        <v>1901</v>
      </c>
    </row>
    <row r="65" spans="1:22" ht="18" customHeight="1">
      <c r="A65" s="92" t="s">
        <v>107</v>
      </c>
      <c r="B65" s="16">
        <v>479</v>
      </c>
      <c r="C65" s="16">
        <v>684</v>
      </c>
      <c r="D65" s="16">
        <v>838</v>
      </c>
      <c r="E65" s="16">
        <v>987</v>
      </c>
      <c r="F65" s="16">
        <v>1034</v>
      </c>
      <c r="G65" s="16">
        <v>1056</v>
      </c>
      <c r="H65" s="16">
        <v>1120</v>
      </c>
      <c r="I65" s="16">
        <v>1147</v>
      </c>
      <c r="J65" s="16">
        <v>1082</v>
      </c>
      <c r="K65" s="16">
        <v>1049</v>
      </c>
      <c r="L65" s="16">
        <v>1009</v>
      </c>
      <c r="M65" s="16">
        <v>984</v>
      </c>
      <c r="N65" s="16">
        <v>943</v>
      </c>
      <c r="O65" s="16">
        <v>937</v>
      </c>
      <c r="P65" s="16">
        <v>937</v>
      </c>
      <c r="Q65" s="16">
        <v>923</v>
      </c>
      <c r="R65" s="16">
        <v>910</v>
      </c>
      <c r="S65" s="16">
        <v>960</v>
      </c>
      <c r="T65" s="16">
        <v>1038</v>
      </c>
      <c r="U65" s="16">
        <v>1083</v>
      </c>
      <c r="V65" s="16">
        <v>1169</v>
      </c>
    </row>
    <row r="66" spans="1:22" ht="18" customHeight="1">
      <c r="A66" s="92" t="s">
        <v>108</v>
      </c>
      <c r="B66" s="16">
        <v>1232</v>
      </c>
      <c r="C66" s="16">
        <v>1485</v>
      </c>
      <c r="D66" s="16">
        <v>1510</v>
      </c>
      <c r="E66" s="16">
        <v>1671</v>
      </c>
      <c r="F66" s="16">
        <v>1672</v>
      </c>
      <c r="G66" s="16">
        <v>1701</v>
      </c>
      <c r="H66" s="16">
        <v>1966</v>
      </c>
      <c r="I66" s="16">
        <v>2002</v>
      </c>
      <c r="J66" s="16">
        <v>1888</v>
      </c>
      <c r="K66" s="16">
        <v>1900</v>
      </c>
      <c r="L66" s="16">
        <v>1854</v>
      </c>
      <c r="M66" s="16">
        <v>1817</v>
      </c>
      <c r="N66" s="16">
        <v>1768</v>
      </c>
      <c r="O66" s="16">
        <v>1767</v>
      </c>
      <c r="P66" s="16">
        <v>1750</v>
      </c>
      <c r="Q66" s="16">
        <v>1909</v>
      </c>
      <c r="R66" s="16">
        <v>2164</v>
      </c>
      <c r="S66" s="16">
        <v>2549</v>
      </c>
      <c r="T66" s="16">
        <v>3027</v>
      </c>
      <c r="U66" s="16">
        <v>3125</v>
      </c>
      <c r="V66" s="16">
        <v>3321</v>
      </c>
    </row>
    <row r="67" spans="1:22" ht="18" customHeight="1">
      <c r="A67" s="92" t="s">
        <v>109</v>
      </c>
      <c r="B67" s="16">
        <v>451</v>
      </c>
      <c r="C67" s="16">
        <v>825</v>
      </c>
      <c r="D67" s="16">
        <v>1084</v>
      </c>
      <c r="E67" s="16">
        <v>1132</v>
      </c>
      <c r="F67" s="16">
        <v>1023</v>
      </c>
      <c r="G67" s="16">
        <v>970</v>
      </c>
      <c r="H67" s="16">
        <v>1022</v>
      </c>
      <c r="I67" s="16">
        <v>1016</v>
      </c>
      <c r="J67" s="16">
        <v>976</v>
      </c>
      <c r="K67" s="16">
        <v>1016</v>
      </c>
      <c r="L67" s="16">
        <v>984</v>
      </c>
      <c r="M67" s="16">
        <v>957</v>
      </c>
      <c r="N67" s="16">
        <v>914</v>
      </c>
      <c r="O67" s="16">
        <v>889</v>
      </c>
      <c r="P67" s="16">
        <v>869</v>
      </c>
      <c r="Q67" s="16">
        <v>828</v>
      </c>
      <c r="R67" s="16">
        <v>823</v>
      </c>
      <c r="S67" s="16">
        <v>838</v>
      </c>
      <c r="T67" s="16">
        <v>847</v>
      </c>
      <c r="U67" s="16">
        <v>841</v>
      </c>
      <c r="V67" s="16">
        <v>852</v>
      </c>
    </row>
    <row r="68" spans="1:22" ht="18" customHeight="1">
      <c r="A68" s="92" t="s">
        <v>110</v>
      </c>
      <c r="B68" s="16">
        <v>84</v>
      </c>
      <c r="C68" s="16">
        <v>95</v>
      </c>
      <c r="D68" s="16">
        <v>122</v>
      </c>
      <c r="E68" s="16">
        <v>183</v>
      </c>
      <c r="F68" s="16">
        <v>228</v>
      </c>
      <c r="G68" s="16">
        <v>226</v>
      </c>
      <c r="H68" s="16">
        <v>285</v>
      </c>
      <c r="I68" s="16">
        <v>296</v>
      </c>
      <c r="J68" s="16">
        <v>257</v>
      </c>
      <c r="K68" s="16">
        <v>261</v>
      </c>
      <c r="L68" s="16">
        <v>278</v>
      </c>
      <c r="M68" s="16">
        <v>275</v>
      </c>
      <c r="N68" s="16">
        <v>280</v>
      </c>
      <c r="O68" s="16">
        <v>279</v>
      </c>
      <c r="P68" s="16">
        <v>292</v>
      </c>
      <c r="Q68" s="16">
        <v>346</v>
      </c>
      <c r="R68" s="16">
        <v>437</v>
      </c>
      <c r="S68" s="16">
        <v>633</v>
      </c>
      <c r="T68" s="16">
        <v>812</v>
      </c>
      <c r="U68" s="16">
        <v>822</v>
      </c>
      <c r="V68" s="16">
        <v>909</v>
      </c>
    </row>
    <row r="69" spans="1:22" ht="18" customHeight="1">
      <c r="A69" s="92" t="s">
        <v>111</v>
      </c>
      <c r="B69" s="16">
        <v>188</v>
      </c>
      <c r="C69" s="16">
        <v>217</v>
      </c>
      <c r="D69" s="16">
        <v>243</v>
      </c>
      <c r="E69" s="16">
        <v>281</v>
      </c>
      <c r="F69" s="16">
        <v>300</v>
      </c>
      <c r="G69" s="16">
        <v>291</v>
      </c>
      <c r="H69" s="16">
        <v>328</v>
      </c>
      <c r="I69" s="16">
        <v>328</v>
      </c>
      <c r="J69" s="16">
        <v>358</v>
      </c>
      <c r="K69" s="16">
        <v>365</v>
      </c>
      <c r="L69" s="16">
        <v>363</v>
      </c>
      <c r="M69" s="16">
        <v>349</v>
      </c>
      <c r="N69" s="16">
        <v>360</v>
      </c>
      <c r="O69" s="16">
        <v>373</v>
      </c>
      <c r="P69" s="16">
        <v>368</v>
      </c>
      <c r="Q69" s="16">
        <v>372</v>
      </c>
      <c r="R69" s="16">
        <v>384</v>
      </c>
      <c r="S69" s="16">
        <v>406</v>
      </c>
      <c r="T69" s="16">
        <v>417</v>
      </c>
      <c r="U69" s="16">
        <v>405</v>
      </c>
      <c r="V69" s="16">
        <v>408</v>
      </c>
    </row>
    <row r="70" spans="1:22" ht="18" customHeight="1">
      <c r="A70" s="109" t="s">
        <v>112</v>
      </c>
      <c r="B70" s="112">
        <f>SUM(B54:B69)</f>
        <v>23381</v>
      </c>
      <c r="C70" s="112">
        <f t="shared" ref="C70:U70" si="4">SUM(C54:C69)</f>
        <v>28273</v>
      </c>
      <c r="D70" s="112">
        <f t="shared" si="4"/>
        <v>27402</v>
      </c>
      <c r="E70" s="112">
        <f t="shared" si="4"/>
        <v>30843</v>
      </c>
      <c r="F70" s="112">
        <f t="shared" si="4"/>
        <v>33473</v>
      </c>
      <c r="G70" s="112">
        <f t="shared" si="4"/>
        <v>35881</v>
      </c>
      <c r="H70" s="112">
        <f t="shared" si="4"/>
        <v>38962</v>
      </c>
      <c r="I70" s="112">
        <f t="shared" si="4"/>
        <v>40060</v>
      </c>
      <c r="J70" s="112">
        <f t="shared" si="4"/>
        <v>40498</v>
      </c>
      <c r="K70" s="112">
        <f t="shared" si="4"/>
        <v>40770</v>
      </c>
      <c r="L70" s="112">
        <f t="shared" si="4"/>
        <v>40987</v>
      </c>
      <c r="M70" s="112">
        <f t="shared" si="4"/>
        <v>40789</v>
      </c>
      <c r="N70" s="112">
        <f t="shared" si="4"/>
        <v>30141</v>
      </c>
      <c r="O70" s="112">
        <f t="shared" si="4"/>
        <v>28807</v>
      </c>
      <c r="P70" s="112">
        <f t="shared" si="4"/>
        <v>26319</v>
      </c>
      <c r="Q70" s="112">
        <f t="shared" si="4"/>
        <v>25953</v>
      </c>
      <c r="R70" s="112">
        <f t="shared" si="4"/>
        <v>26997</v>
      </c>
      <c r="S70" s="112">
        <f t="shared" si="4"/>
        <v>28133</v>
      </c>
      <c r="T70" s="112">
        <f t="shared" si="4"/>
        <v>29111</v>
      </c>
      <c r="U70" s="112">
        <f t="shared" si="4"/>
        <v>29484</v>
      </c>
      <c r="V70" s="112">
        <f>SUM(V54:V69)</f>
        <v>31259</v>
      </c>
    </row>
    <row r="71" spans="1:22" ht="18" customHeight="1">
      <c r="A71" s="108" t="s">
        <v>113</v>
      </c>
      <c r="B71" s="16">
        <f>B72-B70</f>
        <v>2404</v>
      </c>
      <c r="C71" s="16">
        <f t="shared" ref="C71:U71" si="5">C72-C70</f>
        <v>2892</v>
      </c>
      <c r="D71" s="16">
        <f t="shared" si="5"/>
        <v>2926</v>
      </c>
      <c r="E71" s="16">
        <f t="shared" si="5"/>
        <v>3324</v>
      </c>
      <c r="F71" s="16">
        <f t="shared" si="5"/>
        <v>3544</v>
      </c>
      <c r="G71" s="16">
        <f t="shared" si="5"/>
        <v>3956</v>
      </c>
      <c r="H71" s="16">
        <f t="shared" si="5"/>
        <v>4383</v>
      </c>
      <c r="I71" s="16">
        <f t="shared" si="5"/>
        <v>4567</v>
      </c>
      <c r="J71" s="16">
        <f t="shared" si="5"/>
        <v>4647</v>
      </c>
      <c r="K71" s="16">
        <f t="shared" si="5"/>
        <v>4762</v>
      </c>
      <c r="L71" s="16">
        <f t="shared" si="5"/>
        <v>4819</v>
      </c>
      <c r="M71" s="16">
        <f t="shared" si="5"/>
        <v>4881</v>
      </c>
      <c r="N71" s="16">
        <f t="shared" si="5"/>
        <v>4316</v>
      </c>
      <c r="O71" s="16">
        <f t="shared" si="5"/>
        <v>4316</v>
      </c>
      <c r="P71" s="16">
        <f t="shared" si="5"/>
        <v>4270</v>
      </c>
      <c r="Q71" s="16">
        <f t="shared" si="5"/>
        <v>4367</v>
      </c>
      <c r="R71" s="16">
        <f t="shared" si="5"/>
        <v>4591</v>
      </c>
      <c r="S71" s="16">
        <f t="shared" si="5"/>
        <v>4979</v>
      </c>
      <c r="T71" s="16">
        <f t="shared" si="5"/>
        <v>5310</v>
      </c>
      <c r="U71" s="16">
        <f t="shared" si="5"/>
        <v>5495</v>
      </c>
      <c r="V71" s="16">
        <f>V72-V70</f>
        <v>5915</v>
      </c>
    </row>
    <row r="72" spans="1:22" ht="18" customHeight="1">
      <c r="A72" s="94" t="s">
        <v>39</v>
      </c>
      <c r="B72" s="62">
        <v>25785</v>
      </c>
      <c r="C72" s="62">
        <v>31165</v>
      </c>
      <c r="D72" s="62">
        <v>30328</v>
      </c>
      <c r="E72" s="62">
        <v>34167</v>
      </c>
      <c r="F72" s="62">
        <v>37017</v>
      </c>
      <c r="G72" s="62">
        <v>39837</v>
      </c>
      <c r="H72" s="62">
        <v>43345</v>
      </c>
      <c r="I72" s="62">
        <v>44627</v>
      </c>
      <c r="J72" s="62">
        <v>45145</v>
      </c>
      <c r="K72" s="62">
        <v>45532</v>
      </c>
      <c r="L72" s="62">
        <v>45806</v>
      </c>
      <c r="M72" s="62">
        <v>45670</v>
      </c>
      <c r="N72" s="62">
        <v>34457</v>
      </c>
      <c r="O72" s="62">
        <v>33123</v>
      </c>
      <c r="P72" s="62">
        <v>30589</v>
      </c>
      <c r="Q72" s="62">
        <v>30320</v>
      </c>
      <c r="R72" s="62">
        <v>31588</v>
      </c>
      <c r="S72" s="62">
        <v>33112</v>
      </c>
      <c r="T72" s="62">
        <v>34421</v>
      </c>
      <c r="U72" s="111">
        <v>34979</v>
      </c>
      <c r="V72" s="111">
        <v>37174</v>
      </c>
    </row>
    <row r="73" spans="1:22" ht="18" customHeight="1">
      <c r="A73" s="58" t="s">
        <v>52</v>
      </c>
    </row>
    <row r="74" spans="1:22">
      <c r="A74" s="72" t="s">
        <v>114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4"/>
  <sheetViews>
    <sheetView zoomScale="70" zoomScaleNormal="70" zoomScalePageLayoutView="70" workbookViewId="0">
      <selection activeCell="V72" sqref="V72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115</v>
      </c>
      <c r="B2" s="10"/>
      <c r="C2" s="10"/>
      <c r="D2" s="10"/>
      <c r="E2" s="11"/>
    </row>
    <row r="5" spans="1:22" ht="18" customHeight="1">
      <c r="A5" s="59" t="s">
        <v>14</v>
      </c>
      <c r="B5" s="90" t="s">
        <v>18</v>
      </c>
      <c r="C5" s="90" t="s">
        <v>19</v>
      </c>
      <c r="D5" s="90" t="s">
        <v>20</v>
      </c>
      <c r="E5" s="90" t="s">
        <v>21</v>
      </c>
      <c r="F5" s="90" t="s">
        <v>22</v>
      </c>
      <c r="G5" s="90" t="s">
        <v>23</v>
      </c>
      <c r="H5" s="90" t="s">
        <v>24</v>
      </c>
      <c r="I5" s="90" t="s">
        <v>25</v>
      </c>
      <c r="J5" s="90" t="s">
        <v>26</v>
      </c>
      <c r="K5" s="90" t="s">
        <v>27</v>
      </c>
      <c r="L5" s="90" t="s">
        <v>28</v>
      </c>
      <c r="M5" s="90" t="s">
        <v>29</v>
      </c>
      <c r="N5" s="90" t="s">
        <v>30</v>
      </c>
      <c r="O5" s="90" t="s">
        <v>31</v>
      </c>
      <c r="P5" s="90" t="s">
        <v>32</v>
      </c>
      <c r="Q5" s="90" t="s">
        <v>33</v>
      </c>
      <c r="R5" s="90" t="s">
        <v>34</v>
      </c>
      <c r="S5" s="90" t="s">
        <v>35</v>
      </c>
      <c r="T5" s="90" t="s">
        <v>36</v>
      </c>
      <c r="U5" s="106" t="s">
        <v>37</v>
      </c>
      <c r="V5" s="106" t="s">
        <v>38</v>
      </c>
    </row>
    <row r="6" spans="1:22" ht="18" customHeight="1">
      <c r="A6" s="91" t="s">
        <v>96</v>
      </c>
      <c r="B6" s="63">
        <v>11633</v>
      </c>
      <c r="C6" s="63">
        <v>14176</v>
      </c>
      <c r="D6" s="63">
        <v>12641</v>
      </c>
      <c r="E6" s="63">
        <v>13463</v>
      </c>
      <c r="F6" s="63">
        <v>14498</v>
      </c>
      <c r="G6" s="63">
        <v>15024</v>
      </c>
      <c r="H6" s="63">
        <v>15675</v>
      </c>
      <c r="I6" s="63">
        <v>15902</v>
      </c>
      <c r="J6" s="63">
        <v>16041</v>
      </c>
      <c r="K6" s="63">
        <v>15897</v>
      </c>
      <c r="L6" s="63">
        <v>15844</v>
      </c>
      <c r="M6" s="63">
        <v>15591</v>
      </c>
      <c r="N6" s="63">
        <v>8885</v>
      </c>
      <c r="O6" s="63">
        <v>8065</v>
      </c>
      <c r="P6" s="63">
        <v>6773</v>
      </c>
      <c r="Q6" s="63">
        <v>6138</v>
      </c>
      <c r="R6" s="63">
        <v>6142</v>
      </c>
      <c r="S6" s="63">
        <v>5992</v>
      </c>
      <c r="T6" s="63">
        <v>5686</v>
      </c>
      <c r="U6" s="105">
        <v>5545</v>
      </c>
      <c r="V6" s="105">
        <v>6416</v>
      </c>
    </row>
    <row r="7" spans="1:22" ht="18" customHeight="1">
      <c r="A7" s="92" t="s">
        <v>97</v>
      </c>
      <c r="B7" s="16">
        <v>3292</v>
      </c>
      <c r="C7" s="16">
        <v>3695</v>
      </c>
      <c r="D7" s="16">
        <v>3310</v>
      </c>
      <c r="E7" s="16">
        <v>3499</v>
      </c>
      <c r="F7" s="16">
        <v>3676</v>
      </c>
      <c r="G7" s="16">
        <v>3789</v>
      </c>
      <c r="H7" s="16">
        <v>3909</v>
      </c>
      <c r="I7" s="16">
        <v>3942</v>
      </c>
      <c r="J7" s="16">
        <v>3990</v>
      </c>
      <c r="K7" s="16">
        <v>3976</v>
      </c>
      <c r="L7" s="16">
        <v>3963</v>
      </c>
      <c r="M7" s="16">
        <v>4021</v>
      </c>
      <c r="N7" s="16">
        <v>2284</v>
      </c>
      <c r="O7" s="16">
        <v>2216</v>
      </c>
      <c r="P7" s="16">
        <v>2029</v>
      </c>
      <c r="Q7" s="16">
        <v>2252</v>
      </c>
      <c r="R7" s="64">
        <v>2533</v>
      </c>
      <c r="S7" s="64">
        <v>2704</v>
      </c>
      <c r="T7" s="64">
        <v>2771</v>
      </c>
      <c r="U7" s="103">
        <v>2830</v>
      </c>
      <c r="V7" s="103">
        <v>3135</v>
      </c>
    </row>
    <row r="8" spans="1:22" ht="18" customHeight="1">
      <c r="A8" s="92" t="s">
        <v>98</v>
      </c>
      <c r="B8" s="16">
        <v>168</v>
      </c>
      <c r="C8" s="16">
        <v>374</v>
      </c>
      <c r="D8" s="16">
        <v>621</v>
      </c>
      <c r="E8" s="16">
        <v>923</v>
      </c>
      <c r="F8" s="16">
        <v>1081</v>
      </c>
      <c r="G8" s="16">
        <v>1387</v>
      </c>
      <c r="H8" s="16">
        <v>1676</v>
      </c>
      <c r="I8" s="16">
        <v>1738</v>
      </c>
      <c r="J8" s="16">
        <v>1761</v>
      </c>
      <c r="K8" s="16">
        <v>1744</v>
      </c>
      <c r="L8" s="16">
        <v>1796</v>
      </c>
      <c r="M8" s="16">
        <v>1808</v>
      </c>
      <c r="N8" s="16">
        <v>1478</v>
      </c>
      <c r="O8" s="16">
        <v>1388</v>
      </c>
      <c r="P8" s="16">
        <v>1266</v>
      </c>
      <c r="Q8" s="16">
        <v>1288</v>
      </c>
      <c r="R8" s="16">
        <v>1308</v>
      </c>
      <c r="S8" s="16">
        <v>1267</v>
      </c>
      <c r="T8" s="16">
        <v>1240</v>
      </c>
      <c r="U8" s="103">
        <v>1203</v>
      </c>
      <c r="V8" s="103">
        <v>1154</v>
      </c>
    </row>
    <row r="9" spans="1:22" ht="18" customHeight="1">
      <c r="A9" s="92" t="s">
        <v>99</v>
      </c>
      <c r="B9" s="64">
        <v>1904</v>
      </c>
      <c r="C9" s="16">
        <v>2083</v>
      </c>
      <c r="D9" s="16">
        <v>1835</v>
      </c>
      <c r="E9" s="16">
        <v>1966</v>
      </c>
      <c r="F9" s="16">
        <v>2135</v>
      </c>
      <c r="G9" s="16">
        <v>2285</v>
      </c>
      <c r="H9" s="16">
        <v>2451</v>
      </c>
      <c r="I9" s="16">
        <v>2530</v>
      </c>
      <c r="J9" s="16">
        <v>2604</v>
      </c>
      <c r="K9" s="16">
        <v>2623</v>
      </c>
      <c r="L9" s="16">
        <v>2692</v>
      </c>
      <c r="M9" s="16">
        <v>2757</v>
      </c>
      <c r="N9" s="16">
        <v>1937</v>
      </c>
      <c r="O9" s="16">
        <v>1954</v>
      </c>
      <c r="P9" s="16">
        <v>1815</v>
      </c>
      <c r="Q9" s="16">
        <v>1813</v>
      </c>
      <c r="R9" s="16">
        <v>1924</v>
      </c>
      <c r="S9" s="16">
        <v>2036</v>
      </c>
      <c r="T9" s="16">
        <v>2085</v>
      </c>
      <c r="U9" s="103">
        <v>2160</v>
      </c>
      <c r="V9" s="103">
        <v>2403</v>
      </c>
    </row>
    <row r="10" spans="1:22" ht="18" customHeight="1">
      <c r="A10" s="92" t="s">
        <v>116</v>
      </c>
      <c r="B10" s="16">
        <v>535</v>
      </c>
      <c r="C10" s="16">
        <v>679</v>
      </c>
      <c r="D10" s="16">
        <v>740</v>
      </c>
      <c r="E10" s="16">
        <v>874</v>
      </c>
      <c r="F10" s="16">
        <v>1008</v>
      </c>
      <c r="G10" s="16">
        <v>1124</v>
      </c>
      <c r="H10" s="16">
        <v>1269</v>
      </c>
      <c r="I10" s="16">
        <v>1331</v>
      </c>
      <c r="J10" s="16">
        <v>1394</v>
      </c>
      <c r="K10" s="16">
        <v>1400</v>
      </c>
      <c r="L10" s="16">
        <v>1452</v>
      </c>
      <c r="M10" s="16">
        <v>1430</v>
      </c>
      <c r="N10" s="16">
        <v>1153</v>
      </c>
      <c r="O10" s="16">
        <v>1107</v>
      </c>
      <c r="P10" s="16">
        <v>1035</v>
      </c>
      <c r="Q10" s="16">
        <v>1064</v>
      </c>
      <c r="R10" s="16">
        <v>1142</v>
      </c>
      <c r="S10" s="16">
        <v>1238</v>
      </c>
      <c r="T10" s="16">
        <v>1331</v>
      </c>
      <c r="U10" s="103">
        <v>1388</v>
      </c>
      <c r="V10" s="103">
        <v>1561</v>
      </c>
    </row>
    <row r="11" spans="1:22" ht="18" customHeight="1">
      <c r="A11" s="92" t="s">
        <v>100</v>
      </c>
      <c r="B11" s="64">
        <v>3265</v>
      </c>
      <c r="C11" s="64">
        <v>3741</v>
      </c>
      <c r="D11" s="16">
        <v>3364</v>
      </c>
      <c r="E11" s="16">
        <v>3580</v>
      </c>
      <c r="F11" s="16">
        <v>3923</v>
      </c>
      <c r="G11" s="16">
        <v>4220</v>
      </c>
      <c r="H11" s="16">
        <v>4457</v>
      </c>
      <c r="I11" s="16">
        <v>4570</v>
      </c>
      <c r="J11" s="16">
        <v>4719</v>
      </c>
      <c r="K11" s="16">
        <v>4747</v>
      </c>
      <c r="L11" s="16">
        <v>4858</v>
      </c>
      <c r="M11" s="16">
        <v>4893</v>
      </c>
      <c r="N11" s="16">
        <v>3709</v>
      </c>
      <c r="O11" s="16">
        <v>3583</v>
      </c>
      <c r="P11" s="16">
        <v>3254</v>
      </c>
      <c r="Q11" s="16">
        <v>3233</v>
      </c>
      <c r="R11" s="16">
        <v>3390</v>
      </c>
      <c r="S11" s="16">
        <v>3541</v>
      </c>
      <c r="T11" s="16">
        <v>3600</v>
      </c>
      <c r="U11" s="103">
        <v>3606</v>
      </c>
      <c r="V11" s="103">
        <v>4166</v>
      </c>
    </row>
    <row r="12" spans="1:22" ht="18" customHeight="1">
      <c r="A12" s="92" t="s">
        <v>101</v>
      </c>
      <c r="B12" s="64">
        <v>15292</v>
      </c>
      <c r="C12" s="64">
        <v>18552</v>
      </c>
      <c r="D12" s="64">
        <v>18098</v>
      </c>
      <c r="E12" s="16">
        <v>21509</v>
      </c>
      <c r="F12" s="16">
        <v>24485</v>
      </c>
      <c r="G12" s="16">
        <v>26848</v>
      </c>
      <c r="H12" s="16">
        <v>29092</v>
      </c>
      <c r="I12" s="16">
        <v>30144</v>
      </c>
      <c r="J12" s="16">
        <v>30709</v>
      </c>
      <c r="K12" s="16">
        <v>30907</v>
      </c>
      <c r="L12" s="16">
        <v>31088</v>
      </c>
      <c r="M12" s="16">
        <v>31042</v>
      </c>
      <c r="N12" s="16">
        <v>21236</v>
      </c>
      <c r="O12" s="16">
        <v>19649</v>
      </c>
      <c r="P12" s="16">
        <v>16781</v>
      </c>
      <c r="Q12" s="16">
        <v>15907</v>
      </c>
      <c r="R12" s="16">
        <v>16405</v>
      </c>
      <c r="S12" s="16">
        <v>16548</v>
      </c>
      <c r="T12" s="16">
        <v>16782</v>
      </c>
      <c r="U12" s="103">
        <v>17679</v>
      </c>
      <c r="V12" s="103">
        <v>18158</v>
      </c>
    </row>
    <row r="13" spans="1:22" ht="18" customHeight="1">
      <c r="A13" s="92" t="s">
        <v>117</v>
      </c>
      <c r="B13" s="64">
        <v>260</v>
      </c>
      <c r="C13" s="64">
        <v>629</v>
      </c>
      <c r="D13" s="64">
        <v>1087</v>
      </c>
      <c r="E13" s="16">
        <v>1766</v>
      </c>
      <c r="F13" s="16">
        <v>2390</v>
      </c>
      <c r="G13" s="16">
        <v>3282</v>
      </c>
      <c r="H13" s="16">
        <v>4407</v>
      </c>
      <c r="I13" s="16">
        <v>4637</v>
      </c>
      <c r="J13" s="16">
        <v>4775</v>
      </c>
      <c r="K13" s="16">
        <v>4857</v>
      </c>
      <c r="L13" s="16">
        <v>5067</v>
      </c>
      <c r="M13" s="16">
        <v>5028</v>
      </c>
      <c r="N13" s="16">
        <v>4335</v>
      </c>
      <c r="O13" s="16">
        <v>4041</v>
      </c>
      <c r="P13" s="16">
        <v>3616</v>
      </c>
      <c r="Q13" s="16">
        <v>3647</v>
      </c>
      <c r="R13" s="16">
        <v>3641</v>
      </c>
      <c r="S13" s="16">
        <v>3688</v>
      </c>
      <c r="T13" s="16">
        <v>3676</v>
      </c>
      <c r="U13" s="103">
        <v>3561</v>
      </c>
      <c r="V13" s="103">
        <v>3425</v>
      </c>
    </row>
    <row r="14" spans="1:22" ht="18" customHeight="1">
      <c r="A14" s="92" t="s">
        <v>103</v>
      </c>
      <c r="B14" s="16">
        <v>367</v>
      </c>
      <c r="C14" s="16">
        <v>468</v>
      </c>
      <c r="D14" s="16">
        <v>534</v>
      </c>
      <c r="E14" s="16">
        <v>588</v>
      </c>
      <c r="F14" s="16">
        <v>526</v>
      </c>
      <c r="G14" s="16">
        <v>549</v>
      </c>
      <c r="H14" s="16">
        <v>619</v>
      </c>
      <c r="I14" s="16">
        <v>721</v>
      </c>
      <c r="J14" s="16">
        <v>861</v>
      </c>
      <c r="K14" s="16">
        <v>989</v>
      </c>
      <c r="L14" s="16">
        <v>1146</v>
      </c>
      <c r="M14" s="16">
        <v>1299</v>
      </c>
      <c r="N14" s="16">
        <v>1461</v>
      </c>
      <c r="O14" s="16">
        <v>1682</v>
      </c>
      <c r="P14" s="16">
        <v>1860</v>
      </c>
      <c r="Q14" s="16">
        <v>1872</v>
      </c>
      <c r="R14" s="16">
        <v>1927</v>
      </c>
      <c r="S14" s="16">
        <v>2106</v>
      </c>
      <c r="T14" s="16">
        <v>2312</v>
      </c>
      <c r="U14" s="103">
        <v>2135</v>
      </c>
      <c r="V14" s="103">
        <v>2309</v>
      </c>
    </row>
    <row r="15" spans="1:22" ht="18" customHeight="1">
      <c r="A15" s="92" t="s">
        <v>104</v>
      </c>
      <c r="B15" s="16">
        <v>3500</v>
      </c>
      <c r="C15" s="16">
        <v>3814</v>
      </c>
      <c r="D15" s="16">
        <v>3177</v>
      </c>
      <c r="E15" s="16">
        <v>3257</v>
      </c>
      <c r="F15" s="16">
        <v>3363</v>
      </c>
      <c r="G15" s="16">
        <v>3473</v>
      </c>
      <c r="H15" s="16">
        <v>3533</v>
      </c>
      <c r="I15" s="16">
        <v>3533</v>
      </c>
      <c r="J15" s="16">
        <v>3555</v>
      </c>
      <c r="K15" s="16">
        <v>3527</v>
      </c>
      <c r="L15" s="16">
        <v>3499</v>
      </c>
      <c r="M15" s="16">
        <v>3221</v>
      </c>
      <c r="N15" s="16">
        <v>2107</v>
      </c>
      <c r="O15" s="16">
        <v>1934</v>
      </c>
      <c r="P15" s="16">
        <v>1727</v>
      </c>
      <c r="Q15" s="16">
        <v>1644</v>
      </c>
      <c r="R15" s="16">
        <v>1680</v>
      </c>
      <c r="S15" s="16">
        <v>1635</v>
      </c>
      <c r="T15" s="16">
        <v>1549</v>
      </c>
      <c r="U15" s="103">
        <v>1490</v>
      </c>
      <c r="V15" s="103">
        <v>1597</v>
      </c>
    </row>
    <row r="16" spans="1:22" ht="18" customHeight="1">
      <c r="A16" s="92" t="s">
        <v>105</v>
      </c>
      <c r="B16" s="16">
        <v>259</v>
      </c>
      <c r="C16" s="16">
        <v>452</v>
      </c>
      <c r="D16" s="16">
        <v>562</v>
      </c>
      <c r="E16" s="16">
        <v>700</v>
      </c>
      <c r="F16" s="16">
        <v>703</v>
      </c>
      <c r="G16" s="16">
        <v>739</v>
      </c>
      <c r="H16" s="16">
        <v>836</v>
      </c>
      <c r="I16" s="16">
        <v>811</v>
      </c>
      <c r="J16" s="16">
        <v>753</v>
      </c>
      <c r="K16" s="16">
        <v>834</v>
      </c>
      <c r="L16" s="16">
        <v>835</v>
      </c>
      <c r="M16" s="16">
        <v>852</v>
      </c>
      <c r="N16" s="16">
        <v>877</v>
      </c>
      <c r="O16" s="16">
        <v>914</v>
      </c>
      <c r="P16" s="16">
        <v>1049</v>
      </c>
      <c r="Q16" s="16">
        <v>1124</v>
      </c>
      <c r="R16" s="16">
        <v>1182</v>
      </c>
      <c r="S16" s="16">
        <v>1319</v>
      </c>
      <c r="T16" s="16">
        <v>1350</v>
      </c>
      <c r="U16" s="103">
        <v>1307</v>
      </c>
      <c r="V16" s="103">
        <v>1338</v>
      </c>
    </row>
    <row r="17" spans="1:22" ht="18" customHeight="1">
      <c r="A17" s="92" t="s">
        <v>106</v>
      </c>
      <c r="B17" s="64">
        <v>1713</v>
      </c>
      <c r="C17" s="64">
        <v>2117</v>
      </c>
      <c r="D17" s="64">
        <v>2370</v>
      </c>
      <c r="E17" s="64">
        <v>2846</v>
      </c>
      <c r="F17" s="64">
        <v>2953</v>
      </c>
      <c r="G17" s="16">
        <v>3222</v>
      </c>
      <c r="H17" s="16">
        <v>3537</v>
      </c>
      <c r="I17" s="16">
        <v>3716</v>
      </c>
      <c r="J17" s="16">
        <v>3727</v>
      </c>
      <c r="K17" s="16">
        <v>3861</v>
      </c>
      <c r="L17" s="16">
        <v>3903</v>
      </c>
      <c r="M17" s="16">
        <v>3791</v>
      </c>
      <c r="N17" s="16">
        <v>3695</v>
      </c>
      <c r="O17" s="64">
        <v>3591</v>
      </c>
      <c r="P17" s="64">
        <v>3664</v>
      </c>
      <c r="Q17" s="64">
        <v>3563</v>
      </c>
      <c r="R17" s="64">
        <v>3506</v>
      </c>
      <c r="S17" s="64">
        <v>3807</v>
      </c>
      <c r="T17" s="64">
        <v>4141</v>
      </c>
      <c r="U17" s="103">
        <v>4140</v>
      </c>
      <c r="V17" s="103">
        <v>4163</v>
      </c>
    </row>
    <row r="18" spans="1:22" ht="18" customHeight="1">
      <c r="A18" s="92" t="s">
        <v>107</v>
      </c>
      <c r="B18" s="16">
        <v>531</v>
      </c>
      <c r="C18" s="16">
        <v>926</v>
      </c>
      <c r="D18" s="16">
        <v>1138</v>
      </c>
      <c r="E18" s="16">
        <v>1348</v>
      </c>
      <c r="F18" s="16">
        <v>1349</v>
      </c>
      <c r="G18" s="16">
        <v>1348</v>
      </c>
      <c r="H18" s="16">
        <v>1422</v>
      </c>
      <c r="I18" s="16">
        <v>1436</v>
      </c>
      <c r="J18" s="16">
        <v>1260</v>
      </c>
      <c r="K18" s="16">
        <v>1163</v>
      </c>
      <c r="L18" s="16">
        <v>1053</v>
      </c>
      <c r="M18" s="16">
        <v>886</v>
      </c>
      <c r="N18" s="16">
        <v>801</v>
      </c>
      <c r="O18" s="16">
        <v>738</v>
      </c>
      <c r="P18" s="16">
        <v>716</v>
      </c>
      <c r="Q18" s="16">
        <v>664</v>
      </c>
      <c r="R18" s="16">
        <v>637</v>
      </c>
      <c r="S18" s="16">
        <v>664</v>
      </c>
      <c r="T18" s="16">
        <v>770</v>
      </c>
      <c r="U18" s="103">
        <v>786</v>
      </c>
      <c r="V18" s="103">
        <v>831</v>
      </c>
    </row>
    <row r="19" spans="1:22" ht="18" customHeight="1">
      <c r="A19" s="92" t="s">
        <v>108</v>
      </c>
      <c r="B19" s="16">
        <v>2501</v>
      </c>
      <c r="C19" s="16">
        <v>3127</v>
      </c>
      <c r="D19" s="16">
        <v>3197</v>
      </c>
      <c r="E19" s="16">
        <v>3498</v>
      </c>
      <c r="F19" s="16">
        <v>3352</v>
      </c>
      <c r="G19" s="16">
        <v>3246</v>
      </c>
      <c r="H19" s="16">
        <v>3489</v>
      </c>
      <c r="I19" s="16">
        <v>3448</v>
      </c>
      <c r="J19" s="16">
        <v>3079</v>
      </c>
      <c r="K19" s="16">
        <v>2991</v>
      </c>
      <c r="L19" s="16">
        <v>2474</v>
      </c>
      <c r="M19" s="16">
        <v>2026</v>
      </c>
      <c r="N19" s="16">
        <v>1781</v>
      </c>
      <c r="O19" s="16">
        <v>1616</v>
      </c>
      <c r="P19" s="16">
        <v>1485</v>
      </c>
      <c r="Q19" s="16">
        <v>1545</v>
      </c>
      <c r="R19" s="16">
        <v>1794</v>
      </c>
      <c r="S19" s="16">
        <v>2560</v>
      </c>
      <c r="T19" s="16">
        <v>3491</v>
      </c>
      <c r="U19" s="103">
        <v>3611</v>
      </c>
      <c r="V19" s="103">
        <v>3898</v>
      </c>
    </row>
    <row r="20" spans="1:22" ht="18" customHeight="1">
      <c r="A20" s="92" t="s">
        <v>109</v>
      </c>
      <c r="B20" s="64">
        <v>1008</v>
      </c>
      <c r="C20" s="64">
        <v>1852</v>
      </c>
      <c r="D20" s="64">
        <v>2357</v>
      </c>
      <c r="E20" s="64">
        <v>2490</v>
      </c>
      <c r="F20" s="64">
        <v>2230</v>
      </c>
      <c r="G20" s="64">
        <v>2040</v>
      </c>
      <c r="H20" s="64">
        <v>2064</v>
      </c>
      <c r="I20" s="64">
        <v>1976</v>
      </c>
      <c r="J20" s="64">
        <v>1798</v>
      </c>
      <c r="K20" s="64">
        <v>1784</v>
      </c>
      <c r="L20" s="64">
        <v>1453</v>
      </c>
      <c r="M20" s="64">
        <v>1109</v>
      </c>
      <c r="N20" s="64">
        <v>948</v>
      </c>
      <c r="O20" s="64">
        <v>847</v>
      </c>
      <c r="P20" s="64">
        <v>753</v>
      </c>
      <c r="Q20" s="64">
        <v>626</v>
      </c>
      <c r="R20" s="16">
        <v>540</v>
      </c>
      <c r="S20" s="16">
        <v>531</v>
      </c>
      <c r="T20" s="16">
        <v>503</v>
      </c>
      <c r="U20" s="103">
        <v>465</v>
      </c>
      <c r="V20" s="103">
        <v>463</v>
      </c>
    </row>
    <row r="21" spans="1:22" ht="18" customHeight="1">
      <c r="A21" s="92" t="s">
        <v>111</v>
      </c>
      <c r="B21" s="64">
        <v>469</v>
      </c>
      <c r="C21" s="64">
        <v>538</v>
      </c>
      <c r="D21" s="64">
        <v>582</v>
      </c>
      <c r="E21" s="64">
        <v>722</v>
      </c>
      <c r="F21" s="64">
        <v>755</v>
      </c>
      <c r="G21" s="64">
        <v>691</v>
      </c>
      <c r="H21" s="16">
        <v>760</v>
      </c>
      <c r="I21" s="16">
        <v>765</v>
      </c>
      <c r="J21" s="16">
        <v>813</v>
      </c>
      <c r="K21" s="16">
        <v>827</v>
      </c>
      <c r="L21" s="16">
        <v>822</v>
      </c>
      <c r="M21" s="16">
        <v>770</v>
      </c>
      <c r="N21" s="16">
        <v>765</v>
      </c>
      <c r="O21" s="16">
        <v>770</v>
      </c>
      <c r="P21" s="16">
        <v>788</v>
      </c>
      <c r="Q21" s="16">
        <v>779</v>
      </c>
      <c r="R21" s="16">
        <v>831</v>
      </c>
      <c r="S21" s="16">
        <v>907</v>
      </c>
      <c r="T21" s="16">
        <v>952</v>
      </c>
      <c r="U21" s="103">
        <v>922</v>
      </c>
      <c r="V21" s="103">
        <v>890</v>
      </c>
    </row>
    <row r="22" spans="1:22" ht="18" customHeight="1">
      <c r="A22" s="109" t="s">
        <v>112</v>
      </c>
      <c r="B22" s="113">
        <f>SUM(B6:B21)</f>
        <v>46697</v>
      </c>
      <c r="C22" s="113">
        <f t="shared" ref="C22:U22" si="0">SUM(C6:C21)</f>
        <v>57223</v>
      </c>
      <c r="D22" s="113">
        <f t="shared" si="0"/>
        <v>55613</v>
      </c>
      <c r="E22" s="113">
        <f t="shared" si="0"/>
        <v>63029</v>
      </c>
      <c r="F22" s="113">
        <f t="shared" si="0"/>
        <v>68427</v>
      </c>
      <c r="G22" s="113">
        <f t="shared" si="0"/>
        <v>73267</v>
      </c>
      <c r="H22" s="113">
        <f t="shared" si="0"/>
        <v>79196</v>
      </c>
      <c r="I22" s="113">
        <f t="shared" si="0"/>
        <v>81200</v>
      </c>
      <c r="J22" s="113">
        <f t="shared" si="0"/>
        <v>81839</v>
      </c>
      <c r="K22" s="113">
        <f t="shared" si="0"/>
        <v>82127</v>
      </c>
      <c r="L22" s="113">
        <f t="shared" si="0"/>
        <v>81945</v>
      </c>
      <c r="M22" s="113">
        <f t="shared" si="0"/>
        <v>80524</v>
      </c>
      <c r="N22" s="113">
        <f t="shared" si="0"/>
        <v>57452</v>
      </c>
      <c r="O22" s="113">
        <f t="shared" si="0"/>
        <v>54095</v>
      </c>
      <c r="P22" s="113">
        <f t="shared" si="0"/>
        <v>48611</v>
      </c>
      <c r="Q22" s="113">
        <f t="shared" si="0"/>
        <v>47159</v>
      </c>
      <c r="R22" s="113">
        <f t="shared" si="0"/>
        <v>48582</v>
      </c>
      <c r="S22" s="113">
        <f t="shared" si="0"/>
        <v>50543</v>
      </c>
      <c r="T22" s="113">
        <f t="shared" si="0"/>
        <v>52239</v>
      </c>
      <c r="U22" s="113">
        <f t="shared" si="0"/>
        <v>52828</v>
      </c>
      <c r="V22" s="119">
        <f>SUM(V6:V21)</f>
        <v>55907</v>
      </c>
    </row>
    <row r="23" spans="1:22" ht="18" customHeight="1">
      <c r="A23" s="108" t="s">
        <v>113</v>
      </c>
      <c r="B23" s="98">
        <f>B24-B22</f>
        <v>3139</v>
      </c>
      <c r="C23" s="98">
        <f t="shared" ref="C23:U23" si="1">C24-C22</f>
        <v>3936</v>
      </c>
      <c r="D23" s="98">
        <f t="shared" si="1"/>
        <v>4175</v>
      </c>
      <c r="E23" s="98">
        <f t="shared" si="1"/>
        <v>5159</v>
      </c>
      <c r="F23" s="98">
        <f t="shared" si="1"/>
        <v>5560</v>
      </c>
      <c r="G23" s="98">
        <f t="shared" si="1"/>
        <v>6225</v>
      </c>
      <c r="H23" s="98">
        <f t="shared" si="1"/>
        <v>7189</v>
      </c>
      <c r="I23" s="98">
        <f t="shared" si="1"/>
        <v>7400</v>
      </c>
      <c r="J23" s="98">
        <f t="shared" si="1"/>
        <v>7306</v>
      </c>
      <c r="K23" s="98">
        <f t="shared" si="1"/>
        <v>7450</v>
      </c>
      <c r="L23" s="98">
        <f t="shared" si="1"/>
        <v>7548</v>
      </c>
      <c r="M23" s="98">
        <f t="shared" si="1"/>
        <v>7449</v>
      </c>
      <c r="N23" s="98">
        <f t="shared" si="1"/>
        <v>6499</v>
      </c>
      <c r="O23" s="98">
        <f t="shared" si="1"/>
        <v>6389</v>
      </c>
      <c r="P23" s="98">
        <f t="shared" si="1"/>
        <v>6266</v>
      </c>
      <c r="Q23" s="98">
        <f t="shared" si="1"/>
        <v>6392</v>
      </c>
      <c r="R23" s="98">
        <f t="shared" si="1"/>
        <v>6661</v>
      </c>
      <c r="S23" s="98">
        <f t="shared" si="1"/>
        <v>7521</v>
      </c>
      <c r="T23" s="98">
        <f t="shared" si="1"/>
        <v>8340</v>
      </c>
      <c r="U23" s="98">
        <f t="shared" si="1"/>
        <v>8343</v>
      </c>
      <c r="V23" s="103">
        <f>V24-V22</f>
        <v>8948</v>
      </c>
    </row>
    <row r="24" spans="1:22" ht="18" customHeight="1">
      <c r="A24" s="93" t="s">
        <v>39</v>
      </c>
      <c r="B24" s="62">
        <v>49836</v>
      </c>
      <c r="C24" s="62">
        <v>61159</v>
      </c>
      <c r="D24" s="62">
        <v>59788</v>
      </c>
      <c r="E24" s="62">
        <v>68188</v>
      </c>
      <c r="F24" s="62">
        <v>73987</v>
      </c>
      <c r="G24" s="62">
        <v>79492</v>
      </c>
      <c r="H24" s="62">
        <v>86385</v>
      </c>
      <c r="I24" s="62">
        <v>88600</v>
      </c>
      <c r="J24" s="62">
        <v>89145</v>
      </c>
      <c r="K24" s="62">
        <v>89577</v>
      </c>
      <c r="L24" s="62">
        <v>89493</v>
      </c>
      <c r="M24" s="62">
        <v>87973</v>
      </c>
      <c r="N24" s="62">
        <v>63951</v>
      </c>
      <c r="O24" s="62">
        <v>60484</v>
      </c>
      <c r="P24" s="62">
        <v>54877</v>
      </c>
      <c r="Q24" s="62">
        <v>53551</v>
      </c>
      <c r="R24" s="62">
        <v>55243</v>
      </c>
      <c r="S24" s="62">
        <v>58064</v>
      </c>
      <c r="T24" s="62">
        <v>60579</v>
      </c>
      <c r="U24" s="110">
        <v>61171</v>
      </c>
      <c r="V24" s="110">
        <v>64855</v>
      </c>
    </row>
    <row r="25" spans="1:22" ht="18" customHeight="1">
      <c r="A25" s="32" t="s">
        <v>52</v>
      </c>
      <c r="B25" s="69"/>
      <c r="C25" s="69"/>
      <c r="D25" s="69"/>
      <c r="E25" s="69"/>
      <c r="F25" s="68"/>
      <c r="G25" s="69"/>
      <c r="H25" s="69"/>
      <c r="I25" s="69"/>
      <c r="J25" s="69"/>
      <c r="K25" s="68"/>
      <c r="L25" s="69"/>
      <c r="M25" s="69"/>
      <c r="N25" s="69"/>
      <c r="O25" s="69"/>
      <c r="P25" s="68"/>
      <c r="Q25" s="69"/>
      <c r="R25" s="69"/>
      <c r="S25" s="69"/>
      <c r="T25" s="69"/>
      <c r="U25" s="103"/>
      <c r="V25" s="103"/>
    </row>
    <row r="26" spans="1:22" s="61" customFormat="1" ht="18" customHeight="1">
      <c r="A26" s="5" t="s">
        <v>118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03"/>
      <c r="V26" s="103"/>
    </row>
    <row r="27" spans="1:22" ht="18" customHeight="1"/>
    <row r="28" spans="1:22" ht="18" customHeight="1"/>
    <row r="29" spans="1:22" ht="18" customHeight="1">
      <c r="A29" s="60" t="s">
        <v>49</v>
      </c>
      <c r="B29" s="90">
        <v>2002</v>
      </c>
      <c r="C29" s="90">
        <v>2003</v>
      </c>
      <c r="D29" s="90">
        <v>2004</v>
      </c>
      <c r="E29" s="90">
        <v>2005</v>
      </c>
      <c r="F29" s="90">
        <v>2006</v>
      </c>
      <c r="G29" s="90">
        <v>2007</v>
      </c>
      <c r="H29" s="90">
        <v>2008</v>
      </c>
      <c r="I29" s="90">
        <v>2009</v>
      </c>
      <c r="J29" s="90">
        <v>2010</v>
      </c>
      <c r="K29" s="90">
        <v>2011</v>
      </c>
      <c r="L29" s="90">
        <v>2012</v>
      </c>
      <c r="M29" s="90">
        <v>2013</v>
      </c>
      <c r="N29" s="90">
        <v>2014</v>
      </c>
      <c r="O29" s="90">
        <v>2015</v>
      </c>
      <c r="P29" s="90">
        <v>2016</v>
      </c>
      <c r="Q29" s="90">
        <v>2017</v>
      </c>
      <c r="R29" s="90">
        <v>2018</v>
      </c>
      <c r="S29" s="90">
        <v>2019</v>
      </c>
      <c r="T29" s="90">
        <v>2020</v>
      </c>
      <c r="U29" s="90">
        <v>2021</v>
      </c>
      <c r="V29" s="120" t="s">
        <v>38</v>
      </c>
    </row>
    <row r="30" spans="1:22" ht="18" customHeight="1">
      <c r="A30" s="91" t="s">
        <v>96</v>
      </c>
      <c r="B30" s="63">
        <v>5845</v>
      </c>
      <c r="C30" s="63">
        <v>7106</v>
      </c>
      <c r="D30" s="63">
        <v>6336</v>
      </c>
      <c r="E30" s="63">
        <v>6787</v>
      </c>
      <c r="F30" s="63">
        <v>7338</v>
      </c>
      <c r="G30" s="65">
        <v>7610</v>
      </c>
      <c r="H30" s="65">
        <v>7925</v>
      </c>
      <c r="I30" s="65">
        <v>8006</v>
      </c>
      <c r="J30" s="65">
        <v>8064</v>
      </c>
      <c r="K30" s="63">
        <v>7947</v>
      </c>
      <c r="L30" s="63">
        <v>7926</v>
      </c>
      <c r="M30" s="63">
        <v>7778</v>
      </c>
      <c r="N30" s="65">
        <v>4372</v>
      </c>
      <c r="O30" s="65">
        <v>3914</v>
      </c>
      <c r="P30" s="65">
        <v>3252</v>
      </c>
      <c r="Q30" s="65">
        <v>2939</v>
      </c>
      <c r="R30" s="65">
        <v>2934</v>
      </c>
      <c r="S30" s="65">
        <v>2841</v>
      </c>
      <c r="T30" s="65">
        <v>2679</v>
      </c>
      <c r="U30" s="63">
        <v>2599</v>
      </c>
      <c r="V30" s="65">
        <v>2971</v>
      </c>
    </row>
    <row r="31" spans="1:22" ht="18" customHeight="1">
      <c r="A31" s="92" t="s">
        <v>97</v>
      </c>
      <c r="B31" s="16">
        <v>1600</v>
      </c>
      <c r="C31" s="16">
        <v>1803</v>
      </c>
      <c r="D31" s="64">
        <v>1628</v>
      </c>
      <c r="E31" s="16">
        <v>1724</v>
      </c>
      <c r="F31" s="16">
        <v>1816</v>
      </c>
      <c r="G31" s="64">
        <v>1868</v>
      </c>
      <c r="H31" s="64">
        <v>1935</v>
      </c>
      <c r="I31" s="64">
        <v>1941</v>
      </c>
      <c r="J31" s="64">
        <v>1967</v>
      </c>
      <c r="K31" s="64">
        <v>1968</v>
      </c>
      <c r="L31" s="64">
        <v>1959</v>
      </c>
      <c r="M31" s="64">
        <v>1990</v>
      </c>
      <c r="N31" s="64">
        <v>1136</v>
      </c>
      <c r="O31" s="64">
        <v>1103</v>
      </c>
      <c r="P31" s="64">
        <v>1043</v>
      </c>
      <c r="Q31" s="64">
        <v>1132</v>
      </c>
      <c r="R31" s="64">
        <v>1269</v>
      </c>
      <c r="S31" s="64">
        <v>1352</v>
      </c>
      <c r="T31" s="64">
        <v>1400</v>
      </c>
      <c r="U31" s="16">
        <v>1432</v>
      </c>
      <c r="V31" s="16">
        <v>1569</v>
      </c>
    </row>
    <row r="32" spans="1:22" ht="18" customHeight="1">
      <c r="A32" s="92" t="s">
        <v>98</v>
      </c>
      <c r="B32" s="64">
        <v>104</v>
      </c>
      <c r="C32" s="16">
        <v>237</v>
      </c>
      <c r="D32" s="16">
        <v>373</v>
      </c>
      <c r="E32" s="16">
        <v>549</v>
      </c>
      <c r="F32" s="16">
        <v>640</v>
      </c>
      <c r="G32" s="16">
        <v>823</v>
      </c>
      <c r="H32" s="16">
        <v>983</v>
      </c>
      <c r="I32" s="16">
        <v>1003</v>
      </c>
      <c r="J32" s="16">
        <v>1000</v>
      </c>
      <c r="K32" s="16">
        <v>988</v>
      </c>
      <c r="L32" s="16">
        <v>995</v>
      </c>
      <c r="M32" s="16">
        <v>994</v>
      </c>
      <c r="N32" s="16">
        <v>779</v>
      </c>
      <c r="O32" s="16">
        <v>723</v>
      </c>
      <c r="P32" s="16">
        <v>648</v>
      </c>
      <c r="Q32" s="16">
        <v>648</v>
      </c>
      <c r="R32" s="16">
        <v>651</v>
      </c>
      <c r="S32" s="16">
        <v>624</v>
      </c>
      <c r="T32" s="16">
        <v>609</v>
      </c>
      <c r="U32" s="16">
        <v>591</v>
      </c>
      <c r="V32" s="16">
        <v>564</v>
      </c>
    </row>
    <row r="33" spans="1:22" ht="18" customHeight="1">
      <c r="A33" s="92" t="s">
        <v>99</v>
      </c>
      <c r="B33" s="64">
        <v>935</v>
      </c>
      <c r="C33" s="64">
        <v>1027</v>
      </c>
      <c r="D33" s="16">
        <v>903</v>
      </c>
      <c r="E33" s="16">
        <v>975</v>
      </c>
      <c r="F33" s="16">
        <v>1069</v>
      </c>
      <c r="G33" s="16">
        <v>1140</v>
      </c>
      <c r="H33" s="16">
        <v>1225</v>
      </c>
      <c r="I33" s="16">
        <v>1268</v>
      </c>
      <c r="J33" s="16">
        <v>1316</v>
      </c>
      <c r="K33" s="16">
        <v>1312</v>
      </c>
      <c r="L33" s="16">
        <v>1343</v>
      </c>
      <c r="M33" s="16">
        <v>1381</v>
      </c>
      <c r="N33" s="16">
        <v>981</v>
      </c>
      <c r="O33" s="16">
        <v>992</v>
      </c>
      <c r="P33" s="16">
        <v>907</v>
      </c>
      <c r="Q33" s="16">
        <v>907</v>
      </c>
      <c r="R33" s="16">
        <v>964</v>
      </c>
      <c r="S33" s="16">
        <v>1034</v>
      </c>
      <c r="T33" s="16">
        <v>1040</v>
      </c>
      <c r="U33" s="16">
        <v>1062</v>
      </c>
      <c r="V33" s="16">
        <v>1186</v>
      </c>
    </row>
    <row r="34" spans="1:22" ht="18" customHeight="1">
      <c r="A34" s="92" t="s">
        <v>116</v>
      </c>
      <c r="B34" s="64">
        <v>310</v>
      </c>
      <c r="C34" s="64">
        <v>398</v>
      </c>
      <c r="D34" s="16">
        <v>434</v>
      </c>
      <c r="E34" s="16">
        <v>520</v>
      </c>
      <c r="F34" s="16">
        <v>603</v>
      </c>
      <c r="G34" s="16">
        <v>668</v>
      </c>
      <c r="H34" s="16">
        <v>745</v>
      </c>
      <c r="I34" s="16">
        <v>782</v>
      </c>
      <c r="J34" s="16">
        <v>817</v>
      </c>
      <c r="K34" s="16">
        <v>815</v>
      </c>
      <c r="L34" s="16">
        <v>845</v>
      </c>
      <c r="M34" s="16">
        <v>826</v>
      </c>
      <c r="N34" s="16">
        <v>666</v>
      </c>
      <c r="O34" s="16">
        <v>632</v>
      </c>
      <c r="P34" s="16">
        <v>590</v>
      </c>
      <c r="Q34" s="16">
        <v>606</v>
      </c>
      <c r="R34" s="16">
        <v>658</v>
      </c>
      <c r="S34" s="16">
        <v>711</v>
      </c>
      <c r="T34" s="16">
        <v>752</v>
      </c>
      <c r="U34" s="16">
        <v>763</v>
      </c>
      <c r="V34" s="16">
        <v>864</v>
      </c>
    </row>
    <row r="35" spans="1:22" ht="18" customHeight="1">
      <c r="A35" s="92" t="s">
        <v>100</v>
      </c>
      <c r="B35" s="64">
        <v>1601</v>
      </c>
      <c r="C35" s="64">
        <v>1833</v>
      </c>
      <c r="D35" s="64">
        <v>1656</v>
      </c>
      <c r="E35" s="64">
        <v>1780</v>
      </c>
      <c r="F35" s="16">
        <v>1958</v>
      </c>
      <c r="G35" s="16">
        <v>2101</v>
      </c>
      <c r="H35" s="16">
        <v>2242</v>
      </c>
      <c r="I35" s="16">
        <v>2297</v>
      </c>
      <c r="J35" s="16">
        <v>2368</v>
      </c>
      <c r="K35" s="16">
        <v>2401</v>
      </c>
      <c r="L35" s="16">
        <v>2477</v>
      </c>
      <c r="M35" s="16">
        <v>2510</v>
      </c>
      <c r="N35" s="16">
        <v>1910</v>
      </c>
      <c r="O35" s="16">
        <v>1834</v>
      </c>
      <c r="P35" s="16">
        <v>1670</v>
      </c>
      <c r="Q35" s="16">
        <v>1635</v>
      </c>
      <c r="R35" s="16">
        <v>1720</v>
      </c>
      <c r="S35" s="16">
        <v>1780</v>
      </c>
      <c r="T35" s="16">
        <v>1809</v>
      </c>
      <c r="U35" s="16">
        <v>1828</v>
      </c>
      <c r="V35" s="16">
        <v>2144</v>
      </c>
    </row>
    <row r="36" spans="1:22" ht="18" customHeight="1">
      <c r="A36" s="92" t="s">
        <v>101</v>
      </c>
      <c r="B36" s="64">
        <v>7532</v>
      </c>
      <c r="C36" s="64">
        <v>9199</v>
      </c>
      <c r="D36" s="64">
        <v>9014</v>
      </c>
      <c r="E36" s="64">
        <v>10690</v>
      </c>
      <c r="F36" s="64">
        <v>12183</v>
      </c>
      <c r="G36" s="64">
        <v>13371</v>
      </c>
      <c r="H36" s="64">
        <v>14462</v>
      </c>
      <c r="I36" s="64">
        <v>14937</v>
      </c>
      <c r="J36" s="64">
        <v>15184</v>
      </c>
      <c r="K36" s="64">
        <v>15270</v>
      </c>
      <c r="L36" s="64">
        <v>15355</v>
      </c>
      <c r="M36" s="64">
        <v>15347</v>
      </c>
      <c r="N36" s="64">
        <v>10384</v>
      </c>
      <c r="O36" s="64">
        <v>9551</v>
      </c>
      <c r="P36" s="64">
        <v>8179</v>
      </c>
      <c r="Q36" s="64">
        <v>7770</v>
      </c>
      <c r="R36" s="16">
        <v>7975</v>
      </c>
      <c r="S36" s="16">
        <v>8082</v>
      </c>
      <c r="T36" s="16">
        <v>8216</v>
      </c>
      <c r="U36" s="16">
        <v>8717</v>
      </c>
      <c r="V36" s="16">
        <v>8969</v>
      </c>
    </row>
    <row r="37" spans="1:22" ht="18" customHeight="1">
      <c r="A37" s="92" t="s">
        <v>117</v>
      </c>
      <c r="B37" s="64">
        <v>176</v>
      </c>
      <c r="C37" s="64">
        <v>362</v>
      </c>
      <c r="D37" s="64">
        <v>624</v>
      </c>
      <c r="E37" s="64">
        <v>990</v>
      </c>
      <c r="F37" s="64">
        <v>1296</v>
      </c>
      <c r="G37" s="64">
        <v>1751</v>
      </c>
      <c r="H37" s="64">
        <v>2389</v>
      </c>
      <c r="I37" s="64">
        <v>2475</v>
      </c>
      <c r="J37" s="64">
        <v>2522</v>
      </c>
      <c r="K37" s="64">
        <v>2529</v>
      </c>
      <c r="L37" s="64">
        <v>2605</v>
      </c>
      <c r="M37" s="64">
        <v>2559</v>
      </c>
      <c r="N37" s="64">
        <v>2110</v>
      </c>
      <c r="O37" s="64">
        <v>1933</v>
      </c>
      <c r="P37" s="64">
        <v>1708</v>
      </c>
      <c r="Q37" s="64">
        <v>1713</v>
      </c>
      <c r="R37" s="64">
        <v>1696</v>
      </c>
      <c r="S37" s="16">
        <v>1714</v>
      </c>
      <c r="T37" s="16">
        <v>1724</v>
      </c>
      <c r="U37" s="16">
        <v>1681</v>
      </c>
      <c r="V37" s="16">
        <v>1606</v>
      </c>
    </row>
    <row r="38" spans="1:22" ht="18" customHeight="1">
      <c r="A38" s="92" t="s">
        <v>103</v>
      </c>
      <c r="B38" s="16">
        <v>168</v>
      </c>
      <c r="C38" s="16">
        <v>193</v>
      </c>
      <c r="D38" s="16">
        <v>218</v>
      </c>
      <c r="E38" s="16">
        <v>229</v>
      </c>
      <c r="F38" s="16">
        <v>193</v>
      </c>
      <c r="G38" s="16">
        <v>205</v>
      </c>
      <c r="H38" s="16">
        <v>230</v>
      </c>
      <c r="I38" s="16">
        <v>270</v>
      </c>
      <c r="J38" s="16">
        <v>352</v>
      </c>
      <c r="K38" s="16">
        <v>406</v>
      </c>
      <c r="L38" s="16">
        <v>485</v>
      </c>
      <c r="M38" s="16">
        <v>554</v>
      </c>
      <c r="N38" s="16">
        <v>632</v>
      </c>
      <c r="O38" s="16">
        <v>744</v>
      </c>
      <c r="P38" s="16">
        <v>798</v>
      </c>
      <c r="Q38" s="16">
        <v>795</v>
      </c>
      <c r="R38" s="16">
        <v>809</v>
      </c>
      <c r="S38" s="16">
        <v>893</v>
      </c>
      <c r="T38" s="16">
        <v>977</v>
      </c>
      <c r="U38" s="16">
        <v>871</v>
      </c>
      <c r="V38" s="16">
        <v>953</v>
      </c>
    </row>
    <row r="39" spans="1:22" ht="18" customHeight="1">
      <c r="A39" s="92" t="s">
        <v>104</v>
      </c>
      <c r="B39" s="64">
        <v>1730</v>
      </c>
      <c r="C39" s="16">
        <v>1870</v>
      </c>
      <c r="D39" s="16">
        <v>1556</v>
      </c>
      <c r="E39" s="16">
        <v>1595</v>
      </c>
      <c r="F39" s="16">
        <v>1645</v>
      </c>
      <c r="G39" s="16">
        <v>1695</v>
      </c>
      <c r="H39" s="16">
        <v>1729</v>
      </c>
      <c r="I39" s="16">
        <v>1734</v>
      </c>
      <c r="J39" s="16">
        <v>1732</v>
      </c>
      <c r="K39" s="16">
        <v>1717</v>
      </c>
      <c r="L39" s="16">
        <v>1699</v>
      </c>
      <c r="M39" s="16">
        <v>1547</v>
      </c>
      <c r="N39" s="16">
        <v>979</v>
      </c>
      <c r="O39" s="16">
        <v>912</v>
      </c>
      <c r="P39" s="16">
        <v>800</v>
      </c>
      <c r="Q39" s="16">
        <v>743</v>
      </c>
      <c r="R39" s="16">
        <v>760</v>
      </c>
      <c r="S39" s="16">
        <v>719</v>
      </c>
      <c r="T39" s="16">
        <v>670</v>
      </c>
      <c r="U39" s="16">
        <v>645</v>
      </c>
      <c r="V39" s="16">
        <v>700</v>
      </c>
    </row>
    <row r="40" spans="1:22" ht="18" customHeight="1">
      <c r="A40" s="92" t="s">
        <v>105</v>
      </c>
      <c r="B40" s="64">
        <v>134</v>
      </c>
      <c r="C40" s="16">
        <v>240</v>
      </c>
      <c r="D40" s="16">
        <v>303</v>
      </c>
      <c r="E40" s="16">
        <v>376</v>
      </c>
      <c r="F40" s="16">
        <v>373</v>
      </c>
      <c r="G40" s="16">
        <v>401</v>
      </c>
      <c r="H40" s="16">
        <v>433</v>
      </c>
      <c r="I40" s="16">
        <v>414</v>
      </c>
      <c r="J40" s="16">
        <v>372</v>
      </c>
      <c r="K40" s="16">
        <v>394</v>
      </c>
      <c r="L40" s="16">
        <v>392</v>
      </c>
      <c r="M40" s="16">
        <v>400</v>
      </c>
      <c r="N40" s="16">
        <v>414</v>
      </c>
      <c r="O40" s="16">
        <v>427</v>
      </c>
      <c r="P40" s="64">
        <v>484</v>
      </c>
      <c r="Q40" s="64">
        <v>508</v>
      </c>
      <c r="R40" s="64">
        <v>533</v>
      </c>
      <c r="S40" s="16">
        <v>601</v>
      </c>
      <c r="T40" s="16">
        <v>616</v>
      </c>
      <c r="U40" s="16">
        <v>590</v>
      </c>
      <c r="V40" s="16">
        <v>599</v>
      </c>
    </row>
    <row r="41" spans="1:22" ht="18" customHeight="1">
      <c r="A41" s="92" t="s">
        <v>106</v>
      </c>
      <c r="B41" s="64">
        <v>1304</v>
      </c>
      <c r="C41" s="64">
        <v>1620</v>
      </c>
      <c r="D41" s="64">
        <v>1809</v>
      </c>
      <c r="E41" s="64">
        <v>2148</v>
      </c>
      <c r="F41" s="64">
        <v>2184</v>
      </c>
      <c r="G41" s="64">
        <v>2268</v>
      </c>
      <c r="H41" s="64">
        <v>2376</v>
      </c>
      <c r="I41" s="64">
        <v>2438</v>
      </c>
      <c r="J41" s="64">
        <v>2342</v>
      </c>
      <c r="K41" s="64">
        <v>2382</v>
      </c>
      <c r="L41" s="64">
        <v>2391</v>
      </c>
      <c r="M41" s="64">
        <v>2282</v>
      </c>
      <c r="N41" s="64">
        <v>2217</v>
      </c>
      <c r="O41" s="64">
        <v>2107</v>
      </c>
      <c r="P41" s="64">
        <v>2095</v>
      </c>
      <c r="Q41" s="64">
        <v>1992</v>
      </c>
      <c r="R41" s="64">
        <v>1986</v>
      </c>
      <c r="S41" s="64">
        <v>2186</v>
      </c>
      <c r="T41" s="64">
        <v>2415</v>
      </c>
      <c r="U41" s="16">
        <v>2403</v>
      </c>
      <c r="V41" s="16">
        <v>2443</v>
      </c>
    </row>
    <row r="42" spans="1:22" ht="18" customHeight="1">
      <c r="A42" s="92" t="s">
        <v>107</v>
      </c>
      <c r="B42" s="16">
        <v>280</v>
      </c>
      <c r="C42" s="16">
        <v>498</v>
      </c>
      <c r="D42" s="16">
        <v>595</v>
      </c>
      <c r="E42" s="16">
        <v>707</v>
      </c>
      <c r="F42" s="16">
        <v>708</v>
      </c>
      <c r="G42" s="16">
        <v>718</v>
      </c>
      <c r="H42" s="16">
        <v>765</v>
      </c>
      <c r="I42" s="16">
        <v>778</v>
      </c>
      <c r="J42" s="16">
        <v>675</v>
      </c>
      <c r="K42" s="16">
        <v>623</v>
      </c>
      <c r="L42" s="16">
        <v>573</v>
      </c>
      <c r="M42" s="16">
        <v>484</v>
      </c>
      <c r="N42" s="16">
        <v>433</v>
      </c>
      <c r="O42" s="16">
        <v>403</v>
      </c>
      <c r="P42" s="16">
        <v>387</v>
      </c>
      <c r="Q42" s="16">
        <v>356</v>
      </c>
      <c r="R42" s="16">
        <v>355</v>
      </c>
      <c r="S42" s="16">
        <v>362</v>
      </c>
      <c r="T42" s="16">
        <v>422</v>
      </c>
      <c r="U42" s="16">
        <v>417</v>
      </c>
      <c r="V42" s="16">
        <v>447</v>
      </c>
    </row>
    <row r="43" spans="1:22" ht="18" customHeight="1">
      <c r="A43" s="92" t="s">
        <v>108</v>
      </c>
      <c r="B43" s="16">
        <v>1309</v>
      </c>
      <c r="C43" s="16">
        <v>1666</v>
      </c>
      <c r="D43" s="16">
        <v>1710</v>
      </c>
      <c r="E43" s="16">
        <v>1851</v>
      </c>
      <c r="F43" s="16">
        <v>1724</v>
      </c>
      <c r="G43" s="16">
        <v>1638</v>
      </c>
      <c r="H43" s="16">
        <v>1694</v>
      </c>
      <c r="I43" s="16">
        <v>1654</v>
      </c>
      <c r="J43" s="16">
        <v>1468</v>
      </c>
      <c r="K43" s="16">
        <v>1430</v>
      </c>
      <c r="L43" s="16">
        <v>1182</v>
      </c>
      <c r="M43" s="16">
        <v>955</v>
      </c>
      <c r="N43" s="16">
        <v>847</v>
      </c>
      <c r="O43" s="16">
        <v>774</v>
      </c>
      <c r="P43" s="64">
        <v>703</v>
      </c>
      <c r="Q43" s="64">
        <v>737</v>
      </c>
      <c r="R43" s="64">
        <v>867</v>
      </c>
      <c r="S43" s="64">
        <v>1266</v>
      </c>
      <c r="T43" s="64">
        <v>1731</v>
      </c>
      <c r="U43" s="16">
        <v>1799</v>
      </c>
      <c r="V43" s="64">
        <v>1928</v>
      </c>
    </row>
    <row r="44" spans="1:22" ht="18" customHeight="1">
      <c r="A44" s="92" t="s">
        <v>109</v>
      </c>
      <c r="B44" s="64">
        <v>554</v>
      </c>
      <c r="C44" s="64">
        <v>1019</v>
      </c>
      <c r="D44" s="64">
        <v>1260</v>
      </c>
      <c r="E44" s="64">
        <v>1344</v>
      </c>
      <c r="F44" s="64">
        <v>1200</v>
      </c>
      <c r="G44" s="64">
        <v>1082</v>
      </c>
      <c r="H44" s="64">
        <v>1068</v>
      </c>
      <c r="I44" s="64">
        <v>1009</v>
      </c>
      <c r="J44" s="64">
        <v>921</v>
      </c>
      <c r="K44" s="64">
        <v>906</v>
      </c>
      <c r="L44" s="64">
        <v>755</v>
      </c>
      <c r="M44" s="64">
        <v>590</v>
      </c>
      <c r="N44" s="64">
        <v>513</v>
      </c>
      <c r="O44" s="64">
        <v>464</v>
      </c>
      <c r="P44" s="64">
        <v>415</v>
      </c>
      <c r="Q44" s="64">
        <v>352</v>
      </c>
      <c r="R44" s="64">
        <v>319</v>
      </c>
      <c r="S44" s="64">
        <v>316</v>
      </c>
      <c r="T44" s="16">
        <v>300</v>
      </c>
      <c r="U44" s="16">
        <v>276</v>
      </c>
      <c r="V44" s="16">
        <v>274</v>
      </c>
    </row>
    <row r="45" spans="1:22" ht="18" customHeight="1">
      <c r="A45" s="92" t="s">
        <v>111</v>
      </c>
      <c r="B45" s="64">
        <v>267</v>
      </c>
      <c r="C45" s="64">
        <v>308</v>
      </c>
      <c r="D45" s="64">
        <v>328</v>
      </c>
      <c r="E45" s="64">
        <v>424</v>
      </c>
      <c r="F45" s="64">
        <v>452</v>
      </c>
      <c r="G45" s="64">
        <v>409</v>
      </c>
      <c r="H45" s="64">
        <v>437</v>
      </c>
      <c r="I45" s="64">
        <v>436</v>
      </c>
      <c r="J45" s="64">
        <v>456</v>
      </c>
      <c r="K45" s="64">
        <v>460</v>
      </c>
      <c r="L45" s="64">
        <v>454</v>
      </c>
      <c r="M45" s="64">
        <v>420</v>
      </c>
      <c r="N45" s="64">
        <v>401</v>
      </c>
      <c r="O45" s="64">
        <v>397</v>
      </c>
      <c r="P45" s="16">
        <v>420</v>
      </c>
      <c r="Q45" s="16">
        <v>404</v>
      </c>
      <c r="R45" s="16">
        <v>438</v>
      </c>
      <c r="S45" s="16">
        <v>483</v>
      </c>
      <c r="T45" s="16">
        <v>514</v>
      </c>
      <c r="U45" s="16">
        <v>500</v>
      </c>
      <c r="V45" s="16">
        <v>473</v>
      </c>
    </row>
    <row r="46" spans="1:22" ht="18" customHeight="1">
      <c r="A46" s="109" t="s">
        <v>112</v>
      </c>
      <c r="B46" s="112">
        <f>SUM(B30:B45)</f>
        <v>23849</v>
      </c>
      <c r="C46" s="112">
        <f t="shared" ref="C46:U46" si="2">SUM(C30:C45)</f>
        <v>29379</v>
      </c>
      <c r="D46" s="112">
        <f t="shared" si="2"/>
        <v>28747</v>
      </c>
      <c r="E46" s="112">
        <f t="shared" si="2"/>
        <v>32689</v>
      </c>
      <c r="F46" s="112">
        <f t="shared" si="2"/>
        <v>35382</v>
      </c>
      <c r="G46" s="112">
        <f t="shared" si="2"/>
        <v>37748</v>
      </c>
      <c r="H46" s="112">
        <f t="shared" si="2"/>
        <v>40638</v>
      </c>
      <c r="I46" s="112">
        <f t="shared" si="2"/>
        <v>41442</v>
      </c>
      <c r="J46" s="112">
        <f t="shared" si="2"/>
        <v>41556</v>
      </c>
      <c r="K46" s="112">
        <f t="shared" si="2"/>
        <v>41548</v>
      </c>
      <c r="L46" s="112">
        <f t="shared" si="2"/>
        <v>41436</v>
      </c>
      <c r="M46" s="112">
        <f t="shared" si="2"/>
        <v>40617</v>
      </c>
      <c r="N46" s="112">
        <f t="shared" si="2"/>
        <v>28774</v>
      </c>
      <c r="O46" s="112">
        <f t="shared" si="2"/>
        <v>26910</v>
      </c>
      <c r="P46" s="112">
        <f t="shared" si="2"/>
        <v>24099</v>
      </c>
      <c r="Q46" s="112">
        <f t="shared" si="2"/>
        <v>23237</v>
      </c>
      <c r="R46" s="112">
        <f t="shared" si="2"/>
        <v>23934</v>
      </c>
      <c r="S46" s="112">
        <f t="shared" si="2"/>
        <v>24964</v>
      </c>
      <c r="T46" s="112">
        <f t="shared" si="2"/>
        <v>25874</v>
      </c>
      <c r="U46" s="112">
        <f t="shared" si="2"/>
        <v>26174</v>
      </c>
      <c r="V46" s="112">
        <f>SUM(V30:V45)</f>
        <v>27690</v>
      </c>
    </row>
    <row r="47" spans="1:22" ht="18" customHeight="1">
      <c r="A47" s="108" t="s">
        <v>113</v>
      </c>
      <c r="B47" s="16">
        <f>B48-B46</f>
        <v>1608</v>
      </c>
      <c r="C47" s="16">
        <f t="shared" ref="C47:U47" si="3">C48-C46</f>
        <v>2010</v>
      </c>
      <c r="D47" s="16">
        <f t="shared" si="3"/>
        <v>2153</v>
      </c>
      <c r="E47" s="16">
        <f t="shared" si="3"/>
        <v>2722</v>
      </c>
      <c r="F47" s="16">
        <f t="shared" si="3"/>
        <v>2972</v>
      </c>
      <c r="G47" s="16">
        <f t="shared" si="3"/>
        <v>3299</v>
      </c>
      <c r="H47" s="16">
        <f t="shared" si="3"/>
        <v>3826</v>
      </c>
      <c r="I47" s="16">
        <f t="shared" si="3"/>
        <v>3884</v>
      </c>
      <c r="J47" s="16">
        <f t="shared" si="3"/>
        <v>3804</v>
      </c>
      <c r="K47" s="16">
        <f t="shared" si="3"/>
        <v>3832</v>
      </c>
      <c r="L47" s="16">
        <f t="shared" si="3"/>
        <v>3895</v>
      </c>
      <c r="M47" s="16">
        <f t="shared" si="3"/>
        <v>3842</v>
      </c>
      <c r="N47" s="16">
        <f t="shared" si="3"/>
        <v>3306</v>
      </c>
      <c r="O47" s="16">
        <f t="shared" si="3"/>
        <v>3199</v>
      </c>
      <c r="P47" s="16">
        <f t="shared" si="3"/>
        <v>3129</v>
      </c>
      <c r="Q47" s="16">
        <f t="shared" si="3"/>
        <v>3191</v>
      </c>
      <c r="R47" s="16">
        <f t="shared" si="3"/>
        <v>3310</v>
      </c>
      <c r="S47" s="16">
        <f t="shared" si="3"/>
        <v>3733</v>
      </c>
      <c r="T47" s="16">
        <f t="shared" si="3"/>
        <v>4169</v>
      </c>
      <c r="U47" s="16">
        <f t="shared" si="3"/>
        <v>4163</v>
      </c>
      <c r="V47" s="16">
        <f>V48-V46</f>
        <v>4427</v>
      </c>
    </row>
    <row r="48" spans="1:22" ht="18" customHeight="1">
      <c r="A48" s="94" t="s">
        <v>39</v>
      </c>
      <c r="B48" s="62">
        <v>25457</v>
      </c>
      <c r="C48" s="62">
        <v>31389</v>
      </c>
      <c r="D48" s="62">
        <v>30900</v>
      </c>
      <c r="E48" s="62">
        <v>35411</v>
      </c>
      <c r="F48" s="62">
        <v>38354</v>
      </c>
      <c r="G48" s="62">
        <v>41047</v>
      </c>
      <c r="H48" s="62">
        <v>44464</v>
      </c>
      <c r="I48" s="62">
        <v>45326</v>
      </c>
      <c r="J48" s="62">
        <v>45360</v>
      </c>
      <c r="K48" s="62">
        <v>45380</v>
      </c>
      <c r="L48" s="62">
        <v>45331</v>
      </c>
      <c r="M48" s="62">
        <v>44459</v>
      </c>
      <c r="N48" s="62">
        <v>32080</v>
      </c>
      <c r="O48" s="62">
        <v>30109</v>
      </c>
      <c r="P48" s="62">
        <v>27228</v>
      </c>
      <c r="Q48" s="62">
        <v>26428</v>
      </c>
      <c r="R48" s="62">
        <v>27244</v>
      </c>
      <c r="S48" s="62">
        <v>28697</v>
      </c>
      <c r="T48" s="62">
        <v>30043</v>
      </c>
      <c r="U48" s="111">
        <v>30337</v>
      </c>
      <c r="V48" s="111">
        <v>32117</v>
      </c>
    </row>
    <row r="49" spans="1:22" ht="18" customHeight="1">
      <c r="A49" s="58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2" ht="18" customHeight="1">
      <c r="A50" s="72" t="s">
        <v>118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3" spans="1:22" ht="18" customHeight="1">
      <c r="A53" s="60" t="s">
        <v>50</v>
      </c>
      <c r="B53" s="90">
        <v>2002</v>
      </c>
      <c r="C53" s="90">
        <v>2003</v>
      </c>
      <c r="D53" s="90">
        <v>2004</v>
      </c>
      <c r="E53" s="90">
        <v>2005</v>
      </c>
      <c r="F53" s="90">
        <v>2006</v>
      </c>
      <c r="G53" s="90">
        <v>2007</v>
      </c>
      <c r="H53" s="90">
        <v>2008</v>
      </c>
      <c r="I53" s="90">
        <v>2009</v>
      </c>
      <c r="J53" s="90">
        <v>2010</v>
      </c>
      <c r="K53" s="90">
        <v>2011</v>
      </c>
      <c r="L53" s="90">
        <v>2012</v>
      </c>
      <c r="M53" s="90">
        <v>2013</v>
      </c>
      <c r="N53" s="90">
        <v>2014</v>
      </c>
      <c r="O53" s="90">
        <v>2015</v>
      </c>
      <c r="P53" s="90">
        <v>2016</v>
      </c>
      <c r="Q53" s="90">
        <v>2017</v>
      </c>
      <c r="R53" s="90">
        <v>2018</v>
      </c>
      <c r="S53" s="90">
        <v>2019</v>
      </c>
      <c r="T53" s="90">
        <v>2020</v>
      </c>
      <c r="U53" s="90">
        <v>2021</v>
      </c>
      <c r="V53" s="120" t="s">
        <v>38</v>
      </c>
    </row>
    <row r="54" spans="1:22" ht="18" customHeight="1">
      <c r="A54" s="91" t="s">
        <v>96</v>
      </c>
      <c r="B54" s="16">
        <v>5788</v>
      </c>
      <c r="C54" s="16">
        <v>7070</v>
      </c>
      <c r="D54" s="16">
        <v>6305</v>
      </c>
      <c r="E54" s="16">
        <v>6676</v>
      </c>
      <c r="F54" s="16">
        <v>7160</v>
      </c>
      <c r="G54" s="16">
        <v>7414</v>
      </c>
      <c r="H54" s="16">
        <v>7750</v>
      </c>
      <c r="I54" s="16">
        <v>7896</v>
      </c>
      <c r="J54" s="16">
        <v>7977</v>
      </c>
      <c r="K54" s="16">
        <v>7950</v>
      </c>
      <c r="L54" s="16">
        <v>7918</v>
      </c>
      <c r="M54" s="16">
        <v>7813</v>
      </c>
      <c r="N54" s="16">
        <v>4513</v>
      </c>
      <c r="O54" s="16">
        <v>4151</v>
      </c>
      <c r="P54" s="16">
        <v>3521</v>
      </c>
      <c r="Q54" s="16">
        <v>3199</v>
      </c>
      <c r="R54" s="16">
        <v>3208</v>
      </c>
      <c r="S54" s="16">
        <v>3151</v>
      </c>
      <c r="T54" s="16">
        <v>3007</v>
      </c>
      <c r="U54" s="16">
        <v>2946</v>
      </c>
      <c r="V54" s="16">
        <v>3445</v>
      </c>
    </row>
    <row r="55" spans="1:22" ht="18" customHeight="1">
      <c r="A55" s="92" t="s">
        <v>97</v>
      </c>
      <c r="B55" s="16">
        <v>1692</v>
      </c>
      <c r="C55" s="16">
        <v>1892</v>
      </c>
      <c r="D55" s="16">
        <v>1682</v>
      </c>
      <c r="E55" s="16">
        <v>1775</v>
      </c>
      <c r="F55" s="16">
        <v>1860</v>
      </c>
      <c r="G55" s="16">
        <v>1921</v>
      </c>
      <c r="H55" s="16">
        <v>1974</v>
      </c>
      <c r="I55" s="16">
        <v>2001</v>
      </c>
      <c r="J55" s="16">
        <v>2023</v>
      </c>
      <c r="K55" s="16">
        <v>2008</v>
      </c>
      <c r="L55" s="16">
        <v>2004</v>
      </c>
      <c r="M55" s="16">
        <v>2031</v>
      </c>
      <c r="N55" s="16">
        <v>1148</v>
      </c>
      <c r="O55" s="16">
        <v>1113</v>
      </c>
      <c r="P55" s="16">
        <v>986</v>
      </c>
      <c r="Q55" s="16">
        <v>1120</v>
      </c>
      <c r="R55" s="16">
        <v>1264</v>
      </c>
      <c r="S55" s="16">
        <v>1352</v>
      </c>
      <c r="T55" s="16">
        <v>1371</v>
      </c>
      <c r="U55" s="16">
        <v>1398</v>
      </c>
      <c r="V55" s="16">
        <v>1566</v>
      </c>
    </row>
    <row r="56" spans="1:22" ht="18" customHeight="1">
      <c r="A56" s="92" t="s">
        <v>98</v>
      </c>
      <c r="B56" s="16">
        <v>64</v>
      </c>
      <c r="C56" s="16">
        <v>137</v>
      </c>
      <c r="D56" s="16">
        <v>248</v>
      </c>
      <c r="E56" s="16">
        <v>374</v>
      </c>
      <c r="F56" s="16">
        <v>441</v>
      </c>
      <c r="G56" s="16">
        <v>564</v>
      </c>
      <c r="H56" s="16">
        <v>693</v>
      </c>
      <c r="I56" s="16">
        <v>735</v>
      </c>
      <c r="J56" s="16">
        <v>761</v>
      </c>
      <c r="K56" s="16">
        <v>756</v>
      </c>
      <c r="L56" s="16">
        <v>801</v>
      </c>
      <c r="M56" s="16">
        <v>814</v>
      </c>
      <c r="N56" s="16">
        <v>699</v>
      </c>
      <c r="O56" s="16">
        <v>665</v>
      </c>
      <c r="P56" s="16">
        <v>618</v>
      </c>
      <c r="Q56" s="16">
        <v>640</v>
      </c>
      <c r="R56" s="16">
        <v>657</v>
      </c>
      <c r="S56" s="16">
        <v>643</v>
      </c>
      <c r="T56" s="16">
        <v>631</v>
      </c>
      <c r="U56" s="16">
        <v>612</v>
      </c>
      <c r="V56" s="16">
        <v>590</v>
      </c>
    </row>
    <row r="57" spans="1:22" ht="18" customHeight="1">
      <c r="A57" s="92" t="s">
        <v>99</v>
      </c>
      <c r="B57" s="16">
        <v>969</v>
      </c>
      <c r="C57" s="16">
        <v>1056</v>
      </c>
      <c r="D57" s="16">
        <v>932</v>
      </c>
      <c r="E57" s="16">
        <v>991</v>
      </c>
      <c r="F57" s="16">
        <v>1066</v>
      </c>
      <c r="G57" s="16">
        <v>1145</v>
      </c>
      <c r="H57" s="16">
        <v>1226</v>
      </c>
      <c r="I57" s="16">
        <v>1262</v>
      </c>
      <c r="J57" s="16">
        <v>1288</v>
      </c>
      <c r="K57" s="16">
        <v>1311</v>
      </c>
      <c r="L57" s="16">
        <v>1349</v>
      </c>
      <c r="M57" s="16">
        <v>1376</v>
      </c>
      <c r="N57" s="16">
        <v>956</v>
      </c>
      <c r="O57" s="16">
        <v>962</v>
      </c>
      <c r="P57" s="16">
        <v>908</v>
      </c>
      <c r="Q57" s="16">
        <v>906</v>
      </c>
      <c r="R57" s="16">
        <v>960</v>
      </c>
      <c r="S57" s="16">
        <v>1002</v>
      </c>
      <c r="T57" s="16">
        <v>1045</v>
      </c>
      <c r="U57" s="16">
        <v>1098</v>
      </c>
      <c r="V57" s="16">
        <v>1217</v>
      </c>
    </row>
    <row r="58" spans="1:22" ht="18" customHeight="1">
      <c r="A58" s="92" t="s">
        <v>116</v>
      </c>
      <c r="B58" s="16">
        <v>225</v>
      </c>
      <c r="C58" s="16">
        <v>281</v>
      </c>
      <c r="D58" s="16">
        <v>306</v>
      </c>
      <c r="E58" s="16">
        <v>354</v>
      </c>
      <c r="F58" s="16">
        <v>405</v>
      </c>
      <c r="G58" s="16">
        <v>456</v>
      </c>
      <c r="H58" s="16">
        <v>524</v>
      </c>
      <c r="I58" s="16">
        <v>549</v>
      </c>
      <c r="J58" s="16">
        <v>577</v>
      </c>
      <c r="K58" s="16">
        <v>585</v>
      </c>
      <c r="L58" s="16">
        <v>607</v>
      </c>
      <c r="M58" s="16">
        <v>604</v>
      </c>
      <c r="N58" s="16">
        <v>487</v>
      </c>
      <c r="O58" s="16">
        <v>475</v>
      </c>
      <c r="P58" s="16">
        <v>445</v>
      </c>
      <c r="Q58" s="16">
        <v>458</v>
      </c>
      <c r="R58" s="16">
        <v>484</v>
      </c>
      <c r="S58" s="16">
        <v>527</v>
      </c>
      <c r="T58" s="16">
        <v>579</v>
      </c>
      <c r="U58" s="16">
        <v>625</v>
      </c>
      <c r="V58" s="16">
        <v>697</v>
      </c>
    </row>
    <row r="59" spans="1:22" ht="18" customHeight="1">
      <c r="A59" s="92" t="s">
        <v>100</v>
      </c>
      <c r="B59" s="16">
        <v>1664</v>
      </c>
      <c r="C59" s="16">
        <v>1908</v>
      </c>
      <c r="D59" s="16">
        <v>1708</v>
      </c>
      <c r="E59" s="16">
        <v>1800</v>
      </c>
      <c r="F59" s="16">
        <v>1965</v>
      </c>
      <c r="G59" s="16">
        <v>2119</v>
      </c>
      <c r="H59" s="16">
        <v>2215</v>
      </c>
      <c r="I59" s="16">
        <v>2273</v>
      </c>
      <c r="J59" s="16">
        <v>2351</v>
      </c>
      <c r="K59" s="16">
        <v>2346</v>
      </c>
      <c r="L59" s="16">
        <v>2381</v>
      </c>
      <c r="M59" s="16">
        <v>2383</v>
      </c>
      <c r="N59" s="16">
        <v>1799</v>
      </c>
      <c r="O59" s="16">
        <v>1749</v>
      </c>
      <c r="P59" s="16">
        <v>1584</v>
      </c>
      <c r="Q59" s="16">
        <v>1598</v>
      </c>
      <c r="R59" s="16">
        <v>1670</v>
      </c>
      <c r="S59" s="16">
        <v>1761</v>
      </c>
      <c r="T59" s="16">
        <v>1791</v>
      </c>
      <c r="U59" s="16">
        <v>1778</v>
      </c>
      <c r="V59" s="16">
        <v>2022</v>
      </c>
    </row>
    <row r="60" spans="1:22" ht="18" customHeight="1">
      <c r="A60" s="92" t="s">
        <v>101</v>
      </c>
      <c r="B60" s="16">
        <v>7760</v>
      </c>
      <c r="C60" s="16">
        <v>9353</v>
      </c>
      <c r="D60" s="16">
        <v>9084</v>
      </c>
      <c r="E60" s="16">
        <v>10819</v>
      </c>
      <c r="F60" s="16">
        <v>12302</v>
      </c>
      <c r="G60" s="16">
        <v>13477</v>
      </c>
      <c r="H60" s="16">
        <v>14630</v>
      </c>
      <c r="I60" s="16">
        <v>15207</v>
      </c>
      <c r="J60" s="16">
        <v>15525</v>
      </c>
      <c r="K60" s="16">
        <v>15637</v>
      </c>
      <c r="L60" s="16">
        <v>15733</v>
      </c>
      <c r="M60" s="16">
        <v>15695</v>
      </c>
      <c r="N60" s="16">
        <v>10852</v>
      </c>
      <c r="O60" s="16">
        <v>10098</v>
      </c>
      <c r="P60" s="16">
        <v>8602</v>
      </c>
      <c r="Q60" s="16">
        <v>8137</v>
      </c>
      <c r="R60" s="16">
        <v>8430</v>
      </c>
      <c r="S60" s="16">
        <v>8466</v>
      </c>
      <c r="T60" s="16">
        <v>8566</v>
      </c>
      <c r="U60" s="16">
        <v>8962</v>
      </c>
      <c r="V60" s="16">
        <v>9189</v>
      </c>
    </row>
    <row r="61" spans="1:22" ht="18" customHeight="1">
      <c r="A61" s="92" t="s">
        <v>117</v>
      </c>
      <c r="B61" s="16">
        <v>84</v>
      </c>
      <c r="C61" s="16">
        <v>267</v>
      </c>
      <c r="D61" s="16">
        <v>463</v>
      </c>
      <c r="E61" s="16">
        <v>776</v>
      </c>
      <c r="F61" s="16">
        <v>1094</v>
      </c>
      <c r="G61" s="16">
        <v>1531</v>
      </c>
      <c r="H61" s="16">
        <v>2018</v>
      </c>
      <c r="I61" s="16">
        <v>2162</v>
      </c>
      <c r="J61" s="16">
        <v>2253</v>
      </c>
      <c r="K61" s="16">
        <v>2328</v>
      </c>
      <c r="L61" s="16">
        <v>2462</v>
      </c>
      <c r="M61" s="16">
        <v>2469</v>
      </c>
      <c r="N61" s="16">
        <v>2225</v>
      </c>
      <c r="O61" s="16">
        <v>2108</v>
      </c>
      <c r="P61" s="16">
        <v>1908</v>
      </c>
      <c r="Q61" s="16">
        <v>1934</v>
      </c>
      <c r="R61" s="16">
        <v>1945</v>
      </c>
      <c r="S61" s="16">
        <v>1974</v>
      </c>
      <c r="T61" s="16">
        <v>1952</v>
      </c>
      <c r="U61" s="16">
        <v>1880</v>
      </c>
      <c r="V61" s="16">
        <v>1819</v>
      </c>
    </row>
    <row r="62" spans="1:22" ht="18" customHeight="1">
      <c r="A62" s="92" t="s">
        <v>103</v>
      </c>
      <c r="B62" s="16">
        <v>199</v>
      </c>
      <c r="C62" s="16">
        <v>275</v>
      </c>
      <c r="D62" s="16">
        <v>316</v>
      </c>
      <c r="E62" s="16">
        <v>359</v>
      </c>
      <c r="F62" s="16">
        <v>333</v>
      </c>
      <c r="G62" s="16">
        <v>344</v>
      </c>
      <c r="H62" s="16">
        <v>389</v>
      </c>
      <c r="I62" s="16">
        <v>451</v>
      </c>
      <c r="J62" s="16">
        <v>509</v>
      </c>
      <c r="K62" s="16">
        <v>583</v>
      </c>
      <c r="L62" s="16">
        <v>661</v>
      </c>
      <c r="M62" s="16">
        <v>745</v>
      </c>
      <c r="N62" s="16">
        <v>829</v>
      </c>
      <c r="O62" s="16">
        <v>938</v>
      </c>
      <c r="P62" s="16">
        <v>1062</v>
      </c>
      <c r="Q62" s="16">
        <v>1077</v>
      </c>
      <c r="R62" s="16">
        <v>1118</v>
      </c>
      <c r="S62" s="16">
        <v>1213</v>
      </c>
      <c r="T62" s="16">
        <v>1335</v>
      </c>
      <c r="U62" s="16">
        <v>1264</v>
      </c>
      <c r="V62" s="16">
        <v>1356</v>
      </c>
    </row>
    <row r="63" spans="1:22" ht="18" customHeight="1">
      <c r="A63" s="92" t="s">
        <v>104</v>
      </c>
      <c r="B63" s="16">
        <v>1770</v>
      </c>
      <c r="C63" s="16">
        <v>1944</v>
      </c>
      <c r="D63" s="16">
        <v>1621</v>
      </c>
      <c r="E63" s="16">
        <v>1662</v>
      </c>
      <c r="F63" s="16">
        <v>1718</v>
      </c>
      <c r="G63" s="16">
        <v>1778</v>
      </c>
      <c r="H63" s="16">
        <v>1804</v>
      </c>
      <c r="I63" s="16">
        <v>1799</v>
      </c>
      <c r="J63" s="16">
        <v>1823</v>
      </c>
      <c r="K63" s="16">
        <v>1810</v>
      </c>
      <c r="L63" s="16">
        <v>1800</v>
      </c>
      <c r="M63" s="16">
        <v>1674</v>
      </c>
      <c r="N63" s="16">
        <v>1128</v>
      </c>
      <c r="O63" s="16">
        <v>1022</v>
      </c>
      <c r="P63" s="16">
        <v>927</v>
      </c>
      <c r="Q63" s="16">
        <v>901</v>
      </c>
      <c r="R63" s="16">
        <v>920</v>
      </c>
      <c r="S63" s="16">
        <v>916</v>
      </c>
      <c r="T63" s="16">
        <v>879</v>
      </c>
      <c r="U63" s="16">
        <v>845</v>
      </c>
      <c r="V63" s="16">
        <v>897</v>
      </c>
    </row>
    <row r="64" spans="1:22" ht="18" customHeight="1">
      <c r="A64" s="92" t="s">
        <v>105</v>
      </c>
      <c r="B64" s="16">
        <v>125</v>
      </c>
      <c r="C64" s="16">
        <v>212</v>
      </c>
      <c r="D64" s="16">
        <v>259</v>
      </c>
      <c r="E64" s="16">
        <v>324</v>
      </c>
      <c r="F64" s="16">
        <v>330</v>
      </c>
      <c r="G64" s="16">
        <v>338</v>
      </c>
      <c r="H64" s="16">
        <v>403</v>
      </c>
      <c r="I64" s="16">
        <v>397</v>
      </c>
      <c r="J64" s="16">
        <v>381</v>
      </c>
      <c r="K64" s="16">
        <v>440</v>
      </c>
      <c r="L64" s="16">
        <v>443</v>
      </c>
      <c r="M64" s="16">
        <v>452</v>
      </c>
      <c r="N64" s="16">
        <v>463</v>
      </c>
      <c r="O64" s="16">
        <v>487</v>
      </c>
      <c r="P64" s="16">
        <v>565</v>
      </c>
      <c r="Q64" s="16">
        <v>616</v>
      </c>
      <c r="R64" s="16">
        <v>649</v>
      </c>
      <c r="S64" s="16">
        <v>718</v>
      </c>
      <c r="T64" s="16">
        <v>734</v>
      </c>
      <c r="U64" s="16">
        <v>717</v>
      </c>
      <c r="V64" s="16">
        <v>739</v>
      </c>
    </row>
    <row r="65" spans="1:22" ht="18" customHeight="1">
      <c r="A65" s="92" t="s">
        <v>106</v>
      </c>
      <c r="B65" s="16">
        <v>409</v>
      </c>
      <c r="C65" s="16">
        <v>497</v>
      </c>
      <c r="D65" s="16">
        <v>561</v>
      </c>
      <c r="E65" s="16">
        <v>698</v>
      </c>
      <c r="F65" s="16">
        <v>769</v>
      </c>
      <c r="G65" s="16">
        <v>954</v>
      </c>
      <c r="H65" s="16">
        <v>1161</v>
      </c>
      <c r="I65" s="16">
        <v>1278</v>
      </c>
      <c r="J65" s="16">
        <v>1385</v>
      </c>
      <c r="K65" s="16">
        <v>1479</v>
      </c>
      <c r="L65" s="16">
        <v>1512</v>
      </c>
      <c r="M65" s="16">
        <v>1509</v>
      </c>
      <c r="N65" s="16">
        <v>1478</v>
      </c>
      <c r="O65" s="16">
        <v>1484</v>
      </c>
      <c r="P65" s="16">
        <v>1569</v>
      </c>
      <c r="Q65" s="16">
        <v>1571</v>
      </c>
      <c r="R65" s="16">
        <v>1520</v>
      </c>
      <c r="S65" s="16">
        <v>1621</v>
      </c>
      <c r="T65" s="16">
        <v>1726</v>
      </c>
      <c r="U65" s="16">
        <v>1737</v>
      </c>
      <c r="V65" s="16">
        <v>1720</v>
      </c>
    </row>
    <row r="66" spans="1:22" ht="18" customHeight="1">
      <c r="A66" s="92" t="s">
        <v>107</v>
      </c>
      <c r="B66" s="16">
        <v>251</v>
      </c>
      <c r="C66" s="16">
        <v>428</v>
      </c>
      <c r="D66" s="16">
        <v>543</v>
      </c>
      <c r="E66" s="16">
        <v>641</v>
      </c>
      <c r="F66" s="16">
        <v>641</v>
      </c>
      <c r="G66" s="16">
        <v>630</v>
      </c>
      <c r="H66" s="16">
        <v>657</v>
      </c>
      <c r="I66" s="16">
        <v>658</v>
      </c>
      <c r="J66" s="16">
        <v>585</v>
      </c>
      <c r="K66" s="16">
        <v>540</v>
      </c>
      <c r="L66" s="16">
        <v>480</v>
      </c>
      <c r="M66" s="16">
        <v>402</v>
      </c>
      <c r="N66" s="16">
        <v>368</v>
      </c>
      <c r="O66" s="16">
        <v>335</v>
      </c>
      <c r="P66" s="16">
        <v>329</v>
      </c>
      <c r="Q66" s="16">
        <v>308</v>
      </c>
      <c r="R66" s="16">
        <v>282</v>
      </c>
      <c r="S66" s="16">
        <v>302</v>
      </c>
      <c r="T66" s="16">
        <v>348</v>
      </c>
      <c r="U66" s="16">
        <v>369</v>
      </c>
      <c r="V66" s="16">
        <v>384</v>
      </c>
    </row>
    <row r="67" spans="1:22" ht="18" customHeight="1">
      <c r="A67" s="92" t="s">
        <v>108</v>
      </c>
      <c r="B67" s="16">
        <v>1192</v>
      </c>
      <c r="C67" s="16">
        <v>1461</v>
      </c>
      <c r="D67" s="16">
        <v>1487</v>
      </c>
      <c r="E67" s="16">
        <v>1647</v>
      </c>
      <c r="F67" s="16">
        <v>1628</v>
      </c>
      <c r="G67" s="16">
        <v>1608</v>
      </c>
      <c r="H67" s="16">
        <v>1795</v>
      </c>
      <c r="I67" s="16">
        <v>1794</v>
      </c>
      <c r="J67" s="16">
        <v>1611</v>
      </c>
      <c r="K67" s="16">
        <v>1561</v>
      </c>
      <c r="L67" s="16">
        <v>1292</v>
      </c>
      <c r="M67" s="16">
        <v>1071</v>
      </c>
      <c r="N67" s="16">
        <v>934</v>
      </c>
      <c r="O67" s="16">
        <v>842</v>
      </c>
      <c r="P67" s="16">
        <v>782</v>
      </c>
      <c r="Q67" s="16">
        <v>808</v>
      </c>
      <c r="R67" s="16">
        <v>927</v>
      </c>
      <c r="S67" s="16">
        <v>1294</v>
      </c>
      <c r="T67" s="16">
        <v>1760</v>
      </c>
      <c r="U67" s="16">
        <v>1812</v>
      </c>
      <c r="V67" s="16">
        <v>1970</v>
      </c>
    </row>
    <row r="68" spans="1:22" ht="18" customHeight="1">
      <c r="A68" s="92" t="s">
        <v>109</v>
      </c>
      <c r="B68" s="16">
        <v>454</v>
      </c>
      <c r="C68" s="16">
        <v>833</v>
      </c>
      <c r="D68" s="16">
        <v>1097</v>
      </c>
      <c r="E68" s="16">
        <v>1146</v>
      </c>
      <c r="F68" s="16">
        <v>1030</v>
      </c>
      <c r="G68" s="16">
        <v>958</v>
      </c>
      <c r="H68" s="16">
        <v>996</v>
      </c>
      <c r="I68" s="16">
        <v>967</v>
      </c>
      <c r="J68" s="16">
        <v>877</v>
      </c>
      <c r="K68" s="16">
        <v>878</v>
      </c>
      <c r="L68" s="16">
        <v>698</v>
      </c>
      <c r="M68" s="16">
        <v>519</v>
      </c>
      <c r="N68" s="16">
        <v>435</v>
      </c>
      <c r="O68" s="16">
        <v>383</v>
      </c>
      <c r="P68" s="16">
        <v>338</v>
      </c>
      <c r="Q68" s="16">
        <v>274</v>
      </c>
      <c r="R68" s="16">
        <v>221</v>
      </c>
      <c r="S68" s="16">
        <v>215</v>
      </c>
      <c r="T68" s="16">
        <v>203</v>
      </c>
      <c r="U68" s="16">
        <v>189</v>
      </c>
      <c r="V68" s="16">
        <v>189</v>
      </c>
    </row>
    <row r="69" spans="1:22" ht="18" customHeight="1">
      <c r="A69" s="92" t="s">
        <v>111</v>
      </c>
      <c r="B69" s="16">
        <v>202</v>
      </c>
      <c r="C69" s="16">
        <v>230</v>
      </c>
      <c r="D69" s="16">
        <v>254</v>
      </c>
      <c r="E69" s="16">
        <v>298</v>
      </c>
      <c r="F69" s="16">
        <v>303</v>
      </c>
      <c r="G69" s="16">
        <v>282</v>
      </c>
      <c r="H69" s="16">
        <v>323</v>
      </c>
      <c r="I69" s="16">
        <v>329</v>
      </c>
      <c r="J69" s="16">
        <v>357</v>
      </c>
      <c r="K69" s="16">
        <v>367</v>
      </c>
      <c r="L69" s="16">
        <v>368</v>
      </c>
      <c r="M69" s="16">
        <v>350</v>
      </c>
      <c r="N69" s="16">
        <v>364</v>
      </c>
      <c r="O69" s="16">
        <v>373</v>
      </c>
      <c r="P69" s="16">
        <v>368</v>
      </c>
      <c r="Q69" s="16">
        <v>375</v>
      </c>
      <c r="R69" s="16">
        <v>393</v>
      </c>
      <c r="S69" s="16">
        <v>424</v>
      </c>
      <c r="T69" s="16">
        <v>438</v>
      </c>
      <c r="U69" s="16">
        <v>422</v>
      </c>
      <c r="V69" s="16">
        <v>417</v>
      </c>
    </row>
    <row r="70" spans="1:22" ht="18" customHeight="1">
      <c r="A70" s="109" t="s">
        <v>112</v>
      </c>
      <c r="B70" s="112">
        <f>SUM(B54:B69)</f>
        <v>22848</v>
      </c>
      <c r="C70" s="112">
        <f t="shared" ref="C70:U70" si="4">SUM(C54:C69)</f>
        <v>27844</v>
      </c>
      <c r="D70" s="112">
        <f t="shared" si="4"/>
        <v>26866</v>
      </c>
      <c r="E70" s="112">
        <f t="shared" si="4"/>
        <v>30340</v>
      </c>
      <c r="F70" s="112">
        <f t="shared" si="4"/>
        <v>33045</v>
      </c>
      <c r="G70" s="112">
        <f t="shared" si="4"/>
        <v>35519</v>
      </c>
      <c r="H70" s="112">
        <f t="shared" si="4"/>
        <v>38558</v>
      </c>
      <c r="I70" s="112">
        <f t="shared" si="4"/>
        <v>39758</v>
      </c>
      <c r="J70" s="112">
        <f t="shared" si="4"/>
        <v>40283</v>
      </c>
      <c r="K70" s="112">
        <f t="shared" si="4"/>
        <v>40579</v>
      </c>
      <c r="L70" s="112">
        <f t="shared" si="4"/>
        <v>40509</v>
      </c>
      <c r="M70" s="112">
        <f t="shared" si="4"/>
        <v>39907</v>
      </c>
      <c r="N70" s="112">
        <f t="shared" si="4"/>
        <v>28678</v>
      </c>
      <c r="O70" s="112">
        <f t="shared" si="4"/>
        <v>27185</v>
      </c>
      <c r="P70" s="112">
        <f t="shared" si="4"/>
        <v>24512</v>
      </c>
      <c r="Q70" s="112">
        <f t="shared" si="4"/>
        <v>23922</v>
      </c>
      <c r="R70" s="112">
        <f t="shared" si="4"/>
        <v>24648</v>
      </c>
      <c r="S70" s="112">
        <f t="shared" si="4"/>
        <v>25579</v>
      </c>
      <c r="T70" s="112">
        <f t="shared" si="4"/>
        <v>26365</v>
      </c>
      <c r="U70" s="112">
        <f t="shared" si="4"/>
        <v>26654</v>
      </c>
      <c r="V70" s="112">
        <f>SUM(V54:V69)</f>
        <v>28217</v>
      </c>
    </row>
    <row r="71" spans="1:22" ht="18" customHeight="1">
      <c r="A71" s="108" t="s">
        <v>113</v>
      </c>
      <c r="B71" s="16">
        <f>B72-B70</f>
        <v>1531</v>
      </c>
      <c r="C71" s="16">
        <f t="shared" ref="C71:U71" si="5">C72-C70</f>
        <v>1926</v>
      </c>
      <c r="D71" s="16">
        <f t="shared" si="5"/>
        <v>2022</v>
      </c>
      <c r="E71" s="16">
        <f t="shared" si="5"/>
        <v>2437</v>
      </c>
      <c r="F71" s="16">
        <f t="shared" si="5"/>
        <v>2588</v>
      </c>
      <c r="G71" s="16">
        <f t="shared" si="5"/>
        <v>2926</v>
      </c>
      <c r="H71" s="16">
        <f t="shared" si="5"/>
        <v>3363</v>
      </c>
      <c r="I71" s="16">
        <f t="shared" si="5"/>
        <v>3516</v>
      </c>
      <c r="J71" s="16">
        <f t="shared" si="5"/>
        <v>3502</v>
      </c>
      <c r="K71" s="16">
        <f t="shared" si="5"/>
        <v>3618</v>
      </c>
      <c r="L71" s="16">
        <f t="shared" si="5"/>
        <v>3653</v>
      </c>
      <c r="M71" s="16">
        <f t="shared" si="5"/>
        <v>3607</v>
      </c>
      <c r="N71" s="16">
        <f t="shared" si="5"/>
        <v>3193</v>
      </c>
      <c r="O71" s="16">
        <f t="shared" si="5"/>
        <v>3190</v>
      </c>
      <c r="P71" s="16">
        <f t="shared" si="5"/>
        <v>3137</v>
      </c>
      <c r="Q71" s="16">
        <f t="shared" si="5"/>
        <v>3201</v>
      </c>
      <c r="R71" s="16">
        <f t="shared" si="5"/>
        <v>3351</v>
      </c>
      <c r="S71" s="16">
        <f t="shared" si="5"/>
        <v>3788</v>
      </c>
      <c r="T71" s="16">
        <f t="shared" si="5"/>
        <v>4171</v>
      </c>
      <c r="U71" s="16">
        <f t="shared" si="5"/>
        <v>4180</v>
      </c>
      <c r="V71" s="16">
        <f>V72-V70</f>
        <v>4521</v>
      </c>
    </row>
    <row r="72" spans="1:22" ht="18" customHeight="1">
      <c r="A72" s="94" t="s">
        <v>39</v>
      </c>
      <c r="B72" s="62">
        <v>24379</v>
      </c>
      <c r="C72" s="62">
        <v>29770</v>
      </c>
      <c r="D72" s="62">
        <v>28888</v>
      </c>
      <c r="E72" s="62">
        <v>32777</v>
      </c>
      <c r="F72" s="62">
        <v>35633</v>
      </c>
      <c r="G72" s="62">
        <v>38445</v>
      </c>
      <c r="H72" s="62">
        <v>41921</v>
      </c>
      <c r="I72" s="62">
        <v>43274</v>
      </c>
      <c r="J72" s="62">
        <v>43785</v>
      </c>
      <c r="K72" s="62">
        <v>44197</v>
      </c>
      <c r="L72" s="62">
        <v>44162</v>
      </c>
      <c r="M72" s="62">
        <v>43514</v>
      </c>
      <c r="N72" s="62">
        <v>31871</v>
      </c>
      <c r="O72" s="62">
        <v>30375</v>
      </c>
      <c r="P72" s="62">
        <v>27649</v>
      </c>
      <c r="Q72" s="62">
        <v>27123</v>
      </c>
      <c r="R72" s="62">
        <v>27999</v>
      </c>
      <c r="S72" s="62">
        <v>29367</v>
      </c>
      <c r="T72" s="62">
        <v>30536</v>
      </c>
      <c r="U72" s="111">
        <v>30834</v>
      </c>
      <c r="V72" s="111">
        <v>32738</v>
      </c>
    </row>
    <row r="73" spans="1:22" ht="18" customHeight="1">
      <c r="A73" s="58" t="s">
        <v>52</v>
      </c>
    </row>
    <row r="74" spans="1:22" ht="18" customHeight="1">
      <c r="A74" s="72" t="s">
        <v>118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1"/>
  <sheetViews>
    <sheetView zoomScale="70" zoomScaleNormal="70" zoomScalePageLayoutView="70" workbookViewId="0">
      <selection activeCell="J29" sqref="J29"/>
    </sheetView>
  </sheetViews>
  <sheetFormatPr defaultColWidth="10.875" defaultRowHeight="15"/>
  <cols>
    <col min="1" max="1" width="25" style="5" customWidth="1"/>
    <col min="2" max="16384" width="10.875" style="5"/>
  </cols>
  <sheetData>
    <row r="1" spans="1:22" ht="29.1">
      <c r="A1" s="20" t="s">
        <v>0</v>
      </c>
    </row>
    <row r="2" spans="1:22" ht="24">
      <c r="A2" s="10" t="s">
        <v>11</v>
      </c>
    </row>
    <row r="3" spans="1:22" ht="18" customHeight="1"/>
    <row r="4" spans="1:22" ht="18" customHeight="1">
      <c r="A4" s="33" t="s">
        <v>119</v>
      </c>
    </row>
    <row r="5" spans="1:22" ht="18" customHeight="1"/>
    <row r="6" spans="1:22" ht="18" customHeight="1">
      <c r="A6" s="66"/>
      <c r="B6" s="95">
        <v>2002</v>
      </c>
      <c r="C6" s="95">
        <v>2003</v>
      </c>
      <c r="D6" s="95">
        <v>2004</v>
      </c>
      <c r="E6" s="95">
        <v>2005</v>
      </c>
      <c r="F6" s="95">
        <v>2006</v>
      </c>
      <c r="G6" s="95">
        <v>2007</v>
      </c>
      <c r="H6" s="95">
        <v>2008</v>
      </c>
      <c r="I6" s="95">
        <v>2009</v>
      </c>
      <c r="J6" s="95">
        <v>2010</v>
      </c>
      <c r="K6" s="95">
        <v>2011</v>
      </c>
      <c r="L6" s="95">
        <v>2012</v>
      </c>
      <c r="M6" s="95">
        <v>2013</v>
      </c>
      <c r="N6" s="95">
        <v>2014</v>
      </c>
      <c r="O6" s="95">
        <v>2015</v>
      </c>
      <c r="P6" s="95">
        <v>2016</v>
      </c>
      <c r="Q6" s="95">
        <v>2017</v>
      </c>
      <c r="R6" s="95">
        <v>2018</v>
      </c>
      <c r="S6" s="95">
        <v>2019</v>
      </c>
      <c r="T6" s="95">
        <v>2020</v>
      </c>
      <c r="U6" s="95">
        <v>2021</v>
      </c>
      <c r="V6" s="95">
        <v>2022</v>
      </c>
    </row>
    <row r="7" spans="1:22" ht="18" customHeight="1">
      <c r="A7" s="67" t="s">
        <v>39</v>
      </c>
      <c r="B7" s="24">
        <f t="shared" ref="B7:T7" si="0">SUM(B8:B9)</f>
        <v>1298</v>
      </c>
      <c r="C7" s="24">
        <f t="shared" si="0"/>
        <v>1432</v>
      </c>
      <c r="D7" s="24">
        <f t="shared" si="0"/>
        <v>1466</v>
      </c>
      <c r="E7" s="24">
        <f t="shared" si="0"/>
        <v>1505</v>
      </c>
      <c r="F7" s="24">
        <f t="shared" si="0"/>
        <v>1507</v>
      </c>
      <c r="G7" s="24">
        <f t="shared" si="0"/>
        <v>1584</v>
      </c>
      <c r="H7" s="24">
        <f t="shared" si="0"/>
        <v>1585</v>
      </c>
      <c r="I7" s="24">
        <f t="shared" si="0"/>
        <v>1509</v>
      </c>
      <c r="J7" s="24">
        <f t="shared" si="0"/>
        <v>1391</v>
      </c>
      <c r="K7" s="24">
        <f t="shared" si="0"/>
        <v>1362</v>
      </c>
      <c r="L7" s="24">
        <f t="shared" si="0"/>
        <v>1349</v>
      </c>
      <c r="M7" s="24">
        <f t="shared" si="0"/>
        <v>1235</v>
      </c>
      <c r="N7" s="24">
        <f t="shared" si="0"/>
        <v>1262</v>
      </c>
      <c r="O7" s="24">
        <f t="shared" si="0"/>
        <v>1281</v>
      </c>
      <c r="P7" s="24">
        <f t="shared" si="0"/>
        <v>1185</v>
      </c>
      <c r="Q7" s="24">
        <f t="shared" si="0"/>
        <v>1292</v>
      </c>
      <c r="R7" s="24">
        <f t="shared" si="0"/>
        <v>1171</v>
      </c>
      <c r="S7" s="24">
        <f t="shared" si="0"/>
        <v>1349</v>
      </c>
      <c r="T7" s="24">
        <f t="shared" si="0"/>
        <v>1067</v>
      </c>
      <c r="U7" s="24">
        <f>SUM(U8:U9)</f>
        <v>1148</v>
      </c>
      <c r="V7" s="24">
        <f>SUM(V8:V9)</f>
        <v>1157</v>
      </c>
    </row>
    <row r="8" spans="1:22" ht="18" customHeight="1">
      <c r="A8" s="76" t="s">
        <v>62</v>
      </c>
      <c r="B8" s="16">
        <v>972</v>
      </c>
      <c r="C8" s="16">
        <v>1046</v>
      </c>
      <c r="D8" s="16">
        <v>1020</v>
      </c>
      <c r="E8" s="16">
        <v>1037</v>
      </c>
      <c r="F8" s="16">
        <v>1009</v>
      </c>
      <c r="G8" s="16">
        <v>1029</v>
      </c>
      <c r="H8" s="16">
        <v>962</v>
      </c>
      <c r="I8" s="16">
        <v>939</v>
      </c>
      <c r="J8" s="16">
        <v>895</v>
      </c>
      <c r="K8" s="16">
        <v>913</v>
      </c>
      <c r="L8" s="16">
        <v>902</v>
      </c>
      <c r="M8" s="16">
        <v>853</v>
      </c>
      <c r="N8" s="16">
        <v>877</v>
      </c>
      <c r="O8" s="16">
        <v>870</v>
      </c>
      <c r="P8" s="16">
        <v>778</v>
      </c>
      <c r="Q8" s="16">
        <v>847</v>
      </c>
      <c r="R8" s="64">
        <v>745</v>
      </c>
      <c r="S8" s="64">
        <v>902</v>
      </c>
      <c r="T8" s="64">
        <v>652</v>
      </c>
      <c r="U8" s="16">
        <v>722</v>
      </c>
      <c r="V8" s="16">
        <v>667</v>
      </c>
    </row>
    <row r="9" spans="1:22" ht="18" customHeight="1">
      <c r="A9" s="77" t="s">
        <v>63</v>
      </c>
      <c r="B9" s="18">
        <v>326</v>
      </c>
      <c r="C9" s="18">
        <v>386</v>
      </c>
      <c r="D9" s="18">
        <v>446</v>
      </c>
      <c r="E9" s="18">
        <v>468</v>
      </c>
      <c r="F9" s="18">
        <v>498</v>
      </c>
      <c r="G9" s="18">
        <v>555</v>
      </c>
      <c r="H9" s="18">
        <v>623</v>
      </c>
      <c r="I9" s="18">
        <v>570</v>
      </c>
      <c r="J9" s="18">
        <v>496</v>
      </c>
      <c r="K9" s="18">
        <v>449</v>
      </c>
      <c r="L9" s="18">
        <v>447</v>
      </c>
      <c r="M9" s="18">
        <v>382</v>
      </c>
      <c r="N9" s="18">
        <v>385</v>
      </c>
      <c r="O9" s="18">
        <v>411</v>
      </c>
      <c r="P9" s="18">
        <v>407</v>
      </c>
      <c r="Q9" s="18">
        <v>445</v>
      </c>
      <c r="R9" s="18">
        <v>426</v>
      </c>
      <c r="S9" s="18">
        <v>447</v>
      </c>
      <c r="T9" s="18">
        <v>415</v>
      </c>
      <c r="U9" s="18">
        <v>426</v>
      </c>
      <c r="V9" s="18">
        <v>490</v>
      </c>
    </row>
    <row r="10" spans="1:22" ht="18" customHeight="1">
      <c r="A10" s="32" t="s">
        <v>48</v>
      </c>
    </row>
    <row r="11" spans="1:22" ht="18" customHeight="1"/>
    <row r="12" spans="1:22" ht="18" customHeight="1">
      <c r="A12" s="33" t="s">
        <v>120</v>
      </c>
    </row>
    <row r="13" spans="1:22" ht="18" customHeight="1"/>
    <row r="14" spans="1:22" ht="18" customHeight="1">
      <c r="A14" s="66"/>
      <c r="B14" s="95">
        <v>2002</v>
      </c>
      <c r="C14" s="95">
        <v>2003</v>
      </c>
      <c r="D14" s="95">
        <v>2004</v>
      </c>
      <c r="E14" s="95">
        <v>2005</v>
      </c>
      <c r="F14" s="95">
        <v>2006</v>
      </c>
      <c r="G14" s="95">
        <v>2007</v>
      </c>
      <c r="H14" s="95">
        <v>2008</v>
      </c>
      <c r="I14" s="95">
        <v>2009</v>
      </c>
      <c r="J14" s="95">
        <v>2010</v>
      </c>
      <c r="K14" s="95">
        <v>2011</v>
      </c>
      <c r="L14" s="95">
        <v>2012</v>
      </c>
      <c r="M14" s="95">
        <v>2013</v>
      </c>
      <c r="N14" s="95">
        <v>2014</v>
      </c>
      <c r="O14" s="95">
        <v>2015</v>
      </c>
      <c r="P14" s="95">
        <v>2016</v>
      </c>
      <c r="Q14" s="95">
        <v>2017</v>
      </c>
      <c r="R14" s="95">
        <v>2018</v>
      </c>
      <c r="S14" s="95">
        <v>2019</v>
      </c>
      <c r="T14" s="95">
        <v>2020</v>
      </c>
      <c r="U14" s="95">
        <v>2021</v>
      </c>
      <c r="V14" s="95">
        <v>2022</v>
      </c>
    </row>
    <row r="15" spans="1:22" ht="18" customHeight="1">
      <c r="A15" s="67" t="s">
        <v>39</v>
      </c>
      <c r="B15" s="70">
        <f t="shared" ref="B15" si="1">SUM(B16:B17)</f>
        <v>1</v>
      </c>
      <c r="C15" s="70">
        <f t="shared" ref="C15" si="2">SUM(C16:C17)</f>
        <v>1</v>
      </c>
      <c r="D15" s="70">
        <f t="shared" ref="D15:E15" si="3">SUM(D16:D17)</f>
        <v>1</v>
      </c>
      <c r="E15" s="70">
        <f t="shared" si="3"/>
        <v>1</v>
      </c>
      <c r="F15" s="70">
        <f t="shared" ref="F15" si="4">SUM(F16:F17)</f>
        <v>1</v>
      </c>
      <c r="G15" s="70">
        <f t="shared" ref="G15:H15" si="5">SUM(G16:G17)</f>
        <v>1</v>
      </c>
      <c r="H15" s="70">
        <f t="shared" si="5"/>
        <v>1</v>
      </c>
      <c r="I15" s="70">
        <f t="shared" ref="I15" si="6">SUM(I16:I17)</f>
        <v>1</v>
      </c>
      <c r="J15" s="70">
        <f t="shared" ref="J15:K15" si="7">SUM(J16:J17)</f>
        <v>1</v>
      </c>
      <c r="K15" s="70">
        <f t="shared" si="7"/>
        <v>1</v>
      </c>
      <c r="L15" s="70">
        <f t="shared" ref="L15" si="8">SUM(L16:L17)</f>
        <v>1</v>
      </c>
      <c r="M15" s="70">
        <f t="shared" ref="M15:N15" si="9">SUM(M16:M17)</f>
        <v>1</v>
      </c>
      <c r="N15" s="70">
        <f t="shared" si="9"/>
        <v>1</v>
      </c>
      <c r="O15" s="70">
        <f t="shared" ref="O15" si="10">SUM(O16:O17)</f>
        <v>1</v>
      </c>
      <c r="P15" s="70">
        <f t="shared" ref="P15:Q15" si="11">SUM(P16:P17)</f>
        <v>1</v>
      </c>
      <c r="Q15" s="70">
        <f t="shared" si="11"/>
        <v>1</v>
      </c>
      <c r="R15" s="70">
        <f t="shared" ref="R15" si="12">SUM(R16:R17)</f>
        <v>1</v>
      </c>
      <c r="S15" s="70">
        <f t="shared" ref="S15" si="13">SUM(S16:S17)</f>
        <v>1</v>
      </c>
      <c r="T15" s="70">
        <f>SUM(T16:T17)</f>
        <v>1</v>
      </c>
      <c r="U15" s="70">
        <f t="shared" ref="U15:V15" si="14">SUM(U16:U17)</f>
        <v>1</v>
      </c>
      <c r="V15" s="70">
        <f t="shared" si="14"/>
        <v>1</v>
      </c>
    </row>
    <row r="16" spans="1:22" ht="18" customHeight="1">
      <c r="A16" s="76" t="s">
        <v>62</v>
      </c>
      <c r="B16" s="71">
        <f t="shared" ref="B16:S16" si="15">B8/B7</f>
        <v>0.74884437596302</v>
      </c>
      <c r="C16" s="71">
        <f t="shared" si="15"/>
        <v>0.73044692737430172</v>
      </c>
      <c r="D16" s="71">
        <f t="shared" si="15"/>
        <v>0.69577080491132337</v>
      </c>
      <c r="E16" s="71">
        <f t="shared" si="15"/>
        <v>0.68903654485049837</v>
      </c>
      <c r="F16" s="71">
        <f t="shared" si="15"/>
        <v>0.6695421366954214</v>
      </c>
      <c r="G16" s="71">
        <f t="shared" si="15"/>
        <v>0.64962121212121215</v>
      </c>
      <c r="H16" s="71">
        <f t="shared" si="15"/>
        <v>0.60694006309148263</v>
      </c>
      <c r="I16" s="71">
        <f t="shared" si="15"/>
        <v>0.62226640159045721</v>
      </c>
      <c r="J16" s="71">
        <f t="shared" si="15"/>
        <v>0.64342199856218552</v>
      </c>
      <c r="K16" s="71">
        <f t="shared" si="15"/>
        <v>0.67033773861967694</v>
      </c>
      <c r="L16" s="71">
        <f t="shared" si="15"/>
        <v>0.66864343958487771</v>
      </c>
      <c r="M16" s="71">
        <f t="shared" si="15"/>
        <v>0.69068825910931175</v>
      </c>
      <c r="N16" s="71">
        <f t="shared" si="15"/>
        <v>0.69492868462757529</v>
      </c>
      <c r="O16" s="71">
        <f t="shared" si="15"/>
        <v>0.67915690866510536</v>
      </c>
      <c r="P16" s="71">
        <f t="shared" si="15"/>
        <v>0.65654008438818567</v>
      </c>
      <c r="Q16" s="71">
        <f t="shared" si="15"/>
        <v>0.65557275541795668</v>
      </c>
      <c r="R16" s="71">
        <f t="shared" si="15"/>
        <v>0.63620836891545685</v>
      </c>
      <c r="S16" s="71">
        <f t="shared" si="15"/>
        <v>0.66864343958487771</v>
      </c>
      <c r="T16" s="71">
        <f>T8/T7</f>
        <v>0.61105904404873479</v>
      </c>
      <c r="U16" s="71">
        <f t="shared" ref="U16:V16" si="16">U8/U7</f>
        <v>0.62891986062717775</v>
      </c>
      <c r="V16" s="71">
        <f t="shared" si="16"/>
        <v>0.57649092480553155</v>
      </c>
    </row>
    <row r="17" spans="1:22" ht="18" customHeight="1">
      <c r="A17" s="77" t="s">
        <v>63</v>
      </c>
      <c r="B17" s="107">
        <f t="shared" ref="B17:S17" si="17">B9/B7</f>
        <v>0.25115562403698</v>
      </c>
      <c r="C17" s="107">
        <f t="shared" si="17"/>
        <v>0.26955307262569833</v>
      </c>
      <c r="D17" s="107">
        <f t="shared" si="17"/>
        <v>0.30422919508867668</v>
      </c>
      <c r="E17" s="107">
        <f t="shared" si="17"/>
        <v>0.31096345514950169</v>
      </c>
      <c r="F17" s="107">
        <f t="shared" si="17"/>
        <v>0.33045786330457866</v>
      </c>
      <c r="G17" s="107">
        <f t="shared" si="17"/>
        <v>0.3503787878787879</v>
      </c>
      <c r="H17" s="107">
        <f t="shared" si="17"/>
        <v>0.39305993690851737</v>
      </c>
      <c r="I17" s="107">
        <f t="shared" si="17"/>
        <v>0.37773359840954274</v>
      </c>
      <c r="J17" s="107">
        <f t="shared" si="17"/>
        <v>0.35657800143781454</v>
      </c>
      <c r="K17" s="107">
        <f t="shared" si="17"/>
        <v>0.32966226138032306</v>
      </c>
      <c r="L17" s="107">
        <f t="shared" si="17"/>
        <v>0.33135656041512229</v>
      </c>
      <c r="M17" s="107">
        <f t="shared" si="17"/>
        <v>0.30931174089068825</v>
      </c>
      <c r="N17" s="107">
        <f t="shared" si="17"/>
        <v>0.30507131537242471</v>
      </c>
      <c r="O17" s="107">
        <f t="shared" si="17"/>
        <v>0.32084309133489464</v>
      </c>
      <c r="P17" s="107">
        <f t="shared" si="17"/>
        <v>0.34345991561181433</v>
      </c>
      <c r="Q17" s="107">
        <f t="shared" si="17"/>
        <v>0.34442724458204332</v>
      </c>
      <c r="R17" s="107">
        <f t="shared" si="17"/>
        <v>0.3637916310845431</v>
      </c>
      <c r="S17" s="107">
        <f t="shared" si="17"/>
        <v>0.33135656041512229</v>
      </c>
      <c r="T17" s="107">
        <f>T9/T7</f>
        <v>0.38894095595126521</v>
      </c>
      <c r="U17" s="107">
        <f t="shared" ref="U17:V17" si="18">U9/U7</f>
        <v>0.3710801393728223</v>
      </c>
      <c r="V17" s="107">
        <f t="shared" si="18"/>
        <v>0.42350907519446845</v>
      </c>
    </row>
    <row r="18" spans="1:22" ht="18" customHeight="1">
      <c r="A18" s="58" t="s">
        <v>52</v>
      </c>
    </row>
    <row r="19" spans="1:22" ht="18" customHeight="1"/>
    <row r="20" spans="1:22" ht="18" customHeight="1"/>
    <row r="21" spans="1:22" ht="18" customHeight="1"/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Normal="327" zoomScalePageLayoutView="327" workbookViewId="0">
      <selection activeCell="B24" sqref="B24:H24"/>
    </sheetView>
  </sheetViews>
  <sheetFormatPr defaultColWidth="10.875" defaultRowHeight="15.95"/>
  <cols>
    <col min="1" max="16384" width="10.875" style="2"/>
  </cols>
  <sheetData>
    <row r="1" spans="1:10">
      <c r="A1" s="1" t="s">
        <v>0</v>
      </c>
    </row>
    <row r="4" spans="1:10" ht="26.1">
      <c r="B4" s="3" t="s">
        <v>1</v>
      </c>
    </row>
    <row r="6" spans="1:10" ht="15.95" customHeight="1">
      <c r="B6" s="138" t="s">
        <v>2</v>
      </c>
      <c r="C6" s="138"/>
      <c r="D6" s="138"/>
      <c r="E6" s="138"/>
      <c r="F6" s="138"/>
      <c r="G6" s="138"/>
      <c r="H6" s="138"/>
      <c r="I6" s="138"/>
      <c r="J6" s="138"/>
    </row>
    <row r="8" spans="1:10">
      <c r="B8" s="136" t="s">
        <v>3</v>
      </c>
      <c r="C8" s="136"/>
      <c r="D8" s="136"/>
      <c r="E8" s="136"/>
      <c r="F8" s="136"/>
      <c r="G8" s="136"/>
    </row>
    <row r="9" spans="1:10">
      <c r="E9" s="4"/>
    </row>
    <row r="10" spans="1:10">
      <c r="B10" s="136" t="s">
        <v>4</v>
      </c>
      <c r="C10" s="136"/>
      <c r="D10" s="136"/>
      <c r="E10" s="136"/>
      <c r="F10" s="136"/>
      <c r="G10" s="136"/>
    </row>
    <row r="12" spans="1:10">
      <c r="B12" s="136" t="s">
        <v>5</v>
      </c>
      <c r="C12" s="136"/>
      <c r="D12" s="136"/>
      <c r="E12" s="136"/>
      <c r="F12" s="136"/>
      <c r="G12" s="136"/>
    </row>
    <row r="14" spans="1:10">
      <c r="B14" s="136" t="s">
        <v>6</v>
      </c>
      <c r="C14" s="136"/>
      <c r="D14" s="136"/>
      <c r="E14" s="136"/>
      <c r="F14" s="136"/>
      <c r="G14" s="136"/>
      <c r="H14" s="136"/>
      <c r="I14" s="136"/>
      <c r="J14" s="136"/>
    </row>
    <row r="16" spans="1:10">
      <c r="B16" s="136" t="s">
        <v>7</v>
      </c>
      <c r="C16" s="136"/>
      <c r="D16" s="136"/>
      <c r="E16" s="136"/>
      <c r="F16" s="136"/>
      <c r="G16" s="136"/>
      <c r="H16" s="136"/>
      <c r="I16" s="136"/>
    </row>
    <row r="18" spans="2:10">
      <c r="B18" s="136" t="s">
        <v>8</v>
      </c>
      <c r="C18" s="136"/>
      <c r="D18" s="136"/>
      <c r="E18" s="136"/>
      <c r="F18" s="136"/>
      <c r="G18" s="136"/>
      <c r="H18" s="136"/>
      <c r="I18" s="136"/>
    </row>
    <row r="20" spans="2:10">
      <c r="B20" s="136" t="s">
        <v>9</v>
      </c>
      <c r="C20" s="136"/>
      <c r="D20" s="136"/>
      <c r="E20" s="136"/>
      <c r="F20" s="136"/>
      <c r="G20" s="136"/>
      <c r="H20" s="136"/>
      <c r="I20" s="136"/>
      <c r="J20" s="136"/>
    </row>
    <row r="22" spans="2:10">
      <c r="B22" s="136" t="s">
        <v>10</v>
      </c>
      <c r="C22" s="136"/>
      <c r="D22" s="136"/>
      <c r="E22" s="136"/>
      <c r="F22" s="136"/>
      <c r="G22" s="136"/>
      <c r="H22" s="136"/>
      <c r="I22" s="136"/>
    </row>
    <row r="24" spans="2:10">
      <c r="B24" s="137" t="s">
        <v>11</v>
      </c>
      <c r="C24" s="137"/>
      <c r="D24" s="137"/>
      <c r="E24" s="137"/>
      <c r="F24" s="137"/>
      <c r="G24" s="137"/>
      <c r="H24" s="137"/>
    </row>
  </sheetData>
  <mergeCells count="10">
    <mergeCell ref="B6:J6"/>
    <mergeCell ref="B8:G8"/>
    <mergeCell ref="B10:G10"/>
    <mergeCell ref="B12:G12"/>
    <mergeCell ref="B14:J14"/>
    <mergeCell ref="B18:I18"/>
    <mergeCell ref="B20:J20"/>
    <mergeCell ref="B22:I22"/>
    <mergeCell ref="B16:I16"/>
    <mergeCell ref="B24:H24"/>
  </mergeCells>
  <hyperlinks>
    <hyperlink ref="C14" location="'Grupos de edad'!A1" display="'5. Grandes grupos de edad de los residentes con nacionalidad extranjera. Evolución 2002-2020" xr:uid="{00000000-0004-0000-0100-000000000000}"/>
    <hyperlink ref="D14" location="'Grupos de edad'!A1" display="'5. Grandes grupos de edad de los residentes con nacionalidad extranjera. Evolución 2002-2020" xr:uid="{00000000-0004-0000-0100-000001000000}"/>
    <hyperlink ref="E14" location="'Grupos de edad'!A1" display="'5. Grandes grupos de edad de los residentes con nacionalidad extranjera. Evolución 2002-2020" xr:uid="{00000000-0004-0000-0100-000002000000}"/>
    <hyperlink ref="F14" location="'Grupos de edad'!A1" display="'5. Grandes grupos de edad de los residentes con nacionalidad extranjera. Evolución 2002-2020" xr:uid="{00000000-0004-0000-0100-000003000000}"/>
    <hyperlink ref="G14" location="'Grupos de edad'!A1" display="'5. Grandes grupos de edad de los residentes con nacionalidad extranjera. Evolución 2002-2020" xr:uid="{00000000-0004-0000-0100-000004000000}"/>
    <hyperlink ref="H14" location="'Grupos de edad'!A1" display="'5. Grandes grupos de edad de los residentes con nacionalidad extranjera. Evolución 2002-2020" xr:uid="{00000000-0004-0000-0100-000005000000}"/>
    <hyperlink ref="I14" location="'Grupos de edad'!A1" display="'5. Grandes grupos de edad de los residentes con nacionalidad extranjera. Evolución 2002-2020" xr:uid="{00000000-0004-0000-0100-000006000000}"/>
    <hyperlink ref="J14" location="'Grupos de edad'!A1" display="'5. Grandes grupos de edad de los residentes con nacionalidad extranjera. Evolución 2002-2020" xr:uid="{00000000-0004-0000-0100-000007000000}"/>
    <hyperlink ref="C18" location="'Continente de nacionalidad'!A1" display="'7. Residentes con nacionalidad extranjera según continentes. Evolución 2002-2020" xr:uid="{00000000-0004-0000-0100-000008000000}"/>
    <hyperlink ref="D18" location="'Continente de nacionalidad'!A1" display="'7. Residentes con nacionalidad extranjera según continentes. Evolución 2002-2020" xr:uid="{00000000-0004-0000-0100-000009000000}"/>
    <hyperlink ref="E18" location="'Continente de nacionalidad'!A1" display="'7. Residentes con nacionalidad extranjera según continentes. Evolución 2002-2020" xr:uid="{00000000-0004-0000-0100-00000A000000}"/>
    <hyperlink ref="F18" location="'Continente de nacionalidad'!A1" display="'7. Residentes con nacionalidad extranjera según continentes. Evolución 2002-2020" xr:uid="{00000000-0004-0000-0100-00000B000000}"/>
    <hyperlink ref="G18" location="'Continente de nacionalidad'!A1" display="'7. Residentes con nacionalidad extranjera según continentes. Evolución 2002-2020" xr:uid="{00000000-0004-0000-0100-00000C000000}"/>
    <hyperlink ref="H18" location="'Continente de nacionalidad'!A1" display="'7. Residentes con nacionalidad extranjera según continentes. Evolución 2002-2020" xr:uid="{00000000-0004-0000-0100-00000D000000}"/>
    <hyperlink ref="I18" location="'Continente de nacionalidad'!A1" display="'7. Residentes con nacionalidad extranjera según continentes. Evolución 2002-2020" xr:uid="{00000000-0004-0000-0100-00000E000000}"/>
    <hyperlink ref="C20" location="'Principales países nacimiento'!A1" display="'8. Residentes nacidos en el extranjero, según los 16 principales países de nacimiento. Evolución 2002-2020" xr:uid="{00000000-0004-0000-0100-00000F000000}"/>
    <hyperlink ref="D20" location="'Principales países nacimiento'!A1" display="'8. Residentes nacidos en el extranjero, según los 16 principales países de nacimiento. Evolución 2002-2020" xr:uid="{00000000-0004-0000-0100-000010000000}"/>
    <hyperlink ref="E20" location="'Principales países nacimiento'!A1" display="'8. Residentes nacidos en el extranjero, según los 16 principales países de nacimiento. Evolución 2002-2020" xr:uid="{00000000-0004-0000-0100-000011000000}"/>
    <hyperlink ref="F20" location="'Principales países nacimiento'!A1" display="'8. Residentes nacidos en el extranjero, según los 16 principales países de nacimiento. Evolución 2002-2020" xr:uid="{00000000-0004-0000-0100-000012000000}"/>
    <hyperlink ref="G20" location="'Principales países nacimiento'!A1" display="'8. Residentes nacidos en el extranjero, según los 16 principales países de nacimiento. Evolución 2002-2020" xr:uid="{00000000-0004-0000-0100-000013000000}"/>
    <hyperlink ref="H20" location="'Principales países nacimiento'!A1" display="'8. Residentes nacidos en el extranjero, según los 16 principales países de nacimiento. Evolución 2002-2020" xr:uid="{00000000-0004-0000-0100-000014000000}"/>
    <hyperlink ref="I20" location="'Principales países nacimiento'!A1" display="'8. Residentes nacidos en el extranjero, según los 16 principales países de nacimiento. Evolución 2002-2020" xr:uid="{00000000-0004-0000-0100-000015000000}"/>
    <hyperlink ref="J20" location="'Principales países nacimiento'!A1" display="'8. Residentes nacidos en el extranjero, según los 16 principales países de nacimiento. Evolución 2002-2020" xr:uid="{00000000-0004-0000-0100-000016000000}"/>
    <hyperlink ref="C22" location="'Principales nacionalidades'!A1" display="'9. Residentes nacidos en el extranjero, según las 16 principales nacionalidades. Evolución 2002-2020" xr:uid="{00000000-0004-0000-0100-000017000000}"/>
    <hyperlink ref="D22" location="'Principales nacionalidades'!A1" display="'9. Residentes nacidos en el extranjero, según las 16 principales nacionalidades. Evolución 2002-2020" xr:uid="{00000000-0004-0000-0100-000018000000}"/>
    <hyperlink ref="E22" location="'Principales nacionalidades'!A1" display="'9. Residentes nacidos en el extranjero, según las 16 principales nacionalidades. Evolución 2002-2020" xr:uid="{00000000-0004-0000-0100-000019000000}"/>
    <hyperlink ref="F22" location="'Principales nacionalidades'!A1" display="'9. Residentes nacidos en el extranjero, según las 16 principales nacionalidades. Evolución 2002-2020" xr:uid="{00000000-0004-0000-0100-00001A000000}"/>
    <hyperlink ref="G22" location="'Principales nacionalidades'!A1" display="'9. Residentes nacidos en el extranjero, según las 16 principales nacionalidades. Evolución 2002-2020" xr:uid="{00000000-0004-0000-0100-00001B000000}"/>
    <hyperlink ref="H22" location="'Principales nacionalidades'!A1" display="'9. Residentes nacidos en el extranjero, según las 16 principales nacionalidades. Evolución 2002-2020" xr:uid="{00000000-0004-0000-0100-00001C000000}"/>
    <hyperlink ref="I22" location="'Principales nacionalidades'!A1" display="'9. Residentes nacidos en el extranjero, según las 16 principales nacionalidades. Evolución 2002-2020" xr:uid="{00000000-0004-0000-0100-00001D000000}"/>
    <hyperlink ref="C24" location="Nacimientos!A1" display="10. Total de nacimientos según la nacionalidad de la madre. Evolución 2002-2019 " xr:uid="{00000000-0004-0000-0100-00001E000000}"/>
    <hyperlink ref="D24" location="Nacimientos!A1" display="10. Total de nacimientos según la nacionalidad de la madre. Evolución 2002-2019 " xr:uid="{00000000-0004-0000-0100-00001F000000}"/>
    <hyperlink ref="E24" location="Nacimientos!A1" display="10. Total de nacimientos según la nacionalidad de la madre. Evolución 2002-2019 " xr:uid="{00000000-0004-0000-0100-000020000000}"/>
    <hyperlink ref="F24" location="Nacimientos!A1" display="10. Total de nacimientos según la nacionalidad de la madre. Evolución 2002-2019 " xr:uid="{00000000-0004-0000-0100-000021000000}"/>
    <hyperlink ref="G24" location="Nacimientos!A1" display="10. Total de nacimientos según la nacionalidad de la madre. Evolución 2002-2019 " xr:uid="{00000000-0004-0000-0100-000022000000}"/>
    <hyperlink ref="H24" location="Nacimientos!A1" display="10. Total de nacimientos según la nacionalidad de la madre. Evolución 2002-2019 " xr:uid="{00000000-0004-0000-0100-000023000000}"/>
    <hyperlink ref="B6" location="'Lugar nacimiento'!A1" display="'1. Lugar de nacimiento del total de población. Evolución 2002-2020" xr:uid="{00000000-0004-0000-0100-000024000000}"/>
    <hyperlink ref="C6" location="'Lugar nacimiento'!A1" display="'1. Lugar de nacimiento del total de población. Evolución 2002-2020" xr:uid="{00000000-0004-0000-0100-000025000000}"/>
    <hyperlink ref="D6" location="'Lugar nacimiento'!A1" display="'1. Lugar de nacimiento del total de población. Evolución 2002-2020" xr:uid="{00000000-0004-0000-0100-000026000000}"/>
    <hyperlink ref="E6" location="'Lugar nacimiento'!A1" display="'1. Lugar de nacimiento del total de población. Evolución 2002-2020" xr:uid="{00000000-0004-0000-0100-000027000000}"/>
    <hyperlink ref="F6" location="'Lugar nacimiento'!A1" display="'1. Lugar de nacimiento del total de población. Evolución 2002-2020" xr:uid="{00000000-0004-0000-0100-000028000000}"/>
    <hyperlink ref="G6" location="'Lugar nacimiento'!A1" display="'1. Lugar de nacimiento del total de población. Evolución 2002-2020" xr:uid="{00000000-0004-0000-0100-000029000000}"/>
    <hyperlink ref="H6" location="'Lugar nacimiento'!A1" display="'1. Lugar de nacimiento del total de población. Evolución 2002-2020" xr:uid="{00000000-0004-0000-0100-00002A000000}"/>
    <hyperlink ref="I6" location="'Lugar nacimiento'!A1" display="'1. Lugar de nacimiento del total de población. Evolución 2002-2020" xr:uid="{00000000-0004-0000-0100-00002B000000}"/>
    <hyperlink ref="J6" location="'Lugar nacimiento'!A1" display="'1. Lugar de nacimiento del total de población. Evolución 2002-2020" xr:uid="{00000000-0004-0000-0100-00002C000000}"/>
    <hyperlink ref="B8" location="'Nacimiento (Esp-ext)'!A1" display="'2. Nacidos en España o en el extranjero. Evolución 2002-2020" xr:uid="{00000000-0004-0000-0100-00002D000000}"/>
    <hyperlink ref="C8" location="'Nacimiento (Esp-ext)'!A1" display="'2. Nacidos en España o en el extranjero. Evolución 2002-2020" xr:uid="{00000000-0004-0000-0100-00002E000000}"/>
    <hyperlink ref="D8" location="'Nacimiento (Esp-ext)'!A1" display="'2. Nacidos en España o en el extranjero. Evolución 2002-2020" xr:uid="{00000000-0004-0000-0100-00002F000000}"/>
    <hyperlink ref="E8" location="'Nacimiento (Esp-ext)'!A1" display="'2. Nacidos en España o en el extranjero. Evolución 2002-2020" xr:uid="{00000000-0004-0000-0100-000030000000}"/>
    <hyperlink ref="F8" location="'Nacimiento (Esp-ext)'!A1" display="'2. Nacidos en España o en el extranjero. Evolución 2002-2020" xr:uid="{00000000-0004-0000-0100-000031000000}"/>
    <hyperlink ref="G8" location="'Nacimiento (Esp-ext)'!A1" display="'2. Nacidos en España o en el extranjero. Evolución 2002-2020" xr:uid="{00000000-0004-0000-0100-000032000000}"/>
    <hyperlink ref="B10" location="'Nacionalidad (esp-extr)'!A1" display="'3. Nacionalidad española o extranjera. Evolución 2002-2020" xr:uid="{00000000-0004-0000-0100-000033000000}"/>
    <hyperlink ref="C10" location="'Nacionalidad (esp-extr)'!A1" display="'3. Nacionalidad española o extranjera. Evolución 2002-2020" xr:uid="{00000000-0004-0000-0100-000034000000}"/>
    <hyperlink ref="D10" location="'Nacionalidad (esp-extr)'!A1" display="'3. Nacionalidad española o extranjera. Evolución 2002-2020" xr:uid="{00000000-0004-0000-0100-000035000000}"/>
    <hyperlink ref="E10" location="'Nacionalidad (esp-extr)'!A1" display="'3. Nacionalidad española o extranjera. Evolución 2002-2020" xr:uid="{00000000-0004-0000-0100-000036000000}"/>
    <hyperlink ref="F10" location="'Nacionalidad (esp-extr)'!A1" display="'3. Nacionalidad española o extranjera. Evolución 2002-2020" xr:uid="{00000000-0004-0000-0100-000037000000}"/>
    <hyperlink ref="G10" location="'Nacionalidad (esp-extr)'!A1" display="'3. Nacionalidad española o extranjera. Evolución 2002-2020" xr:uid="{00000000-0004-0000-0100-000038000000}"/>
    <hyperlink ref="B12" location="'Variación interanual'!A1" display="'4. Variación interanual de los españoles y extranjeros. Evolución 2003-2020" xr:uid="{00000000-0004-0000-0100-000039000000}"/>
    <hyperlink ref="C12" location="'Variación interanual'!A1" display="'4. Variación interanual de los españoles y extranjeros. Evolución 2003-2020" xr:uid="{00000000-0004-0000-0100-00003A000000}"/>
    <hyperlink ref="D12" location="'Variación interanual'!A1" display="'4. Variación interanual de los españoles y extranjeros. Evolución 2003-2020" xr:uid="{00000000-0004-0000-0100-00003B000000}"/>
    <hyperlink ref="E12" location="'Variación interanual'!A1" display="'4. Variación interanual de los españoles y extranjeros. Evolución 2003-2020" xr:uid="{00000000-0004-0000-0100-00003C000000}"/>
    <hyperlink ref="F12" location="'Variación interanual'!A1" display="'4. Variación interanual de los españoles y extranjeros. Evolución 2003-2020" xr:uid="{00000000-0004-0000-0100-00003D000000}"/>
    <hyperlink ref="G12" location="'Variación interanual'!A1" display="'4. Variación interanual de los españoles y extranjeros. Evolución 2003-2020" xr:uid="{00000000-0004-0000-0100-00003E000000}"/>
    <hyperlink ref="B14" location="'Grupos de edad'!A1" display="'5. Grandes grupos de edad de los residentes con nacionalidad extranjera. Evolución 2002-2020" xr:uid="{00000000-0004-0000-0100-00003F000000}"/>
    <hyperlink ref="B16" location="'Continente de nacimiento'!A1" display="'6. Residentes nacidos en el extranjero según continentes. Evolución 2002-2020" xr:uid="{00000000-0004-0000-0100-000040000000}"/>
    <hyperlink ref="C16" location="'Continente de nacimiento'!A1" display="'6. Residentes nacidos en el extranjero según continentes. Evolución 2002-2020" xr:uid="{00000000-0004-0000-0100-000041000000}"/>
    <hyperlink ref="D16" location="'Continente de nacimiento'!A1" display="'6. Residentes nacidos en el extranjero según continentes. Evolución 2002-2020" xr:uid="{00000000-0004-0000-0100-000042000000}"/>
    <hyperlink ref="E16" location="'Continente de nacimiento'!A1" display="'6. Residentes nacidos en el extranjero según continentes. Evolución 2002-2020" xr:uid="{00000000-0004-0000-0100-000043000000}"/>
    <hyperlink ref="F16" location="'Continente de nacimiento'!A1" display="'6. Residentes nacidos en el extranjero según continentes. Evolución 2002-2020" xr:uid="{00000000-0004-0000-0100-000044000000}"/>
    <hyperlink ref="G16" location="'Continente de nacimiento'!A1" display="'6. Residentes nacidos en el extranjero según continentes. Evolución 2002-2020" xr:uid="{00000000-0004-0000-0100-000045000000}"/>
    <hyperlink ref="H16" location="'Continente de nacimiento'!A1" display="'6. Residentes nacidos en el extranjero según continentes. Evolución 2002-2020" xr:uid="{00000000-0004-0000-0100-000046000000}"/>
    <hyperlink ref="I16" location="'Continente de nacimiento'!A1" display="'6. Residentes nacidos en el extranjero según continentes. Evolución 2002-2020" xr:uid="{00000000-0004-0000-0100-000047000000}"/>
    <hyperlink ref="B18" location="'Continente de nacionalidad'!A1" display="'7. Residentes con nacionalidad extranjera según continentes. Evolución 2002-2020" xr:uid="{00000000-0004-0000-0100-000048000000}"/>
    <hyperlink ref="B20" location="'Principales países nacimiento'!A1" display="'8. Residentes nacidos en el extranjero, según los 16 principales países de nacimiento. Evolución 2002-2020" xr:uid="{00000000-0004-0000-0100-000049000000}"/>
    <hyperlink ref="B22" location="'Principales nacionalidades'!A1" display="'9. Residentes nacidos en el extranjero, según las 16 principales nacionalidades. Evolución 2002-2020" xr:uid="{00000000-0004-0000-0100-00004A000000}"/>
    <hyperlink ref="B24" location="Nacimientos!A1" display="10. Total de nacimientos según la nacionalidad de la madre. Evolución 2002-2019 " xr:uid="{00000000-0004-0000-0100-00004B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5"/>
  <sheetViews>
    <sheetView tabSelected="1" zoomScale="70" zoomScaleNormal="70" zoomScalePageLayoutView="70" workbookViewId="0">
      <selection activeCell="A48" sqref="A48"/>
    </sheetView>
  </sheetViews>
  <sheetFormatPr defaultColWidth="10.875" defaultRowHeight="15"/>
  <cols>
    <col min="1" max="1" width="37.875" style="5" customWidth="1"/>
    <col min="2" max="4" width="10.875" style="5" customWidth="1"/>
    <col min="5" max="16384" width="10.875" style="5"/>
  </cols>
  <sheetData>
    <row r="1" spans="1:25" ht="30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" customHeight="1">
      <c r="A2" s="10" t="s">
        <v>12</v>
      </c>
      <c r="B2" s="10"/>
      <c r="C2" s="10"/>
      <c r="D2" s="10"/>
      <c r="E2" s="10"/>
      <c r="F2" s="10"/>
      <c r="G2" s="10"/>
      <c r="H2" s="11"/>
    </row>
    <row r="3" spans="1:25" ht="15" customHeight="1">
      <c r="A3" s="10"/>
      <c r="B3" s="10"/>
      <c r="C3" s="10"/>
      <c r="D3" s="10"/>
      <c r="E3" s="10"/>
      <c r="F3" s="10"/>
      <c r="G3" s="10"/>
      <c r="H3" s="11"/>
    </row>
    <row r="4" spans="1:25" ht="15" customHeight="1">
      <c r="A4" s="10"/>
      <c r="B4" s="10"/>
      <c r="C4" s="10"/>
      <c r="D4" s="10"/>
      <c r="E4" s="10"/>
      <c r="F4" s="10"/>
      <c r="G4" s="10"/>
      <c r="H4" s="11"/>
    </row>
    <row r="5" spans="1:25" ht="18" customHeight="1">
      <c r="A5" s="8" t="s">
        <v>13</v>
      </c>
      <c r="B5" s="8"/>
      <c r="C5" s="8"/>
      <c r="D5" s="8"/>
      <c r="E5" s="8"/>
      <c r="F5" s="8"/>
      <c r="G5" s="8"/>
      <c r="H5" s="8"/>
    </row>
    <row r="6" spans="1:25" ht="15" customHeight="1"/>
    <row r="7" spans="1:25" ht="18" customHeight="1">
      <c r="A7" s="21" t="s">
        <v>14</v>
      </c>
      <c r="B7" s="74" t="s">
        <v>15</v>
      </c>
      <c r="C7" s="74" t="s">
        <v>16</v>
      </c>
      <c r="D7" s="74" t="s">
        <v>17</v>
      </c>
      <c r="E7" s="74" t="s">
        <v>18</v>
      </c>
      <c r="F7" s="74" t="s">
        <v>19</v>
      </c>
      <c r="G7" s="74" t="s">
        <v>20</v>
      </c>
      <c r="H7" s="74" t="s">
        <v>21</v>
      </c>
      <c r="I7" s="74" t="s">
        <v>22</v>
      </c>
      <c r="J7" s="74" t="s">
        <v>23</v>
      </c>
      <c r="K7" s="74" t="s">
        <v>24</v>
      </c>
      <c r="L7" s="74" t="s">
        <v>25</v>
      </c>
      <c r="M7" s="74" t="s">
        <v>26</v>
      </c>
      <c r="N7" s="74" t="s">
        <v>27</v>
      </c>
      <c r="O7" s="74" t="s">
        <v>28</v>
      </c>
      <c r="P7" s="74" t="s">
        <v>29</v>
      </c>
      <c r="Q7" s="74" t="s">
        <v>30</v>
      </c>
      <c r="R7" s="74" t="s">
        <v>31</v>
      </c>
      <c r="S7" s="74" t="s">
        <v>32</v>
      </c>
      <c r="T7" s="74" t="s">
        <v>33</v>
      </c>
      <c r="U7" s="74" t="s">
        <v>34</v>
      </c>
      <c r="V7" s="74" t="s">
        <v>35</v>
      </c>
      <c r="W7" s="74" t="s">
        <v>36</v>
      </c>
      <c r="X7" s="100" t="s">
        <v>37</v>
      </c>
      <c r="Y7" s="100" t="s">
        <v>38</v>
      </c>
    </row>
    <row r="8" spans="1:25" ht="18" customHeight="1">
      <c r="A8" s="15" t="s">
        <v>39</v>
      </c>
      <c r="B8" s="24">
        <v>133457</v>
      </c>
      <c r="C8" s="24">
        <v>138419</v>
      </c>
      <c r="D8" s="24">
        <v>145100</v>
      </c>
      <c r="E8" s="24">
        <v>154438</v>
      </c>
      <c r="F8" s="24">
        <v>166786</v>
      </c>
      <c r="G8" s="24">
        <v>166133</v>
      </c>
      <c r="H8" s="24">
        <v>175310</v>
      </c>
      <c r="I8" s="24">
        <v>182073</v>
      </c>
      <c r="J8" s="24">
        <v>188567</v>
      </c>
      <c r="K8" s="24">
        <v>196606</v>
      </c>
      <c r="L8" s="24">
        <v>199273</v>
      </c>
      <c r="M8" s="24">
        <v>200373</v>
      </c>
      <c r="N8" s="24">
        <v>201442</v>
      </c>
      <c r="O8" s="24">
        <v>201840</v>
      </c>
      <c r="P8" s="24">
        <v>201440</v>
      </c>
      <c r="Q8" s="24">
        <v>178052</v>
      </c>
      <c r="R8" s="24">
        <v>175015</v>
      </c>
      <c r="S8" s="24">
        <v>169831</v>
      </c>
      <c r="T8" s="24">
        <v>169327</v>
      </c>
      <c r="U8" s="24">
        <v>171826</v>
      </c>
      <c r="V8" s="24">
        <v>175156</v>
      </c>
      <c r="W8" s="24">
        <v>178203</v>
      </c>
      <c r="X8" s="96">
        <v>179651</v>
      </c>
      <c r="Y8" s="96">
        <v>184284</v>
      </c>
    </row>
    <row r="9" spans="1:25" ht="18" customHeight="1">
      <c r="A9" s="12" t="s">
        <v>40</v>
      </c>
      <c r="B9" s="23">
        <v>80853</v>
      </c>
      <c r="C9" s="23">
        <v>81193</v>
      </c>
      <c r="D9" s="23">
        <v>81647</v>
      </c>
      <c r="E9" s="23">
        <v>82067</v>
      </c>
      <c r="F9" s="23">
        <v>82810</v>
      </c>
      <c r="G9" s="23">
        <v>83198</v>
      </c>
      <c r="H9" s="23">
        <v>83924</v>
      </c>
      <c r="I9" s="23">
        <v>84793</v>
      </c>
      <c r="J9" s="23">
        <v>85642</v>
      </c>
      <c r="K9" s="23">
        <v>86594</v>
      </c>
      <c r="L9" s="23">
        <v>87286</v>
      </c>
      <c r="M9" s="23">
        <v>87941</v>
      </c>
      <c r="N9" s="23">
        <v>88519</v>
      </c>
      <c r="O9" s="23">
        <v>88681</v>
      </c>
      <c r="P9" s="23">
        <v>88883</v>
      </c>
      <c r="Q9" s="23">
        <v>88700</v>
      </c>
      <c r="R9" s="23">
        <v>88898</v>
      </c>
      <c r="S9" s="23">
        <v>88864</v>
      </c>
      <c r="T9" s="23">
        <v>89159</v>
      </c>
      <c r="U9" s="23">
        <v>89357</v>
      </c>
      <c r="V9" s="23">
        <v>89498</v>
      </c>
      <c r="W9" s="23">
        <v>89675</v>
      </c>
      <c r="X9" s="97">
        <v>89966</v>
      </c>
      <c r="Y9" s="97">
        <v>90275</v>
      </c>
    </row>
    <row r="10" spans="1:25" ht="18" customHeight="1">
      <c r="A10" s="13" t="s">
        <v>41</v>
      </c>
      <c r="B10" s="16">
        <v>54234</v>
      </c>
      <c r="C10" s="16">
        <v>53923</v>
      </c>
      <c r="D10" s="16">
        <v>54064</v>
      </c>
      <c r="E10" s="16">
        <v>54113</v>
      </c>
      <c r="F10" s="16">
        <v>54532</v>
      </c>
      <c r="G10" s="16">
        <v>54748</v>
      </c>
      <c r="H10" s="16">
        <v>55231</v>
      </c>
      <c r="I10" s="16">
        <v>55708</v>
      </c>
      <c r="J10" s="16">
        <v>56102</v>
      </c>
      <c r="K10" s="16">
        <v>56530</v>
      </c>
      <c r="L10" s="16">
        <v>57024</v>
      </c>
      <c r="M10" s="16">
        <v>57367</v>
      </c>
      <c r="N10" s="16">
        <v>57721</v>
      </c>
      <c r="O10" s="16">
        <v>57949</v>
      </c>
      <c r="P10" s="16">
        <v>58200</v>
      </c>
      <c r="Q10" s="16">
        <v>58103</v>
      </c>
      <c r="R10" s="16">
        <v>58368</v>
      </c>
      <c r="S10" s="16">
        <v>58413</v>
      </c>
      <c r="T10" s="16">
        <v>58593</v>
      </c>
      <c r="U10" s="16">
        <v>58705</v>
      </c>
      <c r="V10" s="16">
        <v>58650</v>
      </c>
      <c r="W10" s="16">
        <v>58653</v>
      </c>
      <c r="X10" s="98">
        <v>58496</v>
      </c>
      <c r="Y10" s="98">
        <v>58480</v>
      </c>
    </row>
    <row r="11" spans="1:25" ht="18" customHeight="1">
      <c r="A11" s="13" t="s">
        <v>42</v>
      </c>
      <c r="B11" s="16">
        <v>10977</v>
      </c>
      <c r="C11" s="16">
        <v>11222</v>
      </c>
      <c r="D11" s="16">
        <v>11340</v>
      </c>
      <c r="E11" s="16">
        <v>11505</v>
      </c>
      <c r="F11" s="16">
        <v>11596</v>
      </c>
      <c r="G11" s="16">
        <v>11681</v>
      </c>
      <c r="H11" s="16">
        <v>11780</v>
      </c>
      <c r="I11" s="16">
        <v>11943</v>
      </c>
      <c r="J11" s="16">
        <v>12125</v>
      </c>
      <c r="K11" s="16">
        <v>12342</v>
      </c>
      <c r="L11" s="16">
        <v>12427</v>
      </c>
      <c r="M11" s="16">
        <v>12582</v>
      </c>
      <c r="N11" s="16">
        <v>12696</v>
      </c>
      <c r="O11" s="16">
        <v>12663</v>
      </c>
      <c r="P11" s="16">
        <v>12662</v>
      </c>
      <c r="Q11" s="16">
        <v>12587</v>
      </c>
      <c r="R11" s="16">
        <v>12559</v>
      </c>
      <c r="S11" s="16">
        <v>12499</v>
      </c>
      <c r="T11" s="16">
        <v>12538</v>
      </c>
      <c r="U11" s="16">
        <v>12576</v>
      </c>
      <c r="V11" s="16">
        <v>12718</v>
      </c>
      <c r="W11" s="16">
        <v>12787</v>
      </c>
      <c r="X11" s="98">
        <v>12874</v>
      </c>
      <c r="Y11" s="98">
        <v>13041</v>
      </c>
    </row>
    <row r="12" spans="1:25" ht="18" customHeight="1">
      <c r="A12" s="13" t="s">
        <v>43</v>
      </c>
      <c r="B12" s="16">
        <v>5394</v>
      </c>
      <c r="C12" s="16">
        <v>5515</v>
      </c>
      <c r="D12" s="16">
        <v>5546</v>
      </c>
      <c r="E12" s="16">
        <v>5619</v>
      </c>
      <c r="F12" s="16">
        <v>5654</v>
      </c>
      <c r="G12" s="16">
        <v>5656</v>
      </c>
      <c r="H12" s="16">
        <v>5700</v>
      </c>
      <c r="I12" s="16">
        <v>5770</v>
      </c>
      <c r="J12" s="16">
        <v>5807</v>
      </c>
      <c r="K12" s="16">
        <v>5866</v>
      </c>
      <c r="L12" s="16">
        <v>5899</v>
      </c>
      <c r="M12" s="16">
        <v>5903</v>
      </c>
      <c r="N12" s="16">
        <v>5934</v>
      </c>
      <c r="O12" s="16">
        <v>5956</v>
      </c>
      <c r="P12" s="16">
        <v>5951</v>
      </c>
      <c r="Q12" s="16">
        <v>5995</v>
      </c>
      <c r="R12" s="16">
        <v>5995</v>
      </c>
      <c r="S12" s="16">
        <v>5992</v>
      </c>
      <c r="T12" s="16">
        <v>5999</v>
      </c>
      <c r="U12" s="16">
        <v>6026</v>
      </c>
      <c r="V12" s="16">
        <v>6126</v>
      </c>
      <c r="W12" s="16">
        <v>6168</v>
      </c>
      <c r="X12" s="98">
        <v>6224</v>
      </c>
      <c r="Y12" s="98">
        <v>6266</v>
      </c>
    </row>
    <row r="13" spans="1:25" ht="18" customHeight="1">
      <c r="A13" s="13" t="s">
        <v>44</v>
      </c>
      <c r="B13" s="16">
        <v>10248</v>
      </c>
      <c r="C13" s="16">
        <v>10533</v>
      </c>
      <c r="D13" s="16">
        <v>10697</v>
      </c>
      <c r="E13" s="16">
        <v>10830</v>
      </c>
      <c r="F13" s="16">
        <v>11028</v>
      </c>
      <c r="G13" s="16">
        <v>11113</v>
      </c>
      <c r="H13" s="16">
        <v>11213</v>
      </c>
      <c r="I13" s="16">
        <v>11372</v>
      </c>
      <c r="J13" s="16">
        <v>11608</v>
      </c>
      <c r="K13" s="16">
        <v>11856</v>
      </c>
      <c r="L13" s="16">
        <v>11936</v>
      </c>
      <c r="M13" s="16">
        <v>12089</v>
      </c>
      <c r="N13" s="16">
        <v>12168</v>
      </c>
      <c r="O13" s="16">
        <v>12113</v>
      </c>
      <c r="P13" s="16">
        <v>12070</v>
      </c>
      <c r="Q13" s="16">
        <v>12015</v>
      </c>
      <c r="R13" s="16">
        <v>11976</v>
      </c>
      <c r="S13" s="16">
        <v>11960</v>
      </c>
      <c r="T13" s="16">
        <v>12029</v>
      </c>
      <c r="U13" s="16">
        <v>12050</v>
      </c>
      <c r="V13" s="16">
        <v>12004</v>
      </c>
      <c r="W13" s="16">
        <v>12067</v>
      </c>
      <c r="X13" s="98">
        <v>12372</v>
      </c>
      <c r="Y13" s="98">
        <v>12488</v>
      </c>
    </row>
    <row r="14" spans="1:25" ht="18" customHeight="1">
      <c r="A14" s="12" t="s">
        <v>45</v>
      </c>
      <c r="B14" s="23">
        <v>52604</v>
      </c>
      <c r="C14" s="23">
        <v>57226</v>
      </c>
      <c r="D14" s="23">
        <v>63453</v>
      </c>
      <c r="E14" s="23">
        <v>72371</v>
      </c>
      <c r="F14" s="23">
        <v>83976</v>
      </c>
      <c r="G14" s="23">
        <v>82935</v>
      </c>
      <c r="H14" s="23">
        <v>91386</v>
      </c>
      <c r="I14" s="23">
        <v>97280</v>
      </c>
      <c r="J14" s="23">
        <v>102925</v>
      </c>
      <c r="K14" s="23">
        <v>110012</v>
      </c>
      <c r="L14" s="23">
        <v>111987</v>
      </c>
      <c r="M14" s="23">
        <v>112432</v>
      </c>
      <c r="N14" s="23">
        <v>112923</v>
      </c>
      <c r="O14" s="23">
        <v>113159</v>
      </c>
      <c r="P14" s="23">
        <v>112557</v>
      </c>
      <c r="Q14" s="23">
        <v>89352</v>
      </c>
      <c r="R14" s="23">
        <v>86117</v>
      </c>
      <c r="S14" s="23">
        <v>80967</v>
      </c>
      <c r="T14" s="23">
        <v>80168</v>
      </c>
      <c r="U14" s="23">
        <v>82469</v>
      </c>
      <c r="V14" s="23">
        <v>85658</v>
      </c>
      <c r="W14" s="23">
        <v>88528</v>
      </c>
      <c r="X14" s="97">
        <v>89685</v>
      </c>
      <c r="Y14" s="97">
        <v>94009</v>
      </c>
    </row>
    <row r="15" spans="1:25" ht="18" customHeight="1">
      <c r="A15" s="13" t="s">
        <v>46</v>
      </c>
      <c r="B15" s="16">
        <v>18230</v>
      </c>
      <c r="C15" s="16">
        <v>19060</v>
      </c>
      <c r="D15" s="16">
        <v>19521</v>
      </c>
      <c r="E15" s="16">
        <v>19941</v>
      </c>
      <c r="F15" s="16">
        <v>20222</v>
      </c>
      <c r="G15" s="16">
        <v>20476</v>
      </c>
      <c r="H15" s="16">
        <v>20641</v>
      </c>
      <c r="I15" s="16">
        <v>20775</v>
      </c>
      <c r="J15" s="16">
        <v>20873</v>
      </c>
      <c r="K15" s="16">
        <v>21000</v>
      </c>
      <c r="L15" s="16">
        <v>20915</v>
      </c>
      <c r="M15" s="16">
        <v>20836</v>
      </c>
      <c r="N15" s="16">
        <v>20923</v>
      </c>
      <c r="O15" s="16">
        <v>20678</v>
      </c>
      <c r="P15" s="16">
        <v>20633</v>
      </c>
      <c r="Q15" s="16">
        <v>20618</v>
      </c>
      <c r="R15" s="16">
        <v>20561</v>
      </c>
      <c r="S15" s="16">
        <v>20599</v>
      </c>
      <c r="T15" s="16">
        <v>20621</v>
      </c>
      <c r="U15" s="16">
        <v>20533</v>
      </c>
      <c r="V15" s="16">
        <v>20669</v>
      </c>
      <c r="W15" s="16">
        <v>20713</v>
      </c>
      <c r="X15" s="98">
        <v>20797</v>
      </c>
      <c r="Y15" s="98">
        <v>20958</v>
      </c>
    </row>
    <row r="16" spans="1:25" ht="18" customHeight="1">
      <c r="A16" s="17" t="s">
        <v>47</v>
      </c>
      <c r="B16" s="18">
        <v>34374</v>
      </c>
      <c r="C16" s="18">
        <v>38166</v>
      </c>
      <c r="D16" s="18">
        <v>43932</v>
      </c>
      <c r="E16" s="18">
        <v>52430</v>
      </c>
      <c r="F16" s="18">
        <v>63754</v>
      </c>
      <c r="G16" s="18">
        <v>62459</v>
      </c>
      <c r="H16" s="18">
        <v>70745</v>
      </c>
      <c r="I16" s="18">
        <v>76505</v>
      </c>
      <c r="J16" s="18">
        <v>82052</v>
      </c>
      <c r="K16" s="18">
        <v>89012</v>
      </c>
      <c r="L16" s="18">
        <v>91072</v>
      </c>
      <c r="M16" s="18">
        <v>91596</v>
      </c>
      <c r="N16" s="18">
        <v>92000</v>
      </c>
      <c r="O16" s="18">
        <v>92481</v>
      </c>
      <c r="P16" s="18">
        <v>91924</v>
      </c>
      <c r="Q16" s="18">
        <v>68734</v>
      </c>
      <c r="R16" s="18">
        <v>65556</v>
      </c>
      <c r="S16" s="18">
        <v>60368</v>
      </c>
      <c r="T16" s="18">
        <v>59547</v>
      </c>
      <c r="U16" s="18">
        <v>61936</v>
      </c>
      <c r="V16" s="18">
        <v>64989</v>
      </c>
      <c r="W16" s="18">
        <v>67815</v>
      </c>
      <c r="X16" s="99">
        <v>68888</v>
      </c>
      <c r="Y16" s="99">
        <v>73051</v>
      </c>
    </row>
    <row r="17" spans="1:25" ht="18" customHeight="1">
      <c r="A17" s="14" t="s">
        <v>48</v>
      </c>
      <c r="B17" s="14"/>
      <c r="C17" s="14"/>
      <c r="D17" s="14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98"/>
      <c r="Y17" s="98"/>
    </row>
    <row r="18" spans="1:25" ht="18" customHeight="1">
      <c r="A18" s="14"/>
      <c r="B18" s="14"/>
      <c r="C18" s="14"/>
      <c r="D18" s="1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5" ht="18" customHeight="1"/>
    <row r="20" spans="1:25" ht="18" customHeight="1">
      <c r="A20" s="22" t="s">
        <v>49</v>
      </c>
      <c r="B20" s="74" t="s">
        <v>15</v>
      </c>
      <c r="C20" s="74" t="s">
        <v>16</v>
      </c>
      <c r="D20" s="74" t="s">
        <v>17</v>
      </c>
      <c r="E20" s="74">
        <v>2002</v>
      </c>
      <c r="F20" s="74">
        <v>2003</v>
      </c>
      <c r="G20" s="74">
        <v>2004</v>
      </c>
      <c r="H20" s="74">
        <v>2005</v>
      </c>
      <c r="I20" s="74">
        <v>2006</v>
      </c>
      <c r="J20" s="74">
        <v>2007</v>
      </c>
      <c r="K20" s="74">
        <v>2008</v>
      </c>
      <c r="L20" s="74">
        <v>2009</v>
      </c>
      <c r="M20" s="74">
        <v>2010</v>
      </c>
      <c r="N20" s="74">
        <v>2011</v>
      </c>
      <c r="O20" s="74">
        <v>2012</v>
      </c>
      <c r="P20" s="74">
        <v>2013</v>
      </c>
      <c r="Q20" s="74">
        <v>2014</v>
      </c>
      <c r="R20" s="74">
        <v>2015</v>
      </c>
      <c r="S20" s="74">
        <v>2016</v>
      </c>
      <c r="T20" s="74">
        <v>2017</v>
      </c>
      <c r="U20" s="74">
        <v>2018</v>
      </c>
      <c r="V20" s="74">
        <v>2019</v>
      </c>
      <c r="W20" s="74">
        <v>2020</v>
      </c>
      <c r="X20" s="74">
        <v>2021</v>
      </c>
      <c r="Y20" s="114" t="s">
        <v>38</v>
      </c>
    </row>
    <row r="21" spans="1:25" ht="18" customHeight="1">
      <c r="A21" s="67" t="s">
        <v>39</v>
      </c>
      <c r="B21" s="24">
        <v>66102</v>
      </c>
      <c r="C21" s="24">
        <v>68527</v>
      </c>
      <c r="D21" s="24">
        <v>72084</v>
      </c>
      <c r="E21" s="24">
        <v>77251</v>
      </c>
      <c r="F21" s="24">
        <v>83744</v>
      </c>
      <c r="G21" s="24">
        <v>83689</v>
      </c>
      <c r="H21" s="24">
        <v>88608</v>
      </c>
      <c r="I21" s="24">
        <v>92172</v>
      </c>
      <c r="J21" s="24">
        <v>95379</v>
      </c>
      <c r="K21" s="24">
        <v>99368</v>
      </c>
      <c r="L21" s="24">
        <v>100285</v>
      </c>
      <c r="M21" s="24">
        <v>100618</v>
      </c>
      <c r="N21" s="24">
        <v>100937</v>
      </c>
      <c r="O21" s="24">
        <v>101068</v>
      </c>
      <c r="P21" s="24">
        <v>100683</v>
      </c>
      <c r="Q21" s="24">
        <v>88646</v>
      </c>
      <c r="R21" s="24">
        <v>86874</v>
      </c>
      <c r="S21" s="24">
        <v>84241</v>
      </c>
      <c r="T21" s="24">
        <v>83905</v>
      </c>
      <c r="U21" s="24">
        <v>85083</v>
      </c>
      <c r="V21" s="24">
        <v>86739</v>
      </c>
      <c r="W21" s="24">
        <v>88362</v>
      </c>
      <c r="X21" s="24">
        <v>89051</v>
      </c>
      <c r="Y21" s="96">
        <v>91269</v>
      </c>
    </row>
    <row r="22" spans="1:25" ht="18" customHeight="1">
      <c r="A22" s="75" t="s">
        <v>40</v>
      </c>
      <c r="B22" s="23">
        <v>40062</v>
      </c>
      <c r="C22" s="23">
        <v>40260</v>
      </c>
      <c r="D22" s="23">
        <v>40499</v>
      </c>
      <c r="E22" s="23">
        <v>40694</v>
      </c>
      <c r="F22" s="23">
        <v>41103</v>
      </c>
      <c r="G22" s="23">
        <v>41373</v>
      </c>
      <c r="H22" s="23">
        <v>41793</v>
      </c>
      <c r="I22" s="23">
        <v>42335</v>
      </c>
      <c r="J22" s="23">
        <v>42739</v>
      </c>
      <c r="K22" s="23">
        <v>43235</v>
      </c>
      <c r="L22" s="23">
        <v>43500</v>
      </c>
      <c r="M22" s="23">
        <v>43866</v>
      </c>
      <c r="N22" s="23">
        <v>44136</v>
      </c>
      <c r="O22" s="23">
        <v>44207</v>
      </c>
      <c r="P22" s="23">
        <v>44286</v>
      </c>
      <c r="Q22" s="23">
        <v>44216</v>
      </c>
      <c r="R22" s="23">
        <v>44339</v>
      </c>
      <c r="S22" s="23">
        <v>44337</v>
      </c>
      <c r="T22" s="23">
        <v>44590</v>
      </c>
      <c r="U22" s="23">
        <v>44677</v>
      </c>
      <c r="V22" s="23">
        <v>44776</v>
      </c>
      <c r="W22" s="23">
        <v>44880</v>
      </c>
      <c r="X22" s="23">
        <v>45006</v>
      </c>
      <c r="Y22" s="97">
        <v>45176</v>
      </c>
    </row>
    <row r="23" spans="1:25" ht="18" customHeight="1">
      <c r="A23" s="76" t="s">
        <v>41</v>
      </c>
      <c r="B23" s="16">
        <v>27011</v>
      </c>
      <c r="C23" s="16">
        <v>26809</v>
      </c>
      <c r="D23" s="16">
        <v>26871</v>
      </c>
      <c r="E23" s="16">
        <v>26903</v>
      </c>
      <c r="F23" s="16">
        <v>27087</v>
      </c>
      <c r="G23" s="16">
        <v>27258</v>
      </c>
      <c r="H23" s="16">
        <v>27536</v>
      </c>
      <c r="I23" s="16">
        <v>27841</v>
      </c>
      <c r="J23" s="16">
        <v>28004</v>
      </c>
      <c r="K23" s="16">
        <v>28232</v>
      </c>
      <c r="L23" s="16">
        <v>28386</v>
      </c>
      <c r="M23" s="16">
        <v>28545</v>
      </c>
      <c r="N23" s="16">
        <v>28719</v>
      </c>
      <c r="O23" s="16">
        <v>28805</v>
      </c>
      <c r="P23" s="16">
        <v>28931</v>
      </c>
      <c r="Q23" s="16">
        <v>28889</v>
      </c>
      <c r="R23" s="16">
        <v>29062</v>
      </c>
      <c r="S23" s="16">
        <v>29091</v>
      </c>
      <c r="T23" s="16">
        <v>29293</v>
      </c>
      <c r="U23" s="16">
        <v>29348</v>
      </c>
      <c r="V23" s="16">
        <v>29350</v>
      </c>
      <c r="W23" s="16">
        <v>29334</v>
      </c>
      <c r="X23" s="16">
        <v>29169</v>
      </c>
      <c r="Y23" s="98">
        <v>29189</v>
      </c>
    </row>
    <row r="24" spans="1:25" ht="18" customHeight="1">
      <c r="A24" s="76" t="s">
        <v>42</v>
      </c>
      <c r="B24" s="16">
        <v>5253</v>
      </c>
      <c r="C24" s="16">
        <v>5422</v>
      </c>
      <c r="D24" s="16">
        <v>5499</v>
      </c>
      <c r="E24" s="16">
        <v>5583</v>
      </c>
      <c r="F24" s="16">
        <v>5657</v>
      </c>
      <c r="G24" s="16">
        <v>5719</v>
      </c>
      <c r="H24" s="16">
        <v>5779</v>
      </c>
      <c r="I24" s="16">
        <v>5865</v>
      </c>
      <c r="J24" s="16">
        <v>5954</v>
      </c>
      <c r="K24" s="16">
        <v>6085</v>
      </c>
      <c r="L24" s="16">
        <v>6139</v>
      </c>
      <c r="M24" s="16">
        <v>6208</v>
      </c>
      <c r="N24" s="16">
        <v>6271</v>
      </c>
      <c r="O24" s="16">
        <v>6284</v>
      </c>
      <c r="P24" s="16">
        <v>6281</v>
      </c>
      <c r="Q24" s="16">
        <v>6271</v>
      </c>
      <c r="R24" s="16">
        <v>6234</v>
      </c>
      <c r="S24" s="16">
        <v>6190</v>
      </c>
      <c r="T24" s="16">
        <v>6211</v>
      </c>
      <c r="U24" s="16">
        <v>6226</v>
      </c>
      <c r="V24" s="16">
        <v>6295</v>
      </c>
      <c r="W24" s="16">
        <v>6360</v>
      </c>
      <c r="X24" s="16">
        <v>6429</v>
      </c>
      <c r="Y24" s="98">
        <v>6506</v>
      </c>
    </row>
    <row r="25" spans="1:25" ht="18" customHeight="1">
      <c r="A25" s="76" t="s">
        <v>43</v>
      </c>
      <c r="B25" s="16">
        <v>2679</v>
      </c>
      <c r="C25" s="16">
        <v>2756</v>
      </c>
      <c r="D25" s="16">
        <v>2772</v>
      </c>
      <c r="E25" s="16">
        <v>2804</v>
      </c>
      <c r="F25" s="16">
        <v>2829</v>
      </c>
      <c r="G25" s="16">
        <v>2840</v>
      </c>
      <c r="H25" s="16">
        <v>2873</v>
      </c>
      <c r="I25" s="16">
        <v>2924</v>
      </c>
      <c r="J25" s="16">
        <v>2939</v>
      </c>
      <c r="K25" s="16">
        <v>2972</v>
      </c>
      <c r="L25" s="16">
        <v>2965</v>
      </c>
      <c r="M25" s="16">
        <v>2987</v>
      </c>
      <c r="N25" s="16">
        <v>3005</v>
      </c>
      <c r="O25" s="16">
        <v>3012</v>
      </c>
      <c r="P25" s="16">
        <v>3004</v>
      </c>
      <c r="Q25" s="16">
        <v>3020</v>
      </c>
      <c r="R25" s="16">
        <v>3013</v>
      </c>
      <c r="S25" s="16">
        <v>3017</v>
      </c>
      <c r="T25" s="16">
        <v>3029</v>
      </c>
      <c r="U25" s="16">
        <v>3030</v>
      </c>
      <c r="V25" s="16">
        <v>3075</v>
      </c>
      <c r="W25" s="16">
        <v>3100</v>
      </c>
      <c r="X25" s="16">
        <v>3133</v>
      </c>
      <c r="Y25" s="98">
        <v>3147</v>
      </c>
    </row>
    <row r="26" spans="1:25" ht="18" customHeight="1">
      <c r="A26" s="76" t="s">
        <v>44</v>
      </c>
      <c r="B26" s="16">
        <v>5120</v>
      </c>
      <c r="C26" s="16">
        <v>5273</v>
      </c>
      <c r="D26" s="16">
        <v>5357</v>
      </c>
      <c r="E26" s="16">
        <v>5404</v>
      </c>
      <c r="F26" s="16">
        <v>5530</v>
      </c>
      <c r="G26" s="16">
        <v>5556</v>
      </c>
      <c r="H26" s="16">
        <v>5605</v>
      </c>
      <c r="I26" s="16">
        <v>5705</v>
      </c>
      <c r="J26" s="16">
        <v>5842</v>
      </c>
      <c r="K26" s="16">
        <v>5946</v>
      </c>
      <c r="L26" s="16">
        <v>6010</v>
      </c>
      <c r="M26" s="16">
        <v>6126</v>
      </c>
      <c r="N26" s="16">
        <v>6141</v>
      </c>
      <c r="O26" s="16">
        <v>6106</v>
      </c>
      <c r="P26" s="16">
        <v>6070</v>
      </c>
      <c r="Q26" s="16">
        <v>6036</v>
      </c>
      <c r="R26" s="16">
        <v>6030</v>
      </c>
      <c r="S26" s="16">
        <v>6039</v>
      </c>
      <c r="T26" s="16">
        <v>6057</v>
      </c>
      <c r="U26" s="16">
        <v>6073</v>
      </c>
      <c r="V26" s="16">
        <v>6056</v>
      </c>
      <c r="W26" s="16">
        <v>6086</v>
      </c>
      <c r="X26" s="16">
        <v>6275</v>
      </c>
      <c r="Y26" s="98">
        <v>6334</v>
      </c>
    </row>
    <row r="27" spans="1:25" ht="18" customHeight="1">
      <c r="A27" s="75" t="s">
        <v>45</v>
      </c>
      <c r="B27" s="23">
        <v>26040</v>
      </c>
      <c r="C27" s="23">
        <v>28267</v>
      </c>
      <c r="D27" s="23">
        <v>31585</v>
      </c>
      <c r="E27" s="23">
        <v>36557</v>
      </c>
      <c r="F27" s="23">
        <v>42641</v>
      </c>
      <c r="G27" s="23">
        <v>42316</v>
      </c>
      <c r="H27" s="23">
        <v>46815</v>
      </c>
      <c r="I27" s="23">
        <v>49837</v>
      </c>
      <c r="J27" s="23">
        <v>52640</v>
      </c>
      <c r="K27" s="23">
        <v>56133</v>
      </c>
      <c r="L27" s="23">
        <v>56785</v>
      </c>
      <c r="M27" s="23">
        <v>56752</v>
      </c>
      <c r="N27" s="23">
        <v>56801</v>
      </c>
      <c r="O27" s="23">
        <v>56861</v>
      </c>
      <c r="P27" s="23">
        <v>56397</v>
      </c>
      <c r="Q27" s="23">
        <v>44430</v>
      </c>
      <c r="R27" s="23">
        <v>42535</v>
      </c>
      <c r="S27" s="23">
        <v>39904</v>
      </c>
      <c r="T27" s="23">
        <v>39315</v>
      </c>
      <c r="U27" s="23">
        <v>40406</v>
      </c>
      <c r="V27" s="23">
        <v>41963</v>
      </c>
      <c r="W27" s="23">
        <v>43482</v>
      </c>
      <c r="X27" s="23">
        <v>44045</v>
      </c>
      <c r="Y27" s="97">
        <v>46093</v>
      </c>
    </row>
    <row r="28" spans="1:25" ht="18" customHeight="1">
      <c r="A28" s="76" t="s">
        <v>46</v>
      </c>
      <c r="B28" s="16">
        <v>9061</v>
      </c>
      <c r="C28" s="16">
        <v>9458</v>
      </c>
      <c r="D28" s="16">
        <v>9687</v>
      </c>
      <c r="E28" s="16">
        <v>9912</v>
      </c>
      <c r="F28" s="16">
        <v>10052</v>
      </c>
      <c r="G28" s="16">
        <v>10185</v>
      </c>
      <c r="H28" s="16">
        <v>10237</v>
      </c>
      <c r="I28" s="16">
        <v>10349</v>
      </c>
      <c r="J28" s="16">
        <v>10425</v>
      </c>
      <c r="K28" s="16">
        <v>10466</v>
      </c>
      <c r="L28" s="16">
        <v>10340</v>
      </c>
      <c r="M28" s="16">
        <v>10301</v>
      </c>
      <c r="N28" s="16">
        <v>10333</v>
      </c>
      <c r="O28" s="16">
        <v>10186</v>
      </c>
      <c r="P28" s="16">
        <v>10143</v>
      </c>
      <c r="Q28" s="16">
        <v>10153</v>
      </c>
      <c r="R28" s="16">
        <v>10102</v>
      </c>
      <c r="S28" s="16">
        <v>10125</v>
      </c>
      <c r="T28" s="16">
        <v>10088</v>
      </c>
      <c r="U28" s="16">
        <v>10058</v>
      </c>
      <c r="V28" s="16">
        <v>10086</v>
      </c>
      <c r="W28" s="16">
        <v>10088</v>
      </c>
      <c r="X28" s="16">
        <v>10136</v>
      </c>
      <c r="Y28" s="98">
        <v>10216</v>
      </c>
    </row>
    <row r="29" spans="1:25" ht="18" customHeight="1">
      <c r="A29" s="77" t="s">
        <v>47</v>
      </c>
      <c r="B29" s="18">
        <v>16979</v>
      </c>
      <c r="C29" s="18">
        <v>18809</v>
      </c>
      <c r="D29" s="18">
        <v>21898</v>
      </c>
      <c r="E29" s="18">
        <v>26645</v>
      </c>
      <c r="F29" s="18">
        <v>32589</v>
      </c>
      <c r="G29" s="18">
        <v>32131</v>
      </c>
      <c r="H29" s="18">
        <v>36578</v>
      </c>
      <c r="I29" s="18">
        <v>39488</v>
      </c>
      <c r="J29" s="18">
        <v>42215</v>
      </c>
      <c r="K29" s="18">
        <v>45667</v>
      </c>
      <c r="L29" s="18">
        <v>46445</v>
      </c>
      <c r="M29" s="18">
        <v>46451</v>
      </c>
      <c r="N29" s="18">
        <v>46468</v>
      </c>
      <c r="O29" s="18">
        <v>46675</v>
      </c>
      <c r="P29" s="18">
        <v>46254</v>
      </c>
      <c r="Q29" s="18">
        <v>34277</v>
      </c>
      <c r="R29" s="18">
        <v>32433</v>
      </c>
      <c r="S29" s="18">
        <v>29779</v>
      </c>
      <c r="T29" s="18">
        <v>29227</v>
      </c>
      <c r="U29" s="18">
        <v>30348</v>
      </c>
      <c r="V29" s="18">
        <v>31877</v>
      </c>
      <c r="W29" s="18">
        <v>33394</v>
      </c>
      <c r="X29" s="18">
        <v>33909</v>
      </c>
      <c r="Y29" s="99">
        <v>35877</v>
      </c>
    </row>
    <row r="30" spans="1:25" ht="18" customHeight="1">
      <c r="A30" s="19" t="s">
        <v>48</v>
      </c>
      <c r="B30" s="14"/>
      <c r="C30" s="14"/>
      <c r="D30" s="1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5" ht="18" customHeight="1">
      <c r="A31" s="14"/>
      <c r="B31" s="14"/>
      <c r="C31" s="14"/>
      <c r="D31" s="14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3" spans="1:25" ht="18" customHeight="1">
      <c r="A33" s="22" t="s">
        <v>50</v>
      </c>
      <c r="B33" s="74" t="s">
        <v>15</v>
      </c>
      <c r="C33" s="74" t="s">
        <v>16</v>
      </c>
      <c r="D33" s="74" t="s">
        <v>17</v>
      </c>
      <c r="E33" s="74">
        <v>2002</v>
      </c>
      <c r="F33" s="74">
        <v>2003</v>
      </c>
      <c r="G33" s="74">
        <v>2004</v>
      </c>
      <c r="H33" s="74">
        <v>2005</v>
      </c>
      <c r="I33" s="74">
        <v>2006</v>
      </c>
      <c r="J33" s="74">
        <v>2007</v>
      </c>
      <c r="K33" s="74">
        <v>2008</v>
      </c>
      <c r="L33" s="74">
        <v>2009</v>
      </c>
      <c r="M33" s="74">
        <v>2010</v>
      </c>
      <c r="N33" s="74">
        <v>2011</v>
      </c>
      <c r="O33" s="74">
        <v>2012</v>
      </c>
      <c r="P33" s="74">
        <v>2013</v>
      </c>
      <c r="Q33" s="74">
        <v>2014</v>
      </c>
      <c r="R33" s="74">
        <v>2015</v>
      </c>
      <c r="S33" s="74">
        <v>2016</v>
      </c>
      <c r="T33" s="74">
        <v>2017</v>
      </c>
      <c r="U33" s="74">
        <v>2018</v>
      </c>
      <c r="V33" s="74">
        <v>2019</v>
      </c>
      <c r="W33" s="74">
        <v>2020</v>
      </c>
      <c r="X33" s="74">
        <v>2021</v>
      </c>
      <c r="Y33" s="114" t="s">
        <v>38</v>
      </c>
    </row>
    <row r="34" spans="1:25" ht="18" customHeight="1">
      <c r="A34" s="67" t="s">
        <v>39</v>
      </c>
      <c r="B34" s="24">
        <v>67355</v>
      </c>
      <c r="C34" s="24">
        <v>69892</v>
      </c>
      <c r="D34" s="24">
        <v>73016</v>
      </c>
      <c r="E34" s="24">
        <v>77187</v>
      </c>
      <c r="F34" s="24">
        <v>83042</v>
      </c>
      <c r="G34" s="24">
        <v>82444</v>
      </c>
      <c r="H34" s="24">
        <v>86702</v>
      </c>
      <c r="I34" s="24">
        <v>89901</v>
      </c>
      <c r="J34" s="24">
        <v>93188</v>
      </c>
      <c r="K34" s="24">
        <v>97238</v>
      </c>
      <c r="L34" s="24">
        <v>98988</v>
      </c>
      <c r="M34" s="24">
        <v>99755</v>
      </c>
      <c r="N34" s="24">
        <v>100505</v>
      </c>
      <c r="O34" s="24">
        <v>100772</v>
      </c>
      <c r="P34" s="24">
        <v>100757</v>
      </c>
      <c r="Q34" s="24">
        <v>89406</v>
      </c>
      <c r="R34" s="24">
        <v>88141</v>
      </c>
      <c r="S34" s="24">
        <v>85590</v>
      </c>
      <c r="T34" s="24">
        <v>85422</v>
      </c>
      <c r="U34" s="24">
        <v>86743</v>
      </c>
      <c r="V34" s="24">
        <v>88417</v>
      </c>
      <c r="W34" s="24">
        <v>89841</v>
      </c>
      <c r="X34" s="24">
        <v>90600</v>
      </c>
      <c r="Y34" s="96">
        <v>93015</v>
      </c>
    </row>
    <row r="35" spans="1:25" ht="18" customHeight="1">
      <c r="A35" s="75" t="s">
        <v>40</v>
      </c>
      <c r="B35" s="23">
        <v>40791</v>
      </c>
      <c r="C35" s="23">
        <v>40933</v>
      </c>
      <c r="D35" s="23">
        <v>41148</v>
      </c>
      <c r="E35" s="23">
        <v>41373</v>
      </c>
      <c r="F35" s="23">
        <v>41707</v>
      </c>
      <c r="G35" s="23">
        <v>41825</v>
      </c>
      <c r="H35" s="23">
        <v>42131</v>
      </c>
      <c r="I35" s="23">
        <v>42458</v>
      </c>
      <c r="J35" s="23">
        <v>42903</v>
      </c>
      <c r="K35" s="23">
        <v>43359</v>
      </c>
      <c r="L35" s="23">
        <v>43786</v>
      </c>
      <c r="M35" s="23">
        <v>44075</v>
      </c>
      <c r="N35" s="23">
        <v>44383</v>
      </c>
      <c r="O35" s="23">
        <v>44474</v>
      </c>
      <c r="P35" s="23">
        <v>44597</v>
      </c>
      <c r="Q35" s="23">
        <v>44484</v>
      </c>
      <c r="R35" s="23">
        <v>44559</v>
      </c>
      <c r="S35" s="23">
        <v>44527</v>
      </c>
      <c r="T35" s="23">
        <v>44569</v>
      </c>
      <c r="U35" s="23">
        <v>44680</v>
      </c>
      <c r="V35" s="23">
        <v>44722</v>
      </c>
      <c r="W35" s="23">
        <v>44795</v>
      </c>
      <c r="X35" s="23">
        <v>44960</v>
      </c>
      <c r="Y35" s="97">
        <v>45099</v>
      </c>
    </row>
    <row r="36" spans="1:25" ht="18" customHeight="1">
      <c r="A36" s="76" t="s">
        <v>41</v>
      </c>
      <c r="B36" s="16">
        <v>27223</v>
      </c>
      <c r="C36" s="16">
        <v>27114</v>
      </c>
      <c r="D36" s="16">
        <v>27193</v>
      </c>
      <c r="E36" s="16">
        <v>27210</v>
      </c>
      <c r="F36" s="16">
        <v>27445</v>
      </c>
      <c r="G36" s="16">
        <v>27490</v>
      </c>
      <c r="H36" s="16">
        <v>27695</v>
      </c>
      <c r="I36" s="16">
        <v>27867</v>
      </c>
      <c r="J36" s="16">
        <v>28098</v>
      </c>
      <c r="K36" s="16">
        <v>28298</v>
      </c>
      <c r="L36" s="16">
        <v>28638</v>
      </c>
      <c r="M36" s="16">
        <v>28822</v>
      </c>
      <c r="N36" s="16">
        <v>29002</v>
      </c>
      <c r="O36" s="16">
        <v>29144</v>
      </c>
      <c r="P36" s="16">
        <v>29269</v>
      </c>
      <c r="Q36" s="16">
        <v>29214</v>
      </c>
      <c r="R36" s="16">
        <v>29306</v>
      </c>
      <c r="S36" s="16">
        <v>29322</v>
      </c>
      <c r="T36" s="16">
        <v>29300</v>
      </c>
      <c r="U36" s="16">
        <v>29357</v>
      </c>
      <c r="V36" s="16">
        <v>29300</v>
      </c>
      <c r="W36" s="16">
        <v>29319</v>
      </c>
      <c r="X36" s="16">
        <v>29327</v>
      </c>
      <c r="Y36" s="98">
        <v>29291</v>
      </c>
    </row>
    <row r="37" spans="1:25" ht="18" customHeight="1">
      <c r="A37" s="76" t="s">
        <v>42</v>
      </c>
      <c r="B37" s="16">
        <v>5724</v>
      </c>
      <c r="C37" s="16">
        <v>5800</v>
      </c>
      <c r="D37" s="16">
        <v>5841</v>
      </c>
      <c r="E37" s="16">
        <v>5922</v>
      </c>
      <c r="F37" s="16">
        <v>5939</v>
      </c>
      <c r="G37" s="16">
        <v>5962</v>
      </c>
      <c r="H37" s="16">
        <v>6001</v>
      </c>
      <c r="I37" s="16">
        <v>6078</v>
      </c>
      <c r="J37" s="16">
        <v>6171</v>
      </c>
      <c r="K37" s="16">
        <v>6257</v>
      </c>
      <c r="L37" s="16">
        <v>6288</v>
      </c>
      <c r="M37" s="16">
        <v>6374</v>
      </c>
      <c r="N37" s="16">
        <v>6425</v>
      </c>
      <c r="O37" s="16">
        <v>6379</v>
      </c>
      <c r="P37" s="16">
        <v>6381</v>
      </c>
      <c r="Q37" s="16">
        <v>6316</v>
      </c>
      <c r="R37" s="16">
        <v>6325</v>
      </c>
      <c r="S37" s="16">
        <v>6309</v>
      </c>
      <c r="T37" s="16">
        <v>6327</v>
      </c>
      <c r="U37" s="16">
        <v>6350</v>
      </c>
      <c r="V37" s="16">
        <v>6423</v>
      </c>
      <c r="W37" s="16">
        <v>6427</v>
      </c>
      <c r="X37" s="16">
        <v>6445</v>
      </c>
      <c r="Y37" s="98">
        <v>6535</v>
      </c>
    </row>
    <row r="38" spans="1:25" ht="18" customHeight="1">
      <c r="A38" s="76" t="s">
        <v>43</v>
      </c>
      <c r="B38" s="16">
        <v>2715</v>
      </c>
      <c r="C38" s="16">
        <v>2759</v>
      </c>
      <c r="D38" s="16">
        <v>2774</v>
      </c>
      <c r="E38" s="16">
        <v>2815</v>
      </c>
      <c r="F38" s="16">
        <v>2825</v>
      </c>
      <c r="G38" s="16">
        <v>2816</v>
      </c>
      <c r="H38" s="16">
        <v>2827</v>
      </c>
      <c r="I38" s="16">
        <v>2846</v>
      </c>
      <c r="J38" s="16">
        <v>2868</v>
      </c>
      <c r="K38" s="16">
        <v>2894</v>
      </c>
      <c r="L38" s="16">
        <v>2934</v>
      </c>
      <c r="M38" s="16">
        <v>2916</v>
      </c>
      <c r="N38" s="16">
        <v>2929</v>
      </c>
      <c r="O38" s="16">
        <v>2944</v>
      </c>
      <c r="P38" s="16">
        <v>2947</v>
      </c>
      <c r="Q38" s="16">
        <v>2975</v>
      </c>
      <c r="R38" s="16">
        <v>2982</v>
      </c>
      <c r="S38" s="16">
        <v>2975</v>
      </c>
      <c r="T38" s="16">
        <v>2970</v>
      </c>
      <c r="U38" s="16">
        <v>2996</v>
      </c>
      <c r="V38" s="16">
        <v>3051</v>
      </c>
      <c r="W38" s="16">
        <v>3068</v>
      </c>
      <c r="X38" s="16">
        <v>3091</v>
      </c>
      <c r="Y38" s="98">
        <v>3119</v>
      </c>
    </row>
    <row r="39" spans="1:25" ht="18" customHeight="1">
      <c r="A39" s="76" t="s">
        <v>44</v>
      </c>
      <c r="B39" s="16">
        <v>5128</v>
      </c>
      <c r="C39" s="16">
        <v>5260</v>
      </c>
      <c r="D39" s="16">
        <v>5340</v>
      </c>
      <c r="E39" s="16">
        <v>5426</v>
      </c>
      <c r="F39" s="16">
        <v>5498</v>
      </c>
      <c r="G39" s="16">
        <v>5557</v>
      </c>
      <c r="H39" s="16">
        <v>5608</v>
      </c>
      <c r="I39" s="16">
        <v>5667</v>
      </c>
      <c r="J39" s="16">
        <v>5766</v>
      </c>
      <c r="K39" s="16">
        <v>5910</v>
      </c>
      <c r="L39" s="16">
        <v>5926</v>
      </c>
      <c r="M39" s="16">
        <v>5963</v>
      </c>
      <c r="N39" s="16">
        <v>6027</v>
      </c>
      <c r="O39" s="16">
        <v>6007</v>
      </c>
      <c r="P39" s="16">
        <v>6000</v>
      </c>
      <c r="Q39" s="16">
        <v>5979</v>
      </c>
      <c r="R39" s="16">
        <v>5946</v>
      </c>
      <c r="S39" s="16">
        <v>5921</v>
      </c>
      <c r="T39" s="16">
        <v>5972</v>
      </c>
      <c r="U39" s="16">
        <v>5977</v>
      </c>
      <c r="V39" s="16">
        <v>5948</v>
      </c>
      <c r="W39" s="16">
        <v>5981</v>
      </c>
      <c r="X39" s="16">
        <v>6097</v>
      </c>
      <c r="Y39" s="98">
        <v>6154</v>
      </c>
    </row>
    <row r="40" spans="1:25" ht="18" customHeight="1">
      <c r="A40" s="75" t="s">
        <v>45</v>
      </c>
      <c r="B40" s="23">
        <v>26564</v>
      </c>
      <c r="C40" s="23">
        <v>28959</v>
      </c>
      <c r="D40" s="23">
        <v>31868</v>
      </c>
      <c r="E40" s="23">
        <v>35814</v>
      </c>
      <c r="F40" s="23">
        <v>41335</v>
      </c>
      <c r="G40" s="23">
        <v>40619</v>
      </c>
      <c r="H40" s="23">
        <v>44571</v>
      </c>
      <c r="I40" s="23">
        <v>47443</v>
      </c>
      <c r="J40" s="23">
        <v>50285</v>
      </c>
      <c r="K40" s="23">
        <v>53879</v>
      </c>
      <c r="L40" s="23">
        <v>55202</v>
      </c>
      <c r="M40" s="23">
        <v>55680</v>
      </c>
      <c r="N40" s="23">
        <v>56122</v>
      </c>
      <c r="O40" s="23">
        <v>56298</v>
      </c>
      <c r="P40" s="23">
        <v>56160</v>
      </c>
      <c r="Q40" s="23">
        <v>44922</v>
      </c>
      <c r="R40" s="23">
        <v>43582</v>
      </c>
      <c r="S40" s="23">
        <v>41063</v>
      </c>
      <c r="T40" s="23">
        <v>40853</v>
      </c>
      <c r="U40" s="23">
        <v>42063</v>
      </c>
      <c r="V40" s="23">
        <v>43695</v>
      </c>
      <c r="W40" s="23">
        <v>45046</v>
      </c>
      <c r="X40" s="23">
        <v>45640</v>
      </c>
      <c r="Y40" s="97">
        <v>47916</v>
      </c>
    </row>
    <row r="41" spans="1:25" ht="18" customHeight="1">
      <c r="A41" s="76" t="s">
        <v>46</v>
      </c>
      <c r="B41" s="16">
        <v>9169</v>
      </c>
      <c r="C41" s="16">
        <v>9602</v>
      </c>
      <c r="D41" s="16">
        <v>9834</v>
      </c>
      <c r="E41" s="16">
        <v>10029</v>
      </c>
      <c r="F41" s="16">
        <v>10170</v>
      </c>
      <c r="G41" s="16">
        <v>10291</v>
      </c>
      <c r="H41" s="16">
        <v>10404</v>
      </c>
      <c r="I41" s="16">
        <v>10426</v>
      </c>
      <c r="J41" s="16">
        <v>10448</v>
      </c>
      <c r="K41" s="16">
        <v>10534</v>
      </c>
      <c r="L41" s="16">
        <v>10575</v>
      </c>
      <c r="M41" s="16">
        <v>10535</v>
      </c>
      <c r="N41" s="16">
        <v>10590</v>
      </c>
      <c r="O41" s="16">
        <v>10492</v>
      </c>
      <c r="P41" s="16">
        <v>10490</v>
      </c>
      <c r="Q41" s="16">
        <v>10465</v>
      </c>
      <c r="R41" s="16">
        <v>10459</v>
      </c>
      <c r="S41" s="16">
        <v>10474</v>
      </c>
      <c r="T41" s="16">
        <v>10533</v>
      </c>
      <c r="U41" s="16">
        <v>10475</v>
      </c>
      <c r="V41" s="16">
        <v>10583</v>
      </c>
      <c r="W41" s="16">
        <v>10625</v>
      </c>
      <c r="X41" s="16">
        <v>10661</v>
      </c>
      <c r="Y41" s="98">
        <v>10742</v>
      </c>
    </row>
    <row r="42" spans="1:25" ht="18" customHeight="1">
      <c r="A42" s="77" t="s">
        <v>47</v>
      </c>
      <c r="B42" s="18">
        <v>17395</v>
      </c>
      <c r="C42" s="18">
        <v>19357</v>
      </c>
      <c r="D42" s="18">
        <v>22034</v>
      </c>
      <c r="E42" s="18">
        <v>25785</v>
      </c>
      <c r="F42" s="18">
        <v>31165</v>
      </c>
      <c r="G42" s="18">
        <v>30328</v>
      </c>
      <c r="H42" s="18">
        <v>34167</v>
      </c>
      <c r="I42" s="18">
        <v>37017</v>
      </c>
      <c r="J42" s="18">
        <v>39837</v>
      </c>
      <c r="K42" s="18">
        <v>43345</v>
      </c>
      <c r="L42" s="18">
        <v>44627</v>
      </c>
      <c r="M42" s="18">
        <v>45145</v>
      </c>
      <c r="N42" s="18">
        <v>45532</v>
      </c>
      <c r="O42" s="18">
        <v>45806</v>
      </c>
      <c r="P42" s="18">
        <v>45670</v>
      </c>
      <c r="Q42" s="18">
        <v>34457</v>
      </c>
      <c r="R42" s="18">
        <v>33123</v>
      </c>
      <c r="S42" s="18">
        <v>30589</v>
      </c>
      <c r="T42" s="18">
        <v>30320</v>
      </c>
      <c r="U42" s="18">
        <v>31588</v>
      </c>
      <c r="V42" s="18">
        <v>33112</v>
      </c>
      <c r="W42" s="18">
        <v>34421</v>
      </c>
      <c r="X42" s="18">
        <v>34979</v>
      </c>
      <c r="Y42" s="99">
        <v>37174</v>
      </c>
    </row>
    <row r="43" spans="1:25" ht="18" customHeight="1">
      <c r="A43" s="19" t="s">
        <v>48</v>
      </c>
      <c r="B43" s="14"/>
      <c r="C43" s="14"/>
      <c r="D43" s="14"/>
    </row>
    <row r="47" spans="1:25" ht="21">
      <c r="A47" s="33" t="s">
        <v>51</v>
      </c>
      <c r="B47" s="33"/>
      <c r="C47" s="33"/>
      <c r="D47" s="33"/>
      <c r="E47" s="33"/>
      <c r="F47" s="33"/>
      <c r="G47" s="33"/>
      <c r="H47" s="33"/>
      <c r="I47" s="33"/>
      <c r="J47" s="33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2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6.5">
      <c r="A49" s="21" t="s">
        <v>14</v>
      </c>
      <c r="B49" s="74" t="s">
        <v>15</v>
      </c>
      <c r="C49" s="74" t="s">
        <v>16</v>
      </c>
      <c r="D49" s="74" t="s">
        <v>17</v>
      </c>
      <c r="E49" s="74" t="s">
        <v>18</v>
      </c>
      <c r="F49" s="74" t="s">
        <v>19</v>
      </c>
      <c r="G49" s="74" t="s">
        <v>20</v>
      </c>
      <c r="H49" s="74" t="s">
        <v>21</v>
      </c>
      <c r="I49" s="74" t="s">
        <v>22</v>
      </c>
      <c r="J49" s="74" t="s">
        <v>23</v>
      </c>
      <c r="K49" s="74" t="s">
        <v>24</v>
      </c>
      <c r="L49" s="74" t="s">
        <v>25</v>
      </c>
      <c r="M49" s="74" t="s">
        <v>26</v>
      </c>
      <c r="N49" s="74" t="s">
        <v>27</v>
      </c>
      <c r="O49" s="74" t="s">
        <v>28</v>
      </c>
      <c r="P49" s="74" t="s">
        <v>29</v>
      </c>
      <c r="Q49" s="74" t="s">
        <v>30</v>
      </c>
      <c r="R49" s="74" t="s">
        <v>31</v>
      </c>
      <c r="S49" s="74" t="s">
        <v>32</v>
      </c>
      <c r="T49" s="74" t="s">
        <v>33</v>
      </c>
      <c r="U49" s="74" t="s">
        <v>34</v>
      </c>
      <c r="V49" s="74" t="s">
        <v>35</v>
      </c>
      <c r="W49" s="74" t="s">
        <v>36</v>
      </c>
      <c r="X49" s="121" t="s">
        <v>37</v>
      </c>
      <c r="Y49" s="122" t="s">
        <v>38</v>
      </c>
    </row>
    <row r="50" spans="1:25">
      <c r="A50" s="15" t="s">
        <v>39</v>
      </c>
      <c r="B50" s="123">
        <f>B8/B8</f>
        <v>1</v>
      </c>
      <c r="C50" s="123">
        <f t="shared" ref="C50:Y50" si="0">C8/C8</f>
        <v>1</v>
      </c>
      <c r="D50" s="123">
        <f t="shared" si="0"/>
        <v>1</v>
      </c>
      <c r="E50" s="123">
        <f t="shared" si="0"/>
        <v>1</v>
      </c>
      <c r="F50" s="123">
        <f t="shared" si="0"/>
        <v>1</v>
      </c>
      <c r="G50" s="123">
        <f t="shared" si="0"/>
        <v>1</v>
      </c>
      <c r="H50" s="123">
        <f t="shared" si="0"/>
        <v>1</v>
      </c>
      <c r="I50" s="123">
        <f t="shared" si="0"/>
        <v>1</v>
      </c>
      <c r="J50" s="123">
        <f t="shared" si="0"/>
        <v>1</v>
      </c>
      <c r="K50" s="123">
        <f t="shared" si="0"/>
        <v>1</v>
      </c>
      <c r="L50" s="123">
        <f t="shared" si="0"/>
        <v>1</v>
      </c>
      <c r="M50" s="123">
        <f t="shared" si="0"/>
        <v>1</v>
      </c>
      <c r="N50" s="123">
        <f t="shared" si="0"/>
        <v>1</v>
      </c>
      <c r="O50" s="123">
        <f t="shared" si="0"/>
        <v>1</v>
      </c>
      <c r="P50" s="123">
        <f t="shared" si="0"/>
        <v>1</v>
      </c>
      <c r="Q50" s="123">
        <f t="shared" si="0"/>
        <v>1</v>
      </c>
      <c r="R50" s="123">
        <f t="shared" si="0"/>
        <v>1</v>
      </c>
      <c r="S50" s="123">
        <f t="shared" si="0"/>
        <v>1</v>
      </c>
      <c r="T50" s="123">
        <f t="shared" si="0"/>
        <v>1</v>
      </c>
      <c r="U50" s="123">
        <f t="shared" si="0"/>
        <v>1</v>
      </c>
      <c r="V50" s="123">
        <f t="shared" si="0"/>
        <v>1</v>
      </c>
      <c r="W50" s="123">
        <f t="shared" si="0"/>
        <v>1</v>
      </c>
      <c r="X50" s="123">
        <f t="shared" si="0"/>
        <v>1</v>
      </c>
      <c r="Y50" s="123">
        <f t="shared" si="0"/>
        <v>1</v>
      </c>
    </row>
    <row r="51" spans="1:25">
      <c r="A51" s="12" t="s">
        <v>40</v>
      </c>
      <c r="B51" s="124">
        <f>B9/B8</f>
        <v>0.60583558749260058</v>
      </c>
      <c r="C51" s="124">
        <f t="shared" ref="C51:Y51" si="1">C9/C8</f>
        <v>0.58657409748661671</v>
      </c>
      <c r="D51" s="124">
        <f t="shared" si="1"/>
        <v>0.56269469331495525</v>
      </c>
      <c r="E51" s="124">
        <f t="shared" si="1"/>
        <v>0.53139123790776877</v>
      </c>
      <c r="F51" s="124">
        <f t="shared" si="1"/>
        <v>0.49650450277601238</v>
      </c>
      <c r="G51" s="124">
        <f t="shared" si="1"/>
        <v>0.50079153449344804</v>
      </c>
      <c r="H51" s="124">
        <f t="shared" si="1"/>
        <v>0.47871770007415437</v>
      </c>
      <c r="I51" s="124">
        <f t="shared" si="1"/>
        <v>0.46570880910404067</v>
      </c>
      <c r="J51" s="124">
        <f t="shared" si="1"/>
        <v>0.45417278739121902</v>
      </c>
      <c r="K51" s="124">
        <f t="shared" si="1"/>
        <v>0.44044434045756486</v>
      </c>
      <c r="L51" s="124">
        <f t="shared" si="1"/>
        <v>0.43802221073602543</v>
      </c>
      <c r="M51" s="124">
        <f t="shared" si="1"/>
        <v>0.43888647672091552</v>
      </c>
      <c r="N51" s="124">
        <f t="shared" si="1"/>
        <v>0.43942673325324411</v>
      </c>
      <c r="O51" s="124">
        <f t="shared" si="1"/>
        <v>0.43936286167261196</v>
      </c>
      <c r="P51" s="124">
        <f t="shared" si="1"/>
        <v>0.44123808578236695</v>
      </c>
      <c r="Q51" s="124">
        <f t="shared" si="1"/>
        <v>0.4981690742030418</v>
      </c>
      <c r="R51" s="124">
        <f t="shared" si="1"/>
        <v>0.50794503328286145</v>
      </c>
      <c r="S51" s="124">
        <f t="shared" si="1"/>
        <v>0.52324958340938932</v>
      </c>
      <c r="T51" s="124">
        <f t="shared" si="1"/>
        <v>0.52654922132914417</v>
      </c>
      <c r="U51" s="124">
        <f t="shared" si="1"/>
        <v>0.52004353241069456</v>
      </c>
      <c r="V51" s="124">
        <f t="shared" si="1"/>
        <v>0.51096165703715546</v>
      </c>
      <c r="W51" s="124">
        <f t="shared" si="1"/>
        <v>0.50321823987250491</v>
      </c>
      <c r="X51" s="124">
        <f t="shared" si="1"/>
        <v>0.50078207190608459</v>
      </c>
      <c r="Y51" s="124">
        <f t="shared" si="1"/>
        <v>0.48986889800525274</v>
      </c>
    </row>
    <row r="52" spans="1:25">
      <c r="A52" s="13" t="s">
        <v>41</v>
      </c>
      <c r="B52" s="125">
        <f>B10/B8</f>
        <v>0.4063780843267869</v>
      </c>
      <c r="C52" s="125">
        <f t="shared" ref="C52:Y52" si="2">C10/C8</f>
        <v>0.38956357147501425</v>
      </c>
      <c r="D52" s="125">
        <f t="shared" si="2"/>
        <v>0.37259820813232253</v>
      </c>
      <c r="E52" s="125">
        <f t="shared" si="2"/>
        <v>0.35038656289255238</v>
      </c>
      <c r="F52" s="125">
        <f t="shared" si="2"/>
        <v>0.32695789814492821</v>
      </c>
      <c r="G52" s="125">
        <f t="shared" si="2"/>
        <v>0.32954319731781162</v>
      </c>
      <c r="H52" s="125">
        <f t="shared" si="2"/>
        <v>0.315047629912726</v>
      </c>
      <c r="I52" s="125">
        <f t="shared" si="2"/>
        <v>0.30596518978651421</v>
      </c>
      <c r="J52" s="125">
        <f t="shared" si="2"/>
        <v>0.2975175932162043</v>
      </c>
      <c r="K52" s="125">
        <f t="shared" si="2"/>
        <v>0.28752937346774765</v>
      </c>
      <c r="L52" s="125">
        <f t="shared" si="2"/>
        <v>0.28616019229900691</v>
      </c>
      <c r="M52" s="125">
        <f t="shared" si="2"/>
        <v>0.28630104854446459</v>
      </c>
      <c r="N52" s="125">
        <f t="shared" si="2"/>
        <v>0.28653905342480712</v>
      </c>
      <c r="O52" s="125">
        <f t="shared" si="2"/>
        <v>0.28710364645263575</v>
      </c>
      <c r="P52" s="125">
        <f t="shared" si="2"/>
        <v>0.28891977760127086</v>
      </c>
      <c r="Q52" s="125">
        <f t="shared" si="2"/>
        <v>0.32632601711859455</v>
      </c>
      <c r="R52" s="125">
        <f t="shared" si="2"/>
        <v>0.33350284261349028</v>
      </c>
      <c r="S52" s="125">
        <f t="shared" si="2"/>
        <v>0.34394780693748489</v>
      </c>
      <c r="T52" s="125">
        <f t="shared" si="2"/>
        <v>0.3460345957821257</v>
      </c>
      <c r="U52" s="125">
        <f t="shared" si="2"/>
        <v>0.34165376601911235</v>
      </c>
      <c r="V52" s="125">
        <f t="shared" si="2"/>
        <v>0.3348443673068579</v>
      </c>
      <c r="W52" s="125">
        <f t="shared" si="2"/>
        <v>0.32913587313344894</v>
      </c>
      <c r="X52" s="125">
        <f t="shared" si="2"/>
        <v>0.32560909763931178</v>
      </c>
      <c r="Y52" s="125">
        <f t="shared" si="2"/>
        <v>0.317336285298778</v>
      </c>
    </row>
    <row r="53" spans="1:25">
      <c r="A53" s="13" t="s">
        <v>42</v>
      </c>
      <c r="B53" s="125">
        <f>B11/B8</f>
        <v>8.2251212000869198E-2</v>
      </c>
      <c r="C53" s="125">
        <f t="shared" ref="C53:Y53" si="3">C11/C8</f>
        <v>8.1072685108258255E-2</v>
      </c>
      <c r="D53" s="125">
        <f t="shared" si="3"/>
        <v>7.8152997932460375E-2</v>
      </c>
      <c r="E53" s="125">
        <f t="shared" si="3"/>
        <v>7.4495914218003348E-2</v>
      </c>
      <c r="F53" s="125">
        <f t="shared" si="3"/>
        <v>6.9526219227033448E-2</v>
      </c>
      <c r="G53" s="125">
        <f t="shared" si="3"/>
        <v>7.0311136258299073E-2</v>
      </c>
      <c r="H53" s="125">
        <f t="shared" si="3"/>
        <v>6.7195254121270892E-2</v>
      </c>
      <c r="I53" s="125">
        <f t="shared" si="3"/>
        <v>6.5594569211250439E-2</v>
      </c>
      <c r="J53" s="125">
        <f t="shared" si="3"/>
        <v>6.4300752517672768E-2</v>
      </c>
      <c r="K53" s="125">
        <f t="shared" si="3"/>
        <v>6.2775296786466331E-2</v>
      </c>
      <c r="L53" s="125">
        <f t="shared" si="3"/>
        <v>6.236168472397164E-2</v>
      </c>
      <c r="M53" s="125">
        <f t="shared" si="3"/>
        <v>6.2792891257804198E-2</v>
      </c>
      <c r="N53" s="125">
        <f t="shared" si="3"/>
        <v>6.3025585528340658E-2</v>
      </c>
      <c r="O53" s="125">
        <f t="shared" si="3"/>
        <v>6.2737812128418544E-2</v>
      </c>
      <c r="P53" s="125">
        <f t="shared" si="3"/>
        <v>6.2857426528991261E-2</v>
      </c>
      <c r="Q53" s="125">
        <f t="shared" si="3"/>
        <v>7.0692831307707857E-2</v>
      </c>
      <c r="R53" s="125">
        <f t="shared" si="3"/>
        <v>7.1759563465988635E-2</v>
      </c>
      <c r="S53" s="125">
        <f t="shared" si="3"/>
        <v>7.3596693183223316E-2</v>
      </c>
      <c r="T53" s="125">
        <f t="shared" si="3"/>
        <v>7.4046076526484261E-2</v>
      </c>
      <c r="U53" s="125">
        <f t="shared" si="3"/>
        <v>7.3190320440445572E-2</v>
      </c>
      <c r="V53" s="125">
        <f t="shared" si="3"/>
        <v>7.2609559478407817E-2</v>
      </c>
      <c r="W53" s="125">
        <f t="shared" si="3"/>
        <v>7.175524542235541E-2</v>
      </c>
      <c r="X53" s="125">
        <f t="shared" si="3"/>
        <v>7.1661165259308324E-2</v>
      </c>
      <c r="Y53" s="125">
        <f t="shared" si="3"/>
        <v>7.0765774565344788E-2</v>
      </c>
    </row>
    <row r="54" spans="1:25">
      <c r="A54" s="13" t="s">
        <v>43</v>
      </c>
      <c r="B54" s="125">
        <f>B12/B8</f>
        <v>4.0417512756917962E-2</v>
      </c>
      <c r="C54" s="125">
        <f t="shared" ref="C54:Y54" si="4">C12/C8</f>
        <v>3.984279614792767E-2</v>
      </c>
      <c r="D54" s="125">
        <f t="shared" si="4"/>
        <v>3.8221915920055131E-2</v>
      </c>
      <c r="E54" s="125">
        <f t="shared" si="4"/>
        <v>3.6383532550279075E-2</v>
      </c>
      <c r="F54" s="125">
        <f t="shared" si="4"/>
        <v>3.3899727794898853E-2</v>
      </c>
      <c r="G54" s="125">
        <f t="shared" si="4"/>
        <v>3.4045012128836531E-2</v>
      </c>
      <c r="H54" s="125">
        <f t="shared" si="4"/>
        <v>3.2513832639324627E-2</v>
      </c>
      <c r="I54" s="125">
        <f t="shared" si="4"/>
        <v>3.1690585644219629E-2</v>
      </c>
      <c r="J54" s="125">
        <f t="shared" si="4"/>
        <v>3.0795420195474286E-2</v>
      </c>
      <c r="K54" s="125">
        <f t="shared" si="4"/>
        <v>2.9836322390974845E-2</v>
      </c>
      <c r="L54" s="125">
        <f t="shared" si="4"/>
        <v>2.9602605470886674E-2</v>
      </c>
      <c r="M54" s="125">
        <f t="shared" si="4"/>
        <v>2.9460056993706737E-2</v>
      </c>
      <c r="N54" s="125">
        <f t="shared" si="4"/>
        <v>2.9457610627376615E-2</v>
      </c>
      <c r="O54" s="125">
        <f t="shared" si="4"/>
        <v>2.950852160126833E-2</v>
      </c>
      <c r="P54" s="125">
        <f t="shared" si="4"/>
        <v>2.9542295472597298E-2</v>
      </c>
      <c r="Q54" s="125">
        <f t="shared" si="4"/>
        <v>3.366993911890908E-2</v>
      </c>
      <c r="R54" s="125">
        <f t="shared" si="4"/>
        <v>3.4254206782275802E-2</v>
      </c>
      <c r="S54" s="125">
        <f t="shared" si="4"/>
        <v>3.5282133414983131E-2</v>
      </c>
      <c r="T54" s="125">
        <f t="shared" si="4"/>
        <v>3.5428490435665899E-2</v>
      </c>
      <c r="U54" s="125">
        <f t="shared" si="4"/>
        <v>3.50703618777135E-2</v>
      </c>
      <c r="V54" s="125">
        <f t="shared" si="4"/>
        <v>3.4974536984174111E-2</v>
      </c>
      <c r="W54" s="125">
        <f t="shared" si="4"/>
        <v>3.4612211915624316E-2</v>
      </c>
      <c r="X54" s="125">
        <f t="shared" si="4"/>
        <v>3.4644950487333778E-2</v>
      </c>
      <c r="Y54" s="125">
        <f t="shared" si="4"/>
        <v>3.4001866684031171E-2</v>
      </c>
    </row>
    <row r="55" spans="1:25">
      <c r="A55" s="13" t="s">
        <v>44</v>
      </c>
      <c r="B55" s="125">
        <f>B13/B8</f>
        <v>7.6788778408026559E-2</v>
      </c>
      <c r="C55" s="125">
        <f t="shared" ref="C55:Y55" si="5">C13/C8</f>
        <v>7.6095044755416522E-2</v>
      </c>
      <c r="D55" s="125">
        <f t="shared" si="5"/>
        <v>7.3721571330117155E-2</v>
      </c>
      <c r="E55" s="125">
        <f t="shared" si="5"/>
        <v>7.012522824693404E-2</v>
      </c>
      <c r="F55" s="125">
        <f t="shared" si="5"/>
        <v>6.6120657609151853E-2</v>
      </c>
      <c r="G55" s="125">
        <f t="shared" si="5"/>
        <v>6.6892188788500784E-2</v>
      </c>
      <c r="H55" s="125">
        <f t="shared" si="5"/>
        <v>6.396098340083281E-2</v>
      </c>
      <c r="I55" s="125">
        <f t="shared" si="5"/>
        <v>6.2458464462056426E-2</v>
      </c>
      <c r="J55" s="125">
        <f t="shared" si="5"/>
        <v>6.1559021461867668E-2</v>
      </c>
      <c r="K55" s="125">
        <f t="shared" si="5"/>
        <v>6.0303347812376021E-2</v>
      </c>
      <c r="L55" s="125">
        <f t="shared" si="5"/>
        <v>5.9897728242160254E-2</v>
      </c>
      <c r="M55" s="125">
        <f t="shared" si="5"/>
        <v>6.0332479924939987E-2</v>
      </c>
      <c r="N55" s="125">
        <f t="shared" si="5"/>
        <v>6.0404483672719694E-2</v>
      </c>
      <c r="O55" s="125">
        <f t="shared" si="5"/>
        <v>6.0012881490289341E-2</v>
      </c>
      <c r="P55" s="125">
        <f t="shared" si="5"/>
        <v>5.9918586179507544E-2</v>
      </c>
      <c r="Q55" s="125">
        <f t="shared" si="5"/>
        <v>6.7480286657830291E-2</v>
      </c>
      <c r="R55" s="125">
        <f t="shared" si="5"/>
        <v>6.8428420421106764E-2</v>
      </c>
      <c r="S55" s="125">
        <f t="shared" si="5"/>
        <v>7.0422949873697974E-2</v>
      </c>
      <c r="T55" s="125">
        <f t="shared" si="5"/>
        <v>7.1040058584868337E-2</v>
      </c>
      <c r="U55" s="125">
        <f t="shared" si="5"/>
        <v>7.0129084073423109E-2</v>
      </c>
      <c r="V55" s="125">
        <f t="shared" si="5"/>
        <v>6.8533193267715634E-2</v>
      </c>
      <c r="W55" s="125">
        <f t="shared" si="5"/>
        <v>6.7714909401076301E-2</v>
      </c>
      <c r="X55" s="125">
        <f t="shared" si="5"/>
        <v>6.8866858520130692E-2</v>
      </c>
      <c r="Y55" s="125">
        <f t="shared" si="5"/>
        <v>6.7764971457098824E-2</v>
      </c>
    </row>
    <row r="56" spans="1:25">
      <c r="A56" s="12" t="s">
        <v>45</v>
      </c>
      <c r="B56" s="124">
        <f>B14/B8</f>
        <v>0.39416441250739936</v>
      </c>
      <c r="C56" s="124">
        <f t="shared" ref="C56:Y56" si="6">C14/C8</f>
        <v>0.41342590251338329</v>
      </c>
      <c r="D56" s="124">
        <f t="shared" si="6"/>
        <v>0.4373053066850448</v>
      </c>
      <c r="E56" s="124">
        <f t="shared" si="6"/>
        <v>0.46860876209223118</v>
      </c>
      <c r="F56" s="124">
        <f t="shared" si="6"/>
        <v>0.50349549722398768</v>
      </c>
      <c r="G56" s="124">
        <f t="shared" si="6"/>
        <v>0.49920846550655196</v>
      </c>
      <c r="H56" s="124">
        <f t="shared" si="6"/>
        <v>0.52128229992584563</v>
      </c>
      <c r="I56" s="124">
        <f t="shared" si="6"/>
        <v>0.53429119089595933</v>
      </c>
      <c r="J56" s="124">
        <f t="shared" si="6"/>
        <v>0.54582721260878098</v>
      </c>
      <c r="K56" s="124">
        <f t="shared" si="6"/>
        <v>0.55955565954243514</v>
      </c>
      <c r="L56" s="124">
        <f t="shared" si="6"/>
        <v>0.56197778926397457</v>
      </c>
      <c r="M56" s="124">
        <f t="shared" si="6"/>
        <v>0.56111352327908448</v>
      </c>
      <c r="N56" s="124">
        <f t="shared" si="6"/>
        <v>0.56057326674675589</v>
      </c>
      <c r="O56" s="124">
        <f t="shared" si="6"/>
        <v>0.56063713832738804</v>
      </c>
      <c r="P56" s="124">
        <f t="shared" si="6"/>
        <v>0.55876191421763299</v>
      </c>
      <c r="Q56" s="124">
        <f t="shared" si="6"/>
        <v>0.5018309257969582</v>
      </c>
      <c r="R56" s="124">
        <f t="shared" si="6"/>
        <v>0.49205496671713855</v>
      </c>
      <c r="S56" s="124">
        <f t="shared" si="6"/>
        <v>0.47675041659061068</v>
      </c>
      <c r="T56" s="124">
        <f t="shared" si="6"/>
        <v>0.47345077867085578</v>
      </c>
      <c r="U56" s="124">
        <f t="shared" si="6"/>
        <v>0.47995646758930544</v>
      </c>
      <c r="V56" s="124">
        <f t="shared" si="6"/>
        <v>0.48903834296284454</v>
      </c>
      <c r="W56" s="124">
        <f t="shared" si="6"/>
        <v>0.49678176012749503</v>
      </c>
      <c r="X56" s="124">
        <f t="shared" si="6"/>
        <v>0.49921792809391541</v>
      </c>
      <c r="Y56" s="124">
        <f t="shared" si="6"/>
        <v>0.5101311019947472</v>
      </c>
    </row>
    <row r="57" spans="1:25">
      <c r="A57" s="13" t="s">
        <v>46</v>
      </c>
      <c r="B57" s="125">
        <f>B15/B8</f>
        <v>0.13659830507204568</v>
      </c>
      <c r="C57" s="125">
        <f t="shared" ref="C57:Y57" si="7">C15/C8</f>
        <v>0.13769785939791501</v>
      </c>
      <c r="D57" s="125">
        <f t="shared" si="7"/>
        <v>0.13453480358373535</v>
      </c>
      <c r="E57" s="125">
        <f t="shared" si="7"/>
        <v>0.12911977622087828</v>
      </c>
      <c r="F57" s="125">
        <f t="shared" si="7"/>
        <v>0.12124518844507333</v>
      </c>
      <c r="G57" s="125">
        <f t="shared" si="7"/>
        <v>0.12325064857674273</v>
      </c>
      <c r="H57" s="125">
        <f t="shared" si="7"/>
        <v>0.1177400034225087</v>
      </c>
      <c r="I57" s="125">
        <f t="shared" si="7"/>
        <v>0.11410258522680464</v>
      </c>
      <c r="J57" s="125">
        <f t="shared" si="7"/>
        <v>0.11069275111763989</v>
      </c>
      <c r="K57" s="125">
        <f t="shared" si="7"/>
        <v>0.10681260999155671</v>
      </c>
      <c r="L57" s="125">
        <f t="shared" si="7"/>
        <v>0.10495651693907353</v>
      </c>
      <c r="M57" s="125">
        <f t="shared" si="7"/>
        <v>0.10398606598693437</v>
      </c>
      <c r="N57" s="125">
        <f t="shared" si="7"/>
        <v>0.10386612523704093</v>
      </c>
      <c r="O57" s="125">
        <f t="shared" si="7"/>
        <v>0.10244748315497423</v>
      </c>
      <c r="P57" s="125">
        <f t="shared" si="7"/>
        <v>0.10242752184273232</v>
      </c>
      <c r="Q57" s="125">
        <f t="shared" si="7"/>
        <v>0.11579763215240492</v>
      </c>
      <c r="R57" s="125">
        <f t="shared" si="7"/>
        <v>0.11748135874067937</v>
      </c>
      <c r="S57" s="125">
        <f t="shared" si="7"/>
        <v>0.12129116592377127</v>
      </c>
      <c r="T57" s="125">
        <f t="shared" si="7"/>
        <v>0.12178211389796074</v>
      </c>
      <c r="U57" s="125">
        <f t="shared" si="7"/>
        <v>0.1194987952929126</v>
      </c>
      <c r="V57" s="125">
        <f t="shared" si="7"/>
        <v>0.11800337984425312</v>
      </c>
      <c r="W57" s="125">
        <f t="shared" si="7"/>
        <v>0.11623261112326953</v>
      </c>
      <c r="X57" s="125">
        <f t="shared" si="7"/>
        <v>0.11576334114477514</v>
      </c>
      <c r="Y57" s="125">
        <f t="shared" si="7"/>
        <v>0.11372663931757505</v>
      </c>
    </row>
    <row r="58" spans="1:25">
      <c r="A58" s="17" t="s">
        <v>47</v>
      </c>
      <c r="B58" s="126">
        <f>B16/B8</f>
        <v>0.25756610743535369</v>
      </c>
      <c r="C58" s="126">
        <f t="shared" ref="C58:Y58" si="8">C16/C8</f>
        <v>0.27572804311546828</v>
      </c>
      <c r="D58" s="126">
        <f t="shared" si="8"/>
        <v>0.30277050310130943</v>
      </c>
      <c r="E58" s="126">
        <f t="shared" si="8"/>
        <v>0.3394889858713529</v>
      </c>
      <c r="F58" s="126">
        <f t="shared" si="8"/>
        <v>0.38225030877891431</v>
      </c>
      <c r="G58" s="126">
        <f t="shared" si="8"/>
        <v>0.37595781692980923</v>
      </c>
      <c r="H58" s="126">
        <f t="shared" si="8"/>
        <v>0.40354229650333695</v>
      </c>
      <c r="I58" s="126">
        <f t="shared" si="8"/>
        <v>0.42018860566915467</v>
      </c>
      <c r="J58" s="126">
        <f t="shared" si="8"/>
        <v>0.4351344614911411</v>
      </c>
      <c r="K58" s="126">
        <f t="shared" si="8"/>
        <v>0.45274304955087841</v>
      </c>
      <c r="L58" s="126">
        <f t="shared" si="8"/>
        <v>0.45702127232490103</v>
      </c>
      <c r="M58" s="126">
        <f t="shared" si="8"/>
        <v>0.45712745729215015</v>
      </c>
      <c r="N58" s="126">
        <f t="shared" si="8"/>
        <v>0.45670714150971498</v>
      </c>
      <c r="O58" s="126">
        <f t="shared" si="8"/>
        <v>0.45818965517241378</v>
      </c>
      <c r="P58" s="126">
        <f t="shared" si="8"/>
        <v>0.4563343923749007</v>
      </c>
      <c r="Q58" s="126">
        <f t="shared" si="8"/>
        <v>0.3860332936445533</v>
      </c>
      <c r="R58" s="126">
        <f t="shared" si="8"/>
        <v>0.37457360797645917</v>
      </c>
      <c r="S58" s="126">
        <f t="shared" si="8"/>
        <v>0.35545925066683937</v>
      </c>
      <c r="T58" s="126">
        <f t="shared" si="8"/>
        <v>0.35166866477289505</v>
      </c>
      <c r="U58" s="126">
        <f t="shared" si="8"/>
        <v>0.36045767229639286</v>
      </c>
      <c r="V58" s="126">
        <f t="shared" si="8"/>
        <v>0.37103496311859141</v>
      </c>
      <c r="W58" s="126">
        <f t="shared" si="8"/>
        <v>0.38054914900422554</v>
      </c>
      <c r="X58" s="126">
        <f t="shared" si="8"/>
        <v>0.38345458694914025</v>
      </c>
      <c r="Y58" s="126">
        <f t="shared" si="8"/>
        <v>0.39640446267717216</v>
      </c>
    </row>
    <row r="59" spans="1:25">
      <c r="A59" s="14" t="s">
        <v>52</v>
      </c>
      <c r="B59" s="127"/>
      <c r="C59" s="14"/>
      <c r="D59" s="14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98"/>
      <c r="Y59" s="98"/>
    </row>
    <row r="60" spans="1:25">
      <c r="A60" s="14"/>
      <c r="B60" s="127"/>
      <c r="C60" s="14"/>
      <c r="D60" s="14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98"/>
      <c r="Y60" s="98"/>
    </row>
    <row r="61" spans="1:25">
      <c r="A61" s="14"/>
      <c r="B61" s="127"/>
      <c r="C61" s="14"/>
      <c r="D61" s="14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98"/>
      <c r="Y61" s="98"/>
    </row>
    <row r="62" spans="1:25" ht="16.5">
      <c r="A62" s="22" t="s">
        <v>49</v>
      </c>
      <c r="B62" s="74" t="s">
        <v>15</v>
      </c>
      <c r="C62" s="74" t="s">
        <v>16</v>
      </c>
      <c r="D62" s="74" t="s">
        <v>17</v>
      </c>
      <c r="E62" s="74">
        <v>2002</v>
      </c>
      <c r="F62" s="74">
        <v>2003</v>
      </c>
      <c r="G62" s="74">
        <v>2004</v>
      </c>
      <c r="H62" s="74">
        <v>2005</v>
      </c>
      <c r="I62" s="74">
        <v>2006</v>
      </c>
      <c r="J62" s="74">
        <v>2007</v>
      </c>
      <c r="K62" s="74">
        <v>2008</v>
      </c>
      <c r="L62" s="74">
        <v>2009</v>
      </c>
      <c r="M62" s="74">
        <v>2010</v>
      </c>
      <c r="N62" s="74">
        <v>2011</v>
      </c>
      <c r="O62" s="74">
        <v>2012</v>
      </c>
      <c r="P62" s="74">
        <v>2013</v>
      </c>
      <c r="Q62" s="74">
        <v>2014</v>
      </c>
      <c r="R62" s="74">
        <v>2015</v>
      </c>
      <c r="S62" s="74">
        <v>2016</v>
      </c>
      <c r="T62" s="74">
        <v>2017</v>
      </c>
      <c r="U62" s="74">
        <v>2018</v>
      </c>
      <c r="V62" s="74">
        <v>2019</v>
      </c>
      <c r="W62" s="74">
        <v>2020</v>
      </c>
      <c r="X62" s="128">
        <v>2021</v>
      </c>
      <c r="Y62" s="114" t="s">
        <v>38</v>
      </c>
    </row>
    <row r="63" spans="1:25">
      <c r="A63" s="67" t="s">
        <v>39</v>
      </c>
      <c r="B63" s="123">
        <f>B21/B21</f>
        <v>1</v>
      </c>
      <c r="C63" s="123">
        <f t="shared" ref="C63:Y63" si="9">C21/C21</f>
        <v>1</v>
      </c>
      <c r="D63" s="123">
        <f t="shared" si="9"/>
        <v>1</v>
      </c>
      <c r="E63" s="123">
        <f t="shared" si="9"/>
        <v>1</v>
      </c>
      <c r="F63" s="123">
        <f t="shared" si="9"/>
        <v>1</v>
      </c>
      <c r="G63" s="123">
        <f t="shared" si="9"/>
        <v>1</v>
      </c>
      <c r="H63" s="123">
        <f t="shared" si="9"/>
        <v>1</v>
      </c>
      <c r="I63" s="123">
        <f t="shared" si="9"/>
        <v>1</v>
      </c>
      <c r="J63" s="123">
        <f t="shared" si="9"/>
        <v>1</v>
      </c>
      <c r="K63" s="123">
        <f t="shared" si="9"/>
        <v>1</v>
      </c>
      <c r="L63" s="123">
        <f t="shared" si="9"/>
        <v>1</v>
      </c>
      <c r="M63" s="123">
        <f t="shared" si="9"/>
        <v>1</v>
      </c>
      <c r="N63" s="123">
        <f t="shared" si="9"/>
        <v>1</v>
      </c>
      <c r="O63" s="123">
        <f t="shared" si="9"/>
        <v>1</v>
      </c>
      <c r="P63" s="123">
        <f t="shared" si="9"/>
        <v>1</v>
      </c>
      <c r="Q63" s="123">
        <f t="shared" si="9"/>
        <v>1</v>
      </c>
      <c r="R63" s="123">
        <f t="shared" si="9"/>
        <v>1</v>
      </c>
      <c r="S63" s="123">
        <f t="shared" si="9"/>
        <v>1</v>
      </c>
      <c r="T63" s="123">
        <f t="shared" si="9"/>
        <v>1</v>
      </c>
      <c r="U63" s="123">
        <f t="shared" si="9"/>
        <v>1</v>
      </c>
      <c r="V63" s="123">
        <f t="shared" si="9"/>
        <v>1</v>
      </c>
      <c r="W63" s="123">
        <f t="shared" si="9"/>
        <v>1</v>
      </c>
      <c r="X63" s="129">
        <f t="shared" si="9"/>
        <v>1</v>
      </c>
      <c r="Y63" s="130">
        <f t="shared" si="9"/>
        <v>1</v>
      </c>
    </row>
    <row r="64" spans="1:25">
      <c r="A64" s="75" t="s">
        <v>40</v>
      </c>
      <c r="B64" s="124">
        <f>B22/B21</f>
        <v>0.60606335663066169</v>
      </c>
      <c r="C64" s="124">
        <f t="shared" ref="C64:Y64" si="10">C22/C21</f>
        <v>0.58750565470544458</v>
      </c>
      <c r="D64" s="124">
        <f t="shared" si="10"/>
        <v>0.56183064202874422</v>
      </c>
      <c r="E64" s="124">
        <f t="shared" si="10"/>
        <v>0.52677635240967757</v>
      </c>
      <c r="F64" s="124">
        <f t="shared" si="10"/>
        <v>0.49081725257928926</v>
      </c>
      <c r="G64" s="124">
        <f t="shared" si="10"/>
        <v>0.49436604571688036</v>
      </c>
      <c r="H64" s="124">
        <f t="shared" si="10"/>
        <v>0.47166170097508126</v>
      </c>
      <c r="I64" s="124">
        <f t="shared" si="10"/>
        <v>0.45930434405242371</v>
      </c>
      <c r="J64" s="124">
        <f t="shared" si="10"/>
        <v>0.44809654116734293</v>
      </c>
      <c r="K64" s="124">
        <f t="shared" si="10"/>
        <v>0.43509983093148702</v>
      </c>
      <c r="L64" s="124">
        <f t="shared" si="10"/>
        <v>0.43376377324624821</v>
      </c>
      <c r="M64" s="124">
        <f t="shared" si="10"/>
        <v>0.43596573177761433</v>
      </c>
      <c r="N64" s="124">
        <f t="shared" si="10"/>
        <v>0.43726284712246255</v>
      </c>
      <c r="O64" s="124">
        <f t="shared" si="10"/>
        <v>0.43739858313214863</v>
      </c>
      <c r="P64" s="124">
        <f t="shared" si="10"/>
        <v>0.43985578498852834</v>
      </c>
      <c r="Q64" s="124">
        <f t="shared" si="10"/>
        <v>0.49879295174063126</v>
      </c>
      <c r="R64" s="124">
        <f t="shared" si="10"/>
        <v>0.51038285332780808</v>
      </c>
      <c r="S64" s="124">
        <f t="shared" si="10"/>
        <v>0.5263114160563146</v>
      </c>
      <c r="T64" s="124">
        <f t="shared" si="10"/>
        <v>0.53143436028842139</v>
      </c>
      <c r="U64" s="124">
        <f t="shared" si="10"/>
        <v>0.52509902095600769</v>
      </c>
      <c r="V64" s="124">
        <f t="shared" si="10"/>
        <v>0.51621531260448006</v>
      </c>
      <c r="W64" s="124">
        <f t="shared" si="10"/>
        <v>0.50791064032049982</v>
      </c>
      <c r="X64" s="129">
        <f t="shared" si="10"/>
        <v>0.50539578443813094</v>
      </c>
      <c r="Y64" s="131">
        <f t="shared" si="10"/>
        <v>0.49497638847801556</v>
      </c>
    </row>
    <row r="65" spans="1:25">
      <c r="A65" s="76" t="s">
        <v>41</v>
      </c>
      <c r="B65" s="125">
        <f>B23/B21</f>
        <v>0.40862606275150526</v>
      </c>
      <c r="C65" s="125">
        <f t="shared" ref="C65:Y65" si="11">C23/C21</f>
        <v>0.39121806003473086</v>
      </c>
      <c r="D65" s="125">
        <f t="shared" si="11"/>
        <v>0.37277343099716997</v>
      </c>
      <c r="E65" s="125">
        <f t="shared" si="11"/>
        <v>0.34825439152891224</v>
      </c>
      <c r="F65" s="125">
        <f t="shared" si="11"/>
        <v>0.32345003821169277</v>
      </c>
      <c r="G65" s="125">
        <f t="shared" si="11"/>
        <v>0.32570588727311833</v>
      </c>
      <c r="H65" s="125">
        <f t="shared" si="11"/>
        <v>0.31076200794510656</v>
      </c>
      <c r="I65" s="125">
        <f t="shared" si="11"/>
        <v>0.30205485396866727</v>
      </c>
      <c r="J65" s="125">
        <f t="shared" si="11"/>
        <v>0.29360760754463772</v>
      </c>
      <c r="K65" s="125">
        <f t="shared" si="11"/>
        <v>0.28411561065936719</v>
      </c>
      <c r="L65" s="125">
        <f t="shared" si="11"/>
        <v>0.2830532981004138</v>
      </c>
      <c r="M65" s="125">
        <f t="shared" si="11"/>
        <v>0.28369675405990974</v>
      </c>
      <c r="N65" s="125">
        <f t="shared" si="11"/>
        <v>0.28452401002605587</v>
      </c>
      <c r="O65" s="125">
        <f t="shared" si="11"/>
        <v>0.28500613448371392</v>
      </c>
      <c r="P65" s="125">
        <f t="shared" si="11"/>
        <v>0.28734741714092749</v>
      </c>
      <c r="Q65" s="125">
        <f t="shared" si="11"/>
        <v>0.32589174920470187</v>
      </c>
      <c r="R65" s="125">
        <f t="shared" si="11"/>
        <v>0.33453046941547526</v>
      </c>
      <c r="S65" s="125">
        <f t="shared" si="11"/>
        <v>0.3453306584679669</v>
      </c>
      <c r="T65" s="125">
        <f t="shared" si="11"/>
        <v>0.34912102973601095</v>
      </c>
      <c r="U65" s="125">
        <f t="shared" si="11"/>
        <v>0.34493377055345958</v>
      </c>
      <c r="V65" s="125">
        <f t="shared" si="11"/>
        <v>0.33837143614752302</v>
      </c>
      <c r="W65" s="125">
        <f t="shared" si="11"/>
        <v>0.33197528349290417</v>
      </c>
      <c r="X65" s="132">
        <f t="shared" si="11"/>
        <v>0.32755387362298011</v>
      </c>
      <c r="Y65" s="133">
        <f t="shared" si="11"/>
        <v>0.31981286088376121</v>
      </c>
    </row>
    <row r="66" spans="1:25">
      <c r="A66" s="76" t="s">
        <v>42</v>
      </c>
      <c r="B66" s="125">
        <f>B24/B21</f>
        <v>7.9468094762639552E-2</v>
      </c>
      <c r="C66" s="125">
        <f t="shared" ref="C66:Y66" si="12">C24/C21</f>
        <v>7.9122097859237961E-2</v>
      </c>
      <c r="D66" s="125">
        <f t="shared" si="12"/>
        <v>7.6285999667055099E-2</v>
      </c>
      <c r="E66" s="125">
        <f t="shared" si="12"/>
        <v>7.2270909114445114E-2</v>
      </c>
      <c r="F66" s="125">
        <f t="shared" si="12"/>
        <v>6.7551108139090557E-2</v>
      </c>
      <c r="G66" s="125">
        <f t="shared" si="12"/>
        <v>6.8336340498751327E-2</v>
      </c>
      <c r="H66" s="125">
        <f t="shared" si="12"/>
        <v>6.5219844709281327E-2</v>
      </c>
      <c r="I66" s="125">
        <f t="shared" si="12"/>
        <v>6.3631037625309209E-2</v>
      </c>
      <c r="J66" s="125">
        <f t="shared" si="12"/>
        <v>6.2424642741064594E-2</v>
      </c>
      <c r="K66" s="125">
        <f t="shared" si="12"/>
        <v>6.1237017953465901E-2</v>
      </c>
      <c r="L66" s="125">
        <f t="shared" si="12"/>
        <v>6.1215535723188913E-2</v>
      </c>
      <c r="M66" s="125">
        <f t="shared" si="12"/>
        <v>6.1698702021507089E-2</v>
      </c>
      <c r="N66" s="125">
        <f t="shared" si="12"/>
        <v>6.2127861933681403E-2</v>
      </c>
      <c r="O66" s="125">
        <f t="shared" si="12"/>
        <v>6.2175960739304231E-2</v>
      </c>
      <c r="P66" s="125">
        <f t="shared" si="12"/>
        <v>6.2383917841144977E-2</v>
      </c>
      <c r="Q66" s="125">
        <f t="shared" si="12"/>
        <v>7.0742052658890414E-2</v>
      </c>
      <c r="R66" s="125">
        <f t="shared" si="12"/>
        <v>7.175909938531666E-2</v>
      </c>
      <c r="S66" s="125">
        <f t="shared" si="12"/>
        <v>7.3479659548201001E-2</v>
      </c>
      <c r="T66" s="125">
        <f t="shared" si="12"/>
        <v>7.4024194028961321E-2</v>
      </c>
      <c r="U66" s="125">
        <f t="shared" si="12"/>
        <v>7.3175604997473054E-2</v>
      </c>
      <c r="V66" s="125">
        <f t="shared" si="12"/>
        <v>7.2574043970993443E-2</v>
      </c>
      <c r="W66" s="125">
        <f t="shared" si="12"/>
        <v>7.1976641542744621E-2</v>
      </c>
      <c r="X66" s="132">
        <f t="shared" si="12"/>
        <v>7.2194585125377589E-2</v>
      </c>
      <c r="Y66" s="133">
        <f t="shared" si="12"/>
        <v>7.1283787485345515E-2</v>
      </c>
    </row>
    <row r="67" spans="1:25">
      <c r="A67" s="76" t="s">
        <v>43</v>
      </c>
      <c r="B67" s="125">
        <f>B25/B21</f>
        <v>4.0528274484886995E-2</v>
      </c>
      <c r="C67" s="125">
        <f t="shared" ref="C67:Y67" si="13">C25/C21</f>
        <v>4.0217724400601222E-2</v>
      </c>
      <c r="D67" s="125">
        <f t="shared" si="13"/>
        <v>3.8455135675045778E-2</v>
      </c>
      <c r="E67" s="125">
        <f t="shared" si="13"/>
        <v>3.6297264760326728E-2</v>
      </c>
      <c r="F67" s="125">
        <f t="shared" si="13"/>
        <v>3.3781524646541841E-2</v>
      </c>
      <c r="G67" s="125">
        <f t="shared" si="13"/>
        <v>3.3935164716987896E-2</v>
      </c>
      <c r="H67" s="125">
        <f t="shared" si="13"/>
        <v>3.2423708920187796E-2</v>
      </c>
      <c r="I67" s="125">
        <f t="shared" si="13"/>
        <v>3.172329991754546E-2</v>
      </c>
      <c r="J67" s="125">
        <f t="shared" si="13"/>
        <v>3.0813910818943375E-2</v>
      </c>
      <c r="K67" s="125">
        <f t="shared" si="13"/>
        <v>2.9909025038241686E-2</v>
      </c>
      <c r="L67" s="125">
        <f t="shared" si="13"/>
        <v>2.9565737647704045E-2</v>
      </c>
      <c r="M67" s="125">
        <f t="shared" si="13"/>
        <v>2.968653720010336E-2</v>
      </c>
      <c r="N67" s="125">
        <f t="shared" si="13"/>
        <v>2.9771045305487583E-2</v>
      </c>
      <c r="O67" s="125">
        <f t="shared" si="13"/>
        <v>2.9801717655439902E-2</v>
      </c>
      <c r="P67" s="125">
        <f t="shared" si="13"/>
        <v>2.9836218626779099E-2</v>
      </c>
      <c r="Q67" s="125">
        <f t="shared" si="13"/>
        <v>3.4068091058818223E-2</v>
      </c>
      <c r="R67" s="125">
        <f t="shared" si="13"/>
        <v>3.4682413610516383E-2</v>
      </c>
      <c r="S67" s="125">
        <f t="shared" si="13"/>
        <v>3.5813914839567432E-2</v>
      </c>
      <c r="T67" s="125">
        <f t="shared" si="13"/>
        <v>3.6100351588105595E-2</v>
      </c>
      <c r="U67" s="125">
        <f t="shared" si="13"/>
        <v>3.5612284475159552E-2</v>
      </c>
      <c r="V67" s="125">
        <f t="shared" si="13"/>
        <v>3.5451181129595687E-2</v>
      </c>
      <c r="W67" s="125">
        <f t="shared" si="13"/>
        <v>3.5082954211086211E-2</v>
      </c>
      <c r="X67" s="132">
        <f t="shared" si="13"/>
        <v>3.5182086669436612E-2</v>
      </c>
      <c r="Y67" s="133">
        <f t="shared" si="13"/>
        <v>3.4480491733228147E-2</v>
      </c>
    </row>
    <row r="68" spans="1:25">
      <c r="A68" s="76" t="s">
        <v>44</v>
      </c>
      <c r="B68" s="125">
        <f>B26/B21</f>
        <v>7.7456052766935943E-2</v>
      </c>
      <c r="C68" s="125">
        <f t="shared" ref="C68:Y68" si="14">C26/C21</f>
        <v>7.694777241087454E-2</v>
      </c>
      <c r="D68" s="125">
        <f t="shared" si="14"/>
        <v>7.431607568947339E-2</v>
      </c>
      <c r="E68" s="125">
        <f t="shared" si="14"/>
        <v>6.9953787005993445E-2</v>
      </c>
      <c r="F68" s="125">
        <f t="shared" si="14"/>
        <v>6.6034581581964083E-2</v>
      </c>
      <c r="G68" s="125">
        <f t="shared" si="14"/>
        <v>6.6388653228022801E-2</v>
      </c>
      <c r="H68" s="125">
        <f t="shared" si="14"/>
        <v>6.3256139400505604E-2</v>
      </c>
      <c r="I68" s="125">
        <f t="shared" si="14"/>
        <v>6.1895152540901791E-2</v>
      </c>
      <c r="J68" s="125">
        <f t="shared" si="14"/>
        <v>6.1250380062697236E-2</v>
      </c>
      <c r="K68" s="125">
        <f t="shared" si="14"/>
        <v>5.9838177280412207E-2</v>
      </c>
      <c r="L68" s="125">
        <f t="shared" si="14"/>
        <v>5.9929201774941418E-2</v>
      </c>
      <c r="M68" s="125">
        <f t="shared" si="14"/>
        <v>6.0883738496094138E-2</v>
      </c>
      <c r="N68" s="125">
        <f t="shared" si="14"/>
        <v>6.0839929857237685E-2</v>
      </c>
      <c r="O68" s="125">
        <f t="shared" si="14"/>
        <v>6.0414770253690582E-2</v>
      </c>
      <c r="P68" s="125">
        <f t="shared" si="14"/>
        <v>6.0288231379676809E-2</v>
      </c>
      <c r="Q68" s="125">
        <f t="shared" si="14"/>
        <v>6.8091058818220793E-2</v>
      </c>
      <c r="R68" s="125">
        <f t="shared" si="14"/>
        <v>6.9410870916499764E-2</v>
      </c>
      <c r="S68" s="125">
        <f t="shared" si="14"/>
        <v>7.1687183200579291E-2</v>
      </c>
      <c r="T68" s="125">
        <f t="shared" si="14"/>
        <v>7.2188784935343545E-2</v>
      </c>
      <c r="U68" s="125">
        <f t="shared" si="14"/>
        <v>7.1377360929915493E-2</v>
      </c>
      <c r="V68" s="125">
        <f t="shared" si="14"/>
        <v>6.9818651356367958E-2</v>
      </c>
      <c r="W68" s="125">
        <f t="shared" si="14"/>
        <v>6.8875761073764738E-2</v>
      </c>
      <c r="X68" s="132">
        <f t="shared" si="14"/>
        <v>7.0465239020336662E-2</v>
      </c>
      <c r="Y68" s="133">
        <f t="shared" si="14"/>
        <v>6.9399248375680678E-2</v>
      </c>
    </row>
    <row r="69" spans="1:25">
      <c r="A69" s="75" t="s">
        <v>45</v>
      </c>
      <c r="B69" s="124">
        <f>B27/B21</f>
        <v>0.39393664336933831</v>
      </c>
      <c r="C69" s="124">
        <f t="shared" ref="C69:Y69" si="15">C27/C21</f>
        <v>0.41249434529455542</v>
      </c>
      <c r="D69" s="124">
        <f t="shared" si="15"/>
        <v>0.43816935797125578</v>
      </c>
      <c r="E69" s="124">
        <f t="shared" si="15"/>
        <v>0.47322364759032248</v>
      </c>
      <c r="F69" s="124">
        <f t="shared" si="15"/>
        <v>0.50918274742071079</v>
      </c>
      <c r="G69" s="124">
        <f t="shared" si="15"/>
        <v>0.50563395428311964</v>
      </c>
      <c r="H69" s="124">
        <f t="shared" si="15"/>
        <v>0.52833829902491869</v>
      </c>
      <c r="I69" s="124">
        <f t="shared" si="15"/>
        <v>0.54069565594757629</v>
      </c>
      <c r="J69" s="124">
        <f t="shared" si="15"/>
        <v>0.55190345883265712</v>
      </c>
      <c r="K69" s="124">
        <f t="shared" si="15"/>
        <v>0.56490016906851304</v>
      </c>
      <c r="L69" s="124">
        <f t="shared" si="15"/>
        <v>0.56623622675375185</v>
      </c>
      <c r="M69" s="124">
        <f t="shared" si="15"/>
        <v>0.56403426822238567</v>
      </c>
      <c r="N69" s="124">
        <f t="shared" si="15"/>
        <v>0.56273715287753745</v>
      </c>
      <c r="O69" s="124">
        <f t="shared" si="15"/>
        <v>0.56260141686785137</v>
      </c>
      <c r="P69" s="124">
        <f t="shared" si="15"/>
        <v>0.5601442150114716</v>
      </c>
      <c r="Q69" s="124">
        <f t="shared" si="15"/>
        <v>0.50120704825936868</v>
      </c>
      <c r="R69" s="124">
        <f t="shared" si="15"/>
        <v>0.48961714667219192</v>
      </c>
      <c r="S69" s="124">
        <f t="shared" si="15"/>
        <v>0.4736885839436854</v>
      </c>
      <c r="T69" s="124">
        <f t="shared" si="15"/>
        <v>0.46856563971157855</v>
      </c>
      <c r="U69" s="124">
        <f t="shared" si="15"/>
        <v>0.47490097904399231</v>
      </c>
      <c r="V69" s="124">
        <f t="shared" si="15"/>
        <v>0.48378468739551989</v>
      </c>
      <c r="W69" s="124">
        <f t="shared" si="15"/>
        <v>0.49208935967950024</v>
      </c>
      <c r="X69" s="129">
        <f t="shared" si="15"/>
        <v>0.49460421556186906</v>
      </c>
      <c r="Y69" s="131">
        <f t="shared" si="15"/>
        <v>0.50502361152198449</v>
      </c>
    </row>
    <row r="70" spans="1:25">
      <c r="A70" s="76" t="s">
        <v>46</v>
      </c>
      <c r="B70" s="125">
        <f>B28/B21</f>
        <v>0.13707603400804816</v>
      </c>
      <c r="C70" s="125">
        <f t="shared" ref="C70:Y70" si="16">C28/C21</f>
        <v>0.13801859121222293</v>
      </c>
      <c r="D70" s="125">
        <f t="shared" si="16"/>
        <v>0.13438488430164808</v>
      </c>
      <c r="E70" s="125">
        <f t="shared" si="16"/>
        <v>0.12830901865348021</v>
      </c>
      <c r="F70" s="125">
        <f t="shared" si="16"/>
        <v>0.12003247993886129</v>
      </c>
      <c r="G70" s="125">
        <f t="shared" si="16"/>
        <v>0.12170058191638089</v>
      </c>
      <c r="H70" s="125">
        <f t="shared" si="16"/>
        <v>0.11553132899963886</v>
      </c>
      <c r="I70" s="125">
        <f t="shared" si="16"/>
        <v>0.11227921711582693</v>
      </c>
      <c r="J70" s="125">
        <f t="shared" si="16"/>
        <v>0.10930078948196144</v>
      </c>
      <c r="K70" s="125">
        <f t="shared" si="16"/>
        <v>0.10532565815956847</v>
      </c>
      <c r="L70" s="125">
        <f t="shared" si="16"/>
        <v>0.1031061474796829</v>
      </c>
      <c r="M70" s="125">
        <f t="shared" si="16"/>
        <v>0.10237730823510705</v>
      </c>
      <c r="N70" s="125">
        <f t="shared" si="16"/>
        <v>0.10237078573763833</v>
      </c>
      <c r="O70" s="125">
        <f t="shared" si="16"/>
        <v>0.10078363082281236</v>
      </c>
      <c r="P70" s="125">
        <f t="shared" si="16"/>
        <v>0.10074193260033967</v>
      </c>
      <c r="Q70" s="125">
        <f t="shared" si="16"/>
        <v>0.11453421474178192</v>
      </c>
      <c r="R70" s="125">
        <f t="shared" si="16"/>
        <v>0.11628335290190391</v>
      </c>
      <c r="S70" s="125">
        <f t="shared" si="16"/>
        <v>0.12019088092496528</v>
      </c>
      <c r="T70" s="125">
        <f t="shared" si="16"/>
        <v>0.12023121387283237</v>
      </c>
      <c r="U70" s="125">
        <f t="shared" si="16"/>
        <v>0.11821397929081015</v>
      </c>
      <c r="V70" s="125">
        <f t="shared" si="16"/>
        <v>0.11627987410507384</v>
      </c>
      <c r="W70" s="125">
        <f t="shared" si="16"/>
        <v>0.11416672325207669</v>
      </c>
      <c r="X70" s="132">
        <f t="shared" si="16"/>
        <v>0.11382241636814859</v>
      </c>
      <c r="Y70" s="133">
        <f t="shared" si="16"/>
        <v>0.11193285781590682</v>
      </c>
    </row>
    <row r="71" spans="1:25">
      <c r="A71" s="77" t="s">
        <v>47</v>
      </c>
      <c r="B71" s="126">
        <f>B29/B21</f>
        <v>0.25686060936129013</v>
      </c>
      <c r="C71" s="126">
        <f t="shared" ref="C71:Y71" si="17">C29/C21</f>
        <v>0.27447575408233249</v>
      </c>
      <c r="D71" s="126">
        <f t="shared" si="17"/>
        <v>0.3037844736696077</v>
      </c>
      <c r="E71" s="126">
        <f t="shared" si="17"/>
        <v>0.34491462893684222</v>
      </c>
      <c r="F71" s="126">
        <f t="shared" si="17"/>
        <v>0.38915026748184944</v>
      </c>
      <c r="G71" s="126">
        <f t="shared" si="17"/>
        <v>0.38393337236673875</v>
      </c>
      <c r="H71" s="126">
        <f t="shared" si="17"/>
        <v>0.41280697002527988</v>
      </c>
      <c r="I71" s="126">
        <f t="shared" si="17"/>
        <v>0.42841643883174935</v>
      </c>
      <c r="J71" s="126">
        <f t="shared" si="17"/>
        <v>0.44260266935069564</v>
      </c>
      <c r="K71" s="126">
        <f t="shared" si="17"/>
        <v>0.45957451090894452</v>
      </c>
      <c r="L71" s="126">
        <f t="shared" si="17"/>
        <v>0.46313007927406891</v>
      </c>
      <c r="M71" s="126">
        <f t="shared" si="17"/>
        <v>0.46165695998727863</v>
      </c>
      <c r="N71" s="126">
        <f t="shared" si="17"/>
        <v>0.46036636713989915</v>
      </c>
      <c r="O71" s="126">
        <f t="shared" si="17"/>
        <v>0.46181778604503898</v>
      </c>
      <c r="P71" s="126">
        <f t="shared" si="17"/>
        <v>0.45940228241113196</v>
      </c>
      <c r="Q71" s="126">
        <f t="shared" si="17"/>
        <v>0.3866728335175868</v>
      </c>
      <c r="R71" s="126">
        <f t="shared" si="17"/>
        <v>0.37333379377028802</v>
      </c>
      <c r="S71" s="126">
        <f t="shared" si="17"/>
        <v>0.35349770301872008</v>
      </c>
      <c r="T71" s="126">
        <f t="shared" si="17"/>
        <v>0.34833442583874619</v>
      </c>
      <c r="U71" s="126">
        <f t="shared" si="17"/>
        <v>0.35668699975318219</v>
      </c>
      <c r="V71" s="126">
        <f t="shared" si="17"/>
        <v>0.36750481329044604</v>
      </c>
      <c r="W71" s="126">
        <f t="shared" si="17"/>
        <v>0.37792263642742357</v>
      </c>
      <c r="X71" s="134">
        <f t="shared" si="17"/>
        <v>0.38078179919372046</v>
      </c>
      <c r="Y71" s="135">
        <f t="shared" si="17"/>
        <v>0.39309075370607766</v>
      </c>
    </row>
    <row r="72" spans="1:25">
      <c r="A72" s="19" t="s">
        <v>52</v>
      </c>
      <c r="B72" s="14"/>
      <c r="C72" s="14"/>
      <c r="D72" s="14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5">
      <c r="A73" s="14"/>
      <c r="B73" s="14"/>
      <c r="C73" s="14"/>
      <c r="D73" s="14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5" spans="1:25" ht="16.5">
      <c r="A75" s="22" t="s">
        <v>50</v>
      </c>
      <c r="B75" s="74" t="s">
        <v>15</v>
      </c>
      <c r="C75" s="74" t="s">
        <v>16</v>
      </c>
      <c r="D75" s="74" t="s">
        <v>17</v>
      </c>
      <c r="E75" s="74">
        <v>2002</v>
      </c>
      <c r="F75" s="74">
        <v>2003</v>
      </c>
      <c r="G75" s="74">
        <v>2004</v>
      </c>
      <c r="H75" s="74">
        <v>2005</v>
      </c>
      <c r="I75" s="74">
        <v>2006</v>
      </c>
      <c r="J75" s="74">
        <v>2007</v>
      </c>
      <c r="K75" s="74">
        <v>2008</v>
      </c>
      <c r="L75" s="74">
        <v>2009</v>
      </c>
      <c r="M75" s="74">
        <v>2010</v>
      </c>
      <c r="N75" s="74">
        <v>2011</v>
      </c>
      <c r="O75" s="74">
        <v>2012</v>
      </c>
      <c r="P75" s="74">
        <v>2013</v>
      </c>
      <c r="Q75" s="74">
        <v>2014</v>
      </c>
      <c r="R75" s="74">
        <v>2015</v>
      </c>
      <c r="S75" s="74">
        <v>2016</v>
      </c>
      <c r="T75" s="74">
        <v>2017</v>
      </c>
      <c r="U75" s="74">
        <v>2018</v>
      </c>
      <c r="V75" s="74">
        <v>2019</v>
      </c>
      <c r="W75" s="74">
        <v>2020</v>
      </c>
      <c r="X75" s="128">
        <v>2021</v>
      </c>
      <c r="Y75" s="114" t="s">
        <v>38</v>
      </c>
    </row>
    <row r="76" spans="1:25">
      <c r="A76" s="67" t="s">
        <v>39</v>
      </c>
      <c r="B76" s="123">
        <f>B34/B34</f>
        <v>1</v>
      </c>
      <c r="C76" s="123">
        <f t="shared" ref="C76:Y76" si="18">C34/C34</f>
        <v>1</v>
      </c>
      <c r="D76" s="123">
        <f t="shared" si="18"/>
        <v>1</v>
      </c>
      <c r="E76" s="123">
        <f t="shared" si="18"/>
        <v>1</v>
      </c>
      <c r="F76" s="123">
        <f t="shared" si="18"/>
        <v>1</v>
      </c>
      <c r="G76" s="123">
        <f t="shared" si="18"/>
        <v>1</v>
      </c>
      <c r="H76" s="123">
        <f t="shared" si="18"/>
        <v>1</v>
      </c>
      <c r="I76" s="123">
        <f t="shared" si="18"/>
        <v>1</v>
      </c>
      <c r="J76" s="123">
        <f t="shared" si="18"/>
        <v>1</v>
      </c>
      <c r="K76" s="123">
        <f t="shared" si="18"/>
        <v>1</v>
      </c>
      <c r="L76" s="123">
        <f t="shared" si="18"/>
        <v>1</v>
      </c>
      <c r="M76" s="123">
        <f t="shared" si="18"/>
        <v>1</v>
      </c>
      <c r="N76" s="123">
        <f t="shared" si="18"/>
        <v>1</v>
      </c>
      <c r="O76" s="123">
        <f t="shared" si="18"/>
        <v>1</v>
      </c>
      <c r="P76" s="123">
        <f t="shared" si="18"/>
        <v>1</v>
      </c>
      <c r="Q76" s="123">
        <f t="shared" si="18"/>
        <v>1</v>
      </c>
      <c r="R76" s="123">
        <f t="shared" si="18"/>
        <v>1</v>
      </c>
      <c r="S76" s="123">
        <f t="shared" si="18"/>
        <v>1</v>
      </c>
      <c r="T76" s="123">
        <f t="shared" si="18"/>
        <v>1</v>
      </c>
      <c r="U76" s="123">
        <f t="shared" si="18"/>
        <v>1</v>
      </c>
      <c r="V76" s="123">
        <f t="shared" si="18"/>
        <v>1</v>
      </c>
      <c r="W76" s="123">
        <f t="shared" si="18"/>
        <v>1</v>
      </c>
      <c r="X76" s="129">
        <f t="shared" si="18"/>
        <v>1</v>
      </c>
      <c r="Y76" s="130">
        <f t="shared" si="18"/>
        <v>1</v>
      </c>
    </row>
    <row r="77" spans="1:25">
      <c r="A77" s="75" t="s">
        <v>40</v>
      </c>
      <c r="B77" s="124">
        <f>B35/B34</f>
        <v>0.60561205552668695</v>
      </c>
      <c r="C77" s="124">
        <f t="shared" ref="C77:Y77" si="19">C35/C34</f>
        <v>0.58566073370342819</v>
      </c>
      <c r="D77" s="124">
        <f t="shared" si="19"/>
        <v>0.56354771556919037</v>
      </c>
      <c r="E77" s="124">
        <f t="shared" si="19"/>
        <v>0.53600994986202344</v>
      </c>
      <c r="F77" s="124">
        <f t="shared" si="19"/>
        <v>0.50223983044724352</v>
      </c>
      <c r="G77" s="124">
        <f t="shared" si="19"/>
        <v>0.50731405560137788</v>
      </c>
      <c r="H77" s="124">
        <f t="shared" si="19"/>
        <v>0.485928813637517</v>
      </c>
      <c r="I77" s="124">
        <f t="shared" si="19"/>
        <v>0.472275058119487</v>
      </c>
      <c r="J77" s="124">
        <f t="shared" si="19"/>
        <v>0.46039189595226854</v>
      </c>
      <c r="K77" s="124">
        <f t="shared" si="19"/>
        <v>0.44590592155330222</v>
      </c>
      <c r="L77" s="124">
        <f t="shared" si="19"/>
        <v>0.44233644482159451</v>
      </c>
      <c r="M77" s="124">
        <f t="shared" si="19"/>
        <v>0.44183248959951882</v>
      </c>
      <c r="N77" s="124">
        <f t="shared" si="19"/>
        <v>0.44159992040197005</v>
      </c>
      <c r="O77" s="124">
        <f t="shared" si="19"/>
        <v>0.4413329099352995</v>
      </c>
      <c r="P77" s="124">
        <f t="shared" si="19"/>
        <v>0.4426193713588138</v>
      </c>
      <c r="Q77" s="124">
        <f t="shared" si="19"/>
        <v>0.49755049996644518</v>
      </c>
      <c r="R77" s="124">
        <f t="shared" si="19"/>
        <v>0.50554225615774728</v>
      </c>
      <c r="S77" s="124">
        <f t="shared" si="19"/>
        <v>0.52023600887954202</v>
      </c>
      <c r="T77" s="124">
        <f t="shared" si="19"/>
        <v>0.52175083702090796</v>
      </c>
      <c r="U77" s="124">
        <f t="shared" si="19"/>
        <v>0.5150847907035726</v>
      </c>
      <c r="V77" s="124">
        <f t="shared" si="19"/>
        <v>0.50580770666274588</v>
      </c>
      <c r="W77" s="124">
        <f t="shared" si="19"/>
        <v>0.49860308767711847</v>
      </c>
      <c r="X77" s="129">
        <f t="shared" si="19"/>
        <v>0.49624724061810155</v>
      </c>
      <c r="Y77" s="131">
        <f t="shared" si="19"/>
        <v>0.48485728108369619</v>
      </c>
    </row>
    <row r="78" spans="1:25">
      <c r="A78" s="76" t="s">
        <v>41</v>
      </c>
      <c r="B78" s="125">
        <f>B36/B34</f>
        <v>0.40417192487565884</v>
      </c>
      <c r="C78" s="125">
        <f t="shared" ref="C78:Y78" si="20">C36/C34</f>
        <v>0.3879413952955989</v>
      </c>
      <c r="D78" s="125">
        <f t="shared" si="20"/>
        <v>0.37242522186917937</v>
      </c>
      <c r="E78" s="125">
        <f t="shared" si="20"/>
        <v>0.35252050215709901</v>
      </c>
      <c r="F78" s="125">
        <f t="shared" si="20"/>
        <v>0.33049541196021293</v>
      </c>
      <c r="G78" s="125">
        <f t="shared" si="20"/>
        <v>0.33343845519382853</v>
      </c>
      <c r="H78" s="125">
        <f t="shared" si="20"/>
        <v>0.31942746418767731</v>
      </c>
      <c r="I78" s="125">
        <f t="shared" si="20"/>
        <v>0.30997430506890911</v>
      </c>
      <c r="J78" s="125">
        <f t="shared" si="20"/>
        <v>0.30151950894965018</v>
      </c>
      <c r="K78" s="125">
        <f t="shared" si="20"/>
        <v>0.29101791480696848</v>
      </c>
      <c r="L78" s="125">
        <f t="shared" si="20"/>
        <v>0.28930779488422836</v>
      </c>
      <c r="M78" s="125">
        <f t="shared" si="20"/>
        <v>0.28892787328955943</v>
      </c>
      <c r="N78" s="125">
        <f t="shared" si="20"/>
        <v>0.2885627580717377</v>
      </c>
      <c r="O78" s="125">
        <f t="shared" si="20"/>
        <v>0.28920731949351008</v>
      </c>
      <c r="P78" s="125">
        <f t="shared" si="20"/>
        <v>0.29049098325674644</v>
      </c>
      <c r="Q78" s="125">
        <f t="shared" si="20"/>
        <v>0.32675659351721359</v>
      </c>
      <c r="R78" s="125">
        <f t="shared" si="20"/>
        <v>0.33248998763345095</v>
      </c>
      <c r="S78" s="125">
        <f t="shared" si="20"/>
        <v>0.34258675078864353</v>
      </c>
      <c r="T78" s="125">
        <f t="shared" si="20"/>
        <v>0.34300297347287584</v>
      </c>
      <c r="U78" s="125">
        <f t="shared" si="20"/>
        <v>0.33843653090162895</v>
      </c>
      <c r="V78" s="125">
        <f t="shared" si="20"/>
        <v>0.3313842360632005</v>
      </c>
      <c r="W78" s="125">
        <f t="shared" si="20"/>
        <v>0.32634320633118508</v>
      </c>
      <c r="X78" s="132">
        <f t="shared" si="20"/>
        <v>0.32369757174392938</v>
      </c>
      <c r="Y78" s="133">
        <f t="shared" si="20"/>
        <v>0.31490619792506586</v>
      </c>
    </row>
    <row r="79" spans="1:25">
      <c r="A79" s="76" t="s">
        <v>42</v>
      </c>
      <c r="B79" s="125">
        <f>B37/B34</f>
        <v>8.4982555118402497E-2</v>
      </c>
      <c r="C79" s="125">
        <f t="shared" ref="C79:Y79" si="21">C37/C34</f>
        <v>8.2985177130429799E-2</v>
      </c>
      <c r="D79" s="125">
        <f t="shared" si="21"/>
        <v>7.9996165224060486E-2</v>
      </c>
      <c r="E79" s="125">
        <f t="shared" si="21"/>
        <v>7.6722764196043375E-2</v>
      </c>
      <c r="F79" s="125">
        <f t="shared" si="21"/>
        <v>7.1518027022470551E-2</v>
      </c>
      <c r="G79" s="125">
        <f t="shared" si="21"/>
        <v>7.2315753723739745E-2</v>
      </c>
      <c r="H79" s="125">
        <f t="shared" si="21"/>
        <v>6.9214089640377383E-2</v>
      </c>
      <c r="I79" s="125">
        <f t="shared" si="21"/>
        <v>6.7607701805319179E-2</v>
      </c>
      <c r="J79" s="125">
        <f t="shared" si="21"/>
        <v>6.6220972657423702E-2</v>
      </c>
      <c r="K79" s="125">
        <f t="shared" si="21"/>
        <v>6.4347271642773402E-2</v>
      </c>
      <c r="L79" s="125">
        <f t="shared" si="21"/>
        <v>6.3522851254697546E-2</v>
      </c>
      <c r="M79" s="125">
        <f t="shared" si="21"/>
        <v>6.3896546539020604E-2</v>
      </c>
      <c r="N79" s="125">
        <f t="shared" si="21"/>
        <v>6.3927167802596885E-2</v>
      </c>
      <c r="O79" s="125">
        <f t="shared" si="21"/>
        <v>6.3301313857023783E-2</v>
      </c>
      <c r="P79" s="125">
        <f t="shared" si="21"/>
        <v>6.3330587452980938E-2</v>
      </c>
      <c r="Q79" s="125">
        <f t="shared" si="21"/>
        <v>7.0644028364986691E-2</v>
      </c>
      <c r="R79" s="125">
        <f t="shared" si="21"/>
        <v>7.1760020875642441E-2</v>
      </c>
      <c r="S79" s="125">
        <f t="shared" si="21"/>
        <v>7.3711882229232389E-2</v>
      </c>
      <c r="T79" s="125">
        <f t="shared" si="21"/>
        <v>7.4067570415115538E-2</v>
      </c>
      <c r="U79" s="125">
        <f t="shared" si="21"/>
        <v>7.3204754274120099E-2</v>
      </c>
      <c r="V79" s="125">
        <f t="shared" si="21"/>
        <v>7.2644400963615588E-2</v>
      </c>
      <c r="W79" s="125">
        <f t="shared" si="21"/>
        <v>7.1537494017208172E-2</v>
      </c>
      <c r="X79" s="132">
        <f t="shared" si="21"/>
        <v>7.1136865342163361E-2</v>
      </c>
      <c r="Y79" s="133">
        <f t="shared" si="21"/>
        <v>7.025748535182498E-2</v>
      </c>
    </row>
    <row r="80" spans="1:25">
      <c r="A80" s="76" t="s">
        <v>43</v>
      </c>
      <c r="B80" s="125">
        <f>B38/B34</f>
        <v>4.0308811521045207E-2</v>
      </c>
      <c r="C80" s="125">
        <f t="shared" ref="C80:Y80" si="22">C38/C34</f>
        <v>3.9475190293595835E-2</v>
      </c>
      <c r="D80" s="125">
        <f t="shared" si="22"/>
        <v>3.7991673057959897E-2</v>
      </c>
      <c r="E80" s="125">
        <f t="shared" si="22"/>
        <v>3.6469871869615353E-2</v>
      </c>
      <c r="F80" s="125">
        <f t="shared" si="22"/>
        <v>3.4018930179908959E-2</v>
      </c>
      <c r="G80" s="125">
        <f t="shared" si="22"/>
        <v>3.4156518363980398E-2</v>
      </c>
      <c r="H80" s="125">
        <f t="shared" si="22"/>
        <v>3.2605937579294593E-2</v>
      </c>
      <c r="I80" s="125">
        <f t="shared" si="22"/>
        <v>3.1657044971691084E-2</v>
      </c>
      <c r="J80" s="125">
        <f t="shared" si="22"/>
        <v>3.0776494827660213E-2</v>
      </c>
      <c r="K80" s="125">
        <f t="shared" si="22"/>
        <v>2.9762027191015859E-2</v>
      </c>
      <c r="L80" s="125">
        <f t="shared" si="22"/>
        <v>2.9639956358346466E-2</v>
      </c>
      <c r="M80" s="125">
        <f t="shared" si="22"/>
        <v>2.923161746278382E-2</v>
      </c>
      <c r="N80" s="125">
        <f t="shared" si="22"/>
        <v>2.9142828714989303E-2</v>
      </c>
      <c r="O80" s="125">
        <f t="shared" si="22"/>
        <v>2.9214464335331244E-2</v>
      </c>
      <c r="P80" s="125">
        <f t="shared" si="22"/>
        <v>2.924858818742122E-2</v>
      </c>
      <c r="Q80" s="125">
        <f t="shared" si="22"/>
        <v>3.3275171688700984E-2</v>
      </c>
      <c r="R80" s="125">
        <f t="shared" si="22"/>
        <v>3.3832155296626996E-2</v>
      </c>
      <c r="S80" s="125">
        <f t="shared" si="22"/>
        <v>3.4758733496903844E-2</v>
      </c>
      <c r="T80" s="125">
        <f t="shared" si="22"/>
        <v>3.4768560792301749E-2</v>
      </c>
      <c r="U80" s="125">
        <f t="shared" si="22"/>
        <v>3.4538810048073042E-2</v>
      </c>
      <c r="V80" s="125">
        <f t="shared" si="22"/>
        <v>3.4506938710881389E-2</v>
      </c>
      <c r="W80" s="125">
        <f t="shared" si="22"/>
        <v>3.4149219176099997E-2</v>
      </c>
      <c r="X80" s="132">
        <f t="shared" si="22"/>
        <v>3.4116997792494483E-2</v>
      </c>
      <c r="Y80" s="133">
        <f t="shared" si="22"/>
        <v>3.3532225985056174E-2</v>
      </c>
    </row>
    <row r="81" spans="1:25">
      <c r="A81" s="76" t="s">
        <v>44</v>
      </c>
      <c r="B81" s="125">
        <f>B39/B34</f>
        <v>7.6133917303837881E-2</v>
      </c>
      <c r="C81" s="125">
        <f t="shared" ref="C81:Y81" si="23">C39/C34</f>
        <v>7.5258970983803589E-2</v>
      </c>
      <c r="D81" s="125">
        <f t="shared" si="23"/>
        <v>7.3134655417990579E-2</v>
      </c>
      <c r="E81" s="125">
        <f t="shared" si="23"/>
        <v>7.0296811639265683E-2</v>
      </c>
      <c r="F81" s="125">
        <f t="shared" si="23"/>
        <v>6.6207461284651145E-2</v>
      </c>
      <c r="G81" s="125">
        <f t="shared" si="23"/>
        <v>6.7403328319829217E-2</v>
      </c>
      <c r="H81" s="125">
        <f t="shared" si="23"/>
        <v>6.4681322230167704E-2</v>
      </c>
      <c r="I81" s="125">
        <f t="shared" si="23"/>
        <v>6.3036006273567591E-2</v>
      </c>
      <c r="J81" s="125">
        <f t="shared" si="23"/>
        <v>6.1874919517534446E-2</v>
      </c>
      <c r="K81" s="125">
        <f t="shared" si="23"/>
        <v>6.0778707912544479E-2</v>
      </c>
      <c r="L81" s="125">
        <f t="shared" si="23"/>
        <v>5.9865842324322141E-2</v>
      </c>
      <c r="M81" s="125">
        <f t="shared" si="23"/>
        <v>5.9776452308154981E-2</v>
      </c>
      <c r="N81" s="125">
        <f t="shared" si="23"/>
        <v>5.9967165812646134E-2</v>
      </c>
      <c r="O81" s="125">
        <f t="shared" si="23"/>
        <v>5.9609812249434367E-2</v>
      </c>
      <c r="P81" s="125">
        <f t="shared" si="23"/>
        <v>5.9549212461665196E-2</v>
      </c>
      <c r="Q81" s="125">
        <f t="shared" si="23"/>
        <v>6.6874706395543923E-2</v>
      </c>
      <c r="R81" s="125">
        <f t="shared" si="23"/>
        <v>6.7460092352026865E-2</v>
      </c>
      <c r="S81" s="125">
        <f t="shared" si="23"/>
        <v>6.9178642364762233E-2</v>
      </c>
      <c r="T81" s="125">
        <f t="shared" si="23"/>
        <v>6.9911732340614832E-2</v>
      </c>
      <c r="U81" s="125">
        <f t="shared" si="23"/>
        <v>6.8904695479750533E-2</v>
      </c>
      <c r="V81" s="125">
        <f t="shared" si="23"/>
        <v>6.7272130925048357E-2</v>
      </c>
      <c r="W81" s="125">
        <f t="shared" si="23"/>
        <v>6.6573168152625192E-2</v>
      </c>
      <c r="X81" s="132">
        <f t="shared" si="23"/>
        <v>6.7295805739514353E-2</v>
      </c>
      <c r="Y81" s="133">
        <f t="shared" si="23"/>
        <v>6.6161371821749179E-2</v>
      </c>
    </row>
    <row r="82" spans="1:25">
      <c r="A82" s="75" t="s">
        <v>45</v>
      </c>
      <c r="B82" s="124">
        <f>B40/B34</f>
        <v>0.39438794447331305</v>
      </c>
      <c r="C82" s="124">
        <f t="shared" ref="C82:Y82" si="24">C40/C34</f>
        <v>0.41433926629657186</v>
      </c>
      <c r="D82" s="124">
        <f t="shared" si="24"/>
        <v>0.43645228443080969</v>
      </c>
      <c r="E82" s="124">
        <f t="shared" si="24"/>
        <v>0.46399005013797662</v>
      </c>
      <c r="F82" s="124">
        <f t="shared" si="24"/>
        <v>0.49776016955275643</v>
      </c>
      <c r="G82" s="124">
        <f t="shared" si="24"/>
        <v>0.49268594439862212</v>
      </c>
      <c r="H82" s="124">
        <f t="shared" si="24"/>
        <v>0.51407118636248295</v>
      </c>
      <c r="I82" s="124">
        <f t="shared" si="24"/>
        <v>0.527724941880513</v>
      </c>
      <c r="J82" s="124">
        <f t="shared" si="24"/>
        <v>0.53960810404773152</v>
      </c>
      <c r="K82" s="124">
        <f t="shared" si="24"/>
        <v>0.55409407844669778</v>
      </c>
      <c r="L82" s="124">
        <f t="shared" si="24"/>
        <v>0.55766355517840549</v>
      </c>
      <c r="M82" s="124">
        <f t="shared" si="24"/>
        <v>0.55816751040048118</v>
      </c>
      <c r="N82" s="124">
        <f t="shared" si="24"/>
        <v>0.55840007959802995</v>
      </c>
      <c r="O82" s="124">
        <f t="shared" si="24"/>
        <v>0.5586670900647005</v>
      </c>
      <c r="P82" s="124">
        <f t="shared" si="24"/>
        <v>0.5573806286411862</v>
      </c>
      <c r="Q82" s="124">
        <f t="shared" si="24"/>
        <v>0.50244950003355482</v>
      </c>
      <c r="R82" s="124">
        <f t="shared" si="24"/>
        <v>0.49445774384225277</v>
      </c>
      <c r="S82" s="124">
        <f t="shared" si="24"/>
        <v>0.47976399112045798</v>
      </c>
      <c r="T82" s="124">
        <f t="shared" si="24"/>
        <v>0.47824916297909204</v>
      </c>
      <c r="U82" s="124">
        <f t="shared" si="24"/>
        <v>0.4849152092964274</v>
      </c>
      <c r="V82" s="124">
        <f t="shared" si="24"/>
        <v>0.49419229333725417</v>
      </c>
      <c r="W82" s="124">
        <f t="shared" si="24"/>
        <v>0.50139691232288153</v>
      </c>
      <c r="X82" s="129">
        <f t="shared" si="24"/>
        <v>0.50375275938189845</v>
      </c>
      <c r="Y82" s="131">
        <f t="shared" si="24"/>
        <v>0.51514271891630381</v>
      </c>
    </row>
    <row r="83" spans="1:25">
      <c r="A83" s="76" t="s">
        <v>46</v>
      </c>
      <c r="B83" s="125">
        <f>B41/B34</f>
        <v>0.1361294632915151</v>
      </c>
      <c r="C83" s="125">
        <f t="shared" ref="C83:Y83" si="25">C41/C34</f>
        <v>0.13738339151834258</v>
      </c>
      <c r="D83" s="125">
        <f t="shared" si="25"/>
        <v>0.13468280924728826</v>
      </c>
      <c r="E83" s="125">
        <f t="shared" si="25"/>
        <v>0.12993120603210384</v>
      </c>
      <c r="F83" s="125">
        <f t="shared" si="25"/>
        <v>0.12246814864767226</v>
      </c>
      <c r="G83" s="125">
        <f t="shared" si="25"/>
        <v>0.12482412304109457</v>
      </c>
      <c r="H83" s="125">
        <f t="shared" si="25"/>
        <v>0.11999723189776476</v>
      </c>
      <c r="I83" s="125">
        <f t="shared" si="25"/>
        <v>0.11597201365946987</v>
      </c>
      <c r="J83" s="125">
        <f t="shared" si="25"/>
        <v>0.11211744001373568</v>
      </c>
      <c r="K83" s="125">
        <f t="shared" si="25"/>
        <v>0.10833213352804459</v>
      </c>
      <c r="L83" s="125">
        <f t="shared" si="25"/>
        <v>0.10683113104618741</v>
      </c>
      <c r="M83" s="125">
        <f t="shared" si="25"/>
        <v>0.10560874141647035</v>
      </c>
      <c r="N83" s="125">
        <f t="shared" si="25"/>
        <v>0.10536789214466942</v>
      </c>
      <c r="O83" s="125">
        <f t="shared" si="25"/>
        <v>0.10411622276029056</v>
      </c>
      <c r="P83" s="125">
        <f t="shared" si="25"/>
        <v>0.10411187312047798</v>
      </c>
      <c r="Q83" s="125">
        <f t="shared" si="25"/>
        <v>0.11705030982260699</v>
      </c>
      <c r="R83" s="125">
        <f t="shared" si="25"/>
        <v>0.11866214361080542</v>
      </c>
      <c r="S83" s="125">
        <f t="shared" si="25"/>
        <v>0.12237410912489777</v>
      </c>
      <c r="T83" s="125">
        <f t="shared" si="25"/>
        <v>0.123305471658355</v>
      </c>
      <c r="U83" s="125">
        <f t="shared" si="25"/>
        <v>0.12075902378289891</v>
      </c>
      <c r="V83" s="125">
        <f t="shared" si="25"/>
        <v>0.1196941764592782</v>
      </c>
      <c r="W83" s="125">
        <f t="shared" si="25"/>
        <v>0.11826448948698255</v>
      </c>
      <c r="X83" s="132">
        <f t="shared" si="25"/>
        <v>0.1176710816777042</v>
      </c>
      <c r="Y83" s="133">
        <f t="shared" si="25"/>
        <v>0.1154867494490136</v>
      </c>
    </row>
    <row r="84" spans="1:25">
      <c r="A84" s="77" t="s">
        <v>47</v>
      </c>
      <c r="B84" s="126">
        <f>B42/B34</f>
        <v>0.25825848118179795</v>
      </c>
      <c r="C84" s="126">
        <f t="shared" ref="C84:Y84" si="26">C42/C34</f>
        <v>0.27695587477822925</v>
      </c>
      <c r="D84" s="126">
        <f t="shared" si="26"/>
        <v>0.30176947518352143</v>
      </c>
      <c r="E84" s="126">
        <f t="shared" si="26"/>
        <v>0.33405884410587278</v>
      </c>
      <c r="F84" s="126">
        <f t="shared" si="26"/>
        <v>0.37529202090508418</v>
      </c>
      <c r="G84" s="126">
        <f t="shared" si="26"/>
        <v>0.36786182135752754</v>
      </c>
      <c r="H84" s="126">
        <f t="shared" si="26"/>
        <v>0.39407395446471821</v>
      </c>
      <c r="I84" s="126">
        <f t="shared" si="26"/>
        <v>0.41175292822104315</v>
      </c>
      <c r="J84" s="126">
        <f t="shared" si="26"/>
        <v>0.42749066403399577</v>
      </c>
      <c r="K84" s="126">
        <f t="shared" si="26"/>
        <v>0.44576194491865317</v>
      </c>
      <c r="L84" s="126">
        <f t="shared" si="26"/>
        <v>0.45083242413221802</v>
      </c>
      <c r="M84" s="126">
        <f t="shared" si="26"/>
        <v>0.45255876898401082</v>
      </c>
      <c r="N84" s="126">
        <f t="shared" si="26"/>
        <v>0.45303218745336055</v>
      </c>
      <c r="O84" s="126">
        <f t="shared" si="26"/>
        <v>0.45455086730440997</v>
      </c>
      <c r="P84" s="126">
        <f t="shared" si="26"/>
        <v>0.45326875552070822</v>
      </c>
      <c r="Q84" s="126">
        <f t="shared" si="26"/>
        <v>0.38539919021094782</v>
      </c>
      <c r="R84" s="126">
        <f t="shared" si="26"/>
        <v>0.37579560023144731</v>
      </c>
      <c r="S84" s="126">
        <f t="shared" si="26"/>
        <v>0.35738988199556021</v>
      </c>
      <c r="T84" s="126">
        <f t="shared" si="26"/>
        <v>0.35494369132073705</v>
      </c>
      <c r="U84" s="126">
        <f t="shared" si="26"/>
        <v>0.36415618551352846</v>
      </c>
      <c r="V84" s="126">
        <f t="shared" si="26"/>
        <v>0.37449811687797596</v>
      </c>
      <c r="W84" s="126">
        <f t="shared" si="26"/>
        <v>0.38313242283589899</v>
      </c>
      <c r="X84" s="134">
        <f t="shared" si="26"/>
        <v>0.38608167770419427</v>
      </c>
      <c r="Y84" s="135">
        <f>Y42/Y34</f>
        <v>0.39965596946729021</v>
      </c>
    </row>
    <row r="85" spans="1:25">
      <c r="A85" s="19" t="s">
        <v>52</v>
      </c>
      <c r="B85" s="14"/>
      <c r="C85" s="14"/>
      <c r="D85" s="1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76"/>
  <sheetViews>
    <sheetView zoomScale="70" zoomScaleNormal="70" zoomScalePageLayoutView="70" workbookViewId="0">
      <selection activeCell="D69" sqref="D69"/>
    </sheetView>
  </sheetViews>
  <sheetFormatPr defaultColWidth="10.875" defaultRowHeight="15"/>
  <cols>
    <col min="1" max="1" width="36" style="5" customWidth="1"/>
    <col min="2" max="4" width="10.875" style="5" customWidth="1"/>
    <col min="5" max="5" width="11.625" style="5" customWidth="1"/>
    <col min="6" max="16384" width="10.875" style="5"/>
  </cols>
  <sheetData>
    <row r="1" spans="1:26" ht="30.75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6" ht="30.75" customHeight="1">
      <c r="A2" s="10" t="s">
        <v>53</v>
      </c>
      <c r="B2" s="10"/>
      <c r="C2" s="10"/>
      <c r="D2" s="10"/>
      <c r="E2" s="11"/>
      <c r="F2" s="11"/>
      <c r="G2" s="11"/>
      <c r="H2" s="11"/>
      <c r="I2" s="11"/>
      <c r="J2" s="11"/>
      <c r="K2" s="11"/>
    </row>
    <row r="5" spans="1:26" ht="18" customHeight="1">
      <c r="A5" s="8" t="s">
        <v>54</v>
      </c>
      <c r="B5" s="8"/>
      <c r="C5" s="8"/>
      <c r="D5" s="8"/>
      <c r="E5" s="8"/>
      <c r="F5" s="8"/>
      <c r="G5" s="8"/>
      <c r="H5" s="8"/>
    </row>
    <row r="6" spans="1:26" ht="18" customHeight="1">
      <c r="A6" s="8"/>
      <c r="B6" s="8"/>
      <c r="C6" s="8"/>
      <c r="D6" s="8"/>
      <c r="E6" s="8"/>
      <c r="F6" s="8"/>
      <c r="G6" s="8"/>
      <c r="H6" s="8"/>
    </row>
    <row r="7" spans="1:26" s="26" customFormat="1" ht="18" customHeight="1">
      <c r="A7" s="78" t="s">
        <v>14</v>
      </c>
      <c r="B7" s="79">
        <v>1999</v>
      </c>
      <c r="C7" s="79">
        <v>2000</v>
      </c>
      <c r="D7" s="79">
        <v>2001</v>
      </c>
      <c r="E7" s="79">
        <v>2002</v>
      </c>
      <c r="F7" s="79">
        <v>2003</v>
      </c>
      <c r="G7" s="79">
        <v>2004</v>
      </c>
      <c r="H7" s="79">
        <v>2005</v>
      </c>
      <c r="I7" s="79">
        <v>2006</v>
      </c>
      <c r="J7" s="79">
        <v>2007</v>
      </c>
      <c r="K7" s="79">
        <v>2008</v>
      </c>
      <c r="L7" s="79">
        <v>2009</v>
      </c>
      <c r="M7" s="79">
        <v>2010</v>
      </c>
      <c r="N7" s="79">
        <v>2011</v>
      </c>
      <c r="O7" s="79">
        <v>2012</v>
      </c>
      <c r="P7" s="79">
        <v>2013</v>
      </c>
      <c r="Q7" s="79">
        <v>2014</v>
      </c>
      <c r="R7" s="79">
        <v>2015</v>
      </c>
      <c r="S7" s="79">
        <v>2016</v>
      </c>
      <c r="T7" s="79">
        <v>2017</v>
      </c>
      <c r="U7" s="79">
        <v>2018</v>
      </c>
      <c r="V7" s="79">
        <v>2019</v>
      </c>
      <c r="W7" s="79">
        <v>2020</v>
      </c>
      <c r="X7" s="79">
        <v>2020</v>
      </c>
      <c r="Y7" s="79">
        <v>2021</v>
      </c>
      <c r="Z7" s="79">
        <v>2022</v>
      </c>
    </row>
    <row r="8" spans="1:26" s="26" customFormat="1" ht="18" customHeight="1">
      <c r="A8" s="27" t="s">
        <v>39</v>
      </c>
      <c r="B8" s="42">
        <f>B14+B21</f>
        <v>133457</v>
      </c>
      <c r="C8" s="42">
        <f t="shared" ref="C8:Z8" si="0">C14+C21</f>
        <v>138419</v>
      </c>
      <c r="D8" s="42">
        <f t="shared" si="0"/>
        <v>145100</v>
      </c>
      <c r="E8" s="42">
        <f t="shared" si="0"/>
        <v>154438</v>
      </c>
      <c r="F8" s="42">
        <f t="shared" si="0"/>
        <v>166786</v>
      </c>
      <c r="G8" s="42">
        <f t="shared" si="0"/>
        <v>166133</v>
      </c>
      <c r="H8" s="42">
        <f t="shared" si="0"/>
        <v>175310</v>
      </c>
      <c r="I8" s="42">
        <f t="shared" si="0"/>
        <v>182073</v>
      </c>
      <c r="J8" s="42">
        <f t="shared" si="0"/>
        <v>188567</v>
      </c>
      <c r="K8" s="42">
        <f t="shared" si="0"/>
        <v>196606</v>
      </c>
      <c r="L8" s="42">
        <f t="shared" si="0"/>
        <v>199273</v>
      </c>
      <c r="M8" s="42">
        <f t="shared" si="0"/>
        <v>200373</v>
      </c>
      <c r="N8" s="42">
        <f t="shared" si="0"/>
        <v>201442</v>
      </c>
      <c r="O8" s="42">
        <f t="shared" si="0"/>
        <v>201840</v>
      </c>
      <c r="P8" s="42">
        <f t="shared" si="0"/>
        <v>201440</v>
      </c>
      <c r="Q8" s="42">
        <f t="shared" si="0"/>
        <v>178052</v>
      </c>
      <c r="R8" s="42">
        <f t="shared" si="0"/>
        <v>175015</v>
      </c>
      <c r="S8" s="42">
        <f t="shared" si="0"/>
        <v>169831</v>
      </c>
      <c r="T8" s="42">
        <f t="shared" si="0"/>
        <v>169327</v>
      </c>
      <c r="U8" s="42">
        <f t="shared" si="0"/>
        <v>171826</v>
      </c>
      <c r="V8" s="42">
        <f t="shared" si="0"/>
        <v>175156</v>
      </c>
      <c r="W8" s="42">
        <f t="shared" si="0"/>
        <v>178203</v>
      </c>
      <c r="X8" s="42">
        <f t="shared" si="0"/>
        <v>178203</v>
      </c>
      <c r="Y8" s="42">
        <f t="shared" si="0"/>
        <v>179651</v>
      </c>
      <c r="Z8" s="42">
        <f t="shared" si="0"/>
        <v>184284</v>
      </c>
    </row>
    <row r="9" spans="1:26" s="26" customFormat="1" ht="18" customHeight="1">
      <c r="A9" s="28" t="s">
        <v>55</v>
      </c>
      <c r="B9" s="29">
        <f>B15+B22</f>
        <v>99083</v>
      </c>
      <c r="C9" s="29">
        <f t="shared" ref="C9:Z9" si="1">C15+C22</f>
        <v>100253</v>
      </c>
      <c r="D9" s="29">
        <f t="shared" si="1"/>
        <v>101168</v>
      </c>
      <c r="E9" s="29">
        <f t="shared" si="1"/>
        <v>102008</v>
      </c>
      <c r="F9" s="29">
        <f t="shared" si="1"/>
        <v>103032</v>
      </c>
      <c r="G9" s="29">
        <f t="shared" si="1"/>
        <v>103674</v>
      </c>
      <c r="H9" s="29">
        <f t="shared" si="1"/>
        <v>104565</v>
      </c>
      <c r="I9" s="29">
        <f t="shared" si="1"/>
        <v>105568</v>
      </c>
      <c r="J9" s="29">
        <f t="shared" si="1"/>
        <v>106515</v>
      </c>
      <c r="K9" s="29">
        <f t="shared" si="1"/>
        <v>107594</v>
      </c>
      <c r="L9" s="29">
        <f t="shared" si="1"/>
        <v>108201</v>
      </c>
      <c r="M9" s="29">
        <f t="shared" si="1"/>
        <v>108777</v>
      </c>
      <c r="N9" s="29">
        <f t="shared" si="1"/>
        <v>109442</v>
      </c>
      <c r="O9" s="29">
        <f t="shared" si="1"/>
        <v>109359</v>
      </c>
      <c r="P9" s="29">
        <f t="shared" si="1"/>
        <v>109516</v>
      </c>
      <c r="Q9" s="29">
        <f t="shared" si="1"/>
        <v>109318</v>
      </c>
      <c r="R9" s="29">
        <f t="shared" si="1"/>
        <v>109459</v>
      </c>
      <c r="S9" s="29">
        <f t="shared" si="1"/>
        <v>109463</v>
      </c>
      <c r="T9" s="29">
        <f t="shared" si="1"/>
        <v>109780</v>
      </c>
      <c r="U9" s="29">
        <f t="shared" si="1"/>
        <v>109890</v>
      </c>
      <c r="V9" s="29">
        <f t="shared" si="1"/>
        <v>110167</v>
      </c>
      <c r="W9" s="29">
        <f t="shared" si="1"/>
        <v>110388</v>
      </c>
      <c r="X9" s="29">
        <f t="shared" si="1"/>
        <v>110388</v>
      </c>
      <c r="Y9" s="29">
        <f t="shared" si="1"/>
        <v>110763</v>
      </c>
      <c r="Z9" s="29">
        <f t="shared" si="1"/>
        <v>111233</v>
      </c>
    </row>
    <row r="10" spans="1:26" s="26" customFormat="1" ht="18" customHeight="1">
      <c r="A10" s="30" t="s">
        <v>56</v>
      </c>
      <c r="B10" s="31">
        <f>B16+B23</f>
        <v>34374</v>
      </c>
      <c r="C10" s="31">
        <f t="shared" ref="C10:Z10" si="2">C16+C23</f>
        <v>38166</v>
      </c>
      <c r="D10" s="31">
        <f t="shared" si="2"/>
        <v>43932</v>
      </c>
      <c r="E10" s="31">
        <f t="shared" si="2"/>
        <v>52430</v>
      </c>
      <c r="F10" s="31">
        <f t="shared" si="2"/>
        <v>63754</v>
      </c>
      <c r="G10" s="31">
        <f t="shared" si="2"/>
        <v>62459</v>
      </c>
      <c r="H10" s="31">
        <f t="shared" si="2"/>
        <v>70745</v>
      </c>
      <c r="I10" s="31">
        <f t="shared" si="2"/>
        <v>76505</v>
      </c>
      <c r="J10" s="31">
        <f t="shared" si="2"/>
        <v>82052</v>
      </c>
      <c r="K10" s="31">
        <f t="shared" si="2"/>
        <v>89012</v>
      </c>
      <c r="L10" s="31">
        <f t="shared" si="2"/>
        <v>91072</v>
      </c>
      <c r="M10" s="31">
        <f t="shared" si="2"/>
        <v>91596</v>
      </c>
      <c r="N10" s="31">
        <f t="shared" si="2"/>
        <v>92000</v>
      </c>
      <c r="O10" s="31">
        <f t="shared" si="2"/>
        <v>92481</v>
      </c>
      <c r="P10" s="31">
        <f t="shared" si="2"/>
        <v>91924</v>
      </c>
      <c r="Q10" s="31">
        <f t="shared" si="2"/>
        <v>68734</v>
      </c>
      <c r="R10" s="31">
        <f t="shared" si="2"/>
        <v>65556</v>
      </c>
      <c r="S10" s="31">
        <f t="shared" si="2"/>
        <v>60368</v>
      </c>
      <c r="T10" s="31">
        <f t="shared" si="2"/>
        <v>59547</v>
      </c>
      <c r="U10" s="31">
        <f t="shared" si="2"/>
        <v>61936</v>
      </c>
      <c r="V10" s="31">
        <f t="shared" si="2"/>
        <v>64989</v>
      </c>
      <c r="W10" s="31">
        <f t="shared" si="2"/>
        <v>67815</v>
      </c>
      <c r="X10" s="31">
        <f t="shared" si="2"/>
        <v>67815</v>
      </c>
      <c r="Y10" s="31">
        <f t="shared" si="2"/>
        <v>68888</v>
      </c>
      <c r="Z10" s="31">
        <f t="shared" si="2"/>
        <v>73051</v>
      </c>
    </row>
    <row r="11" spans="1:26" s="26" customFormat="1" ht="18" customHeight="1">
      <c r="A11" s="32" t="s">
        <v>48</v>
      </c>
      <c r="B11" s="33"/>
      <c r="C11" s="33"/>
      <c r="D11" s="33"/>
      <c r="E11" s="33"/>
      <c r="F11" s="33"/>
      <c r="G11" s="33"/>
      <c r="H11" s="33"/>
    </row>
    <row r="12" spans="1:26" s="26" customFormat="1" ht="18" customHeight="1">
      <c r="A12" s="33"/>
      <c r="B12" s="33"/>
      <c r="C12" s="33"/>
      <c r="D12" s="33"/>
      <c r="E12" s="33"/>
      <c r="F12" s="33"/>
      <c r="G12" s="33"/>
      <c r="H12" s="33"/>
    </row>
    <row r="13" spans="1:26" s="26" customFormat="1" ht="18" customHeight="1">
      <c r="A13" s="78" t="s">
        <v>49</v>
      </c>
      <c r="B13" s="79">
        <v>1999</v>
      </c>
      <c r="C13" s="79">
        <v>2000</v>
      </c>
      <c r="D13" s="79">
        <v>2001</v>
      </c>
      <c r="E13" s="79">
        <v>2002</v>
      </c>
      <c r="F13" s="79">
        <v>2003</v>
      </c>
      <c r="G13" s="79">
        <v>2004</v>
      </c>
      <c r="H13" s="79">
        <v>2005</v>
      </c>
      <c r="I13" s="79">
        <v>2006</v>
      </c>
      <c r="J13" s="79">
        <v>2007</v>
      </c>
      <c r="K13" s="79">
        <v>2008</v>
      </c>
      <c r="L13" s="79">
        <v>2009</v>
      </c>
      <c r="M13" s="79">
        <v>2010</v>
      </c>
      <c r="N13" s="79">
        <v>2011</v>
      </c>
      <c r="O13" s="79">
        <v>2012</v>
      </c>
      <c r="P13" s="79">
        <v>2013</v>
      </c>
      <c r="Q13" s="79">
        <v>2014</v>
      </c>
      <c r="R13" s="79">
        <v>2015</v>
      </c>
      <c r="S13" s="79">
        <v>2016</v>
      </c>
      <c r="T13" s="79">
        <v>2017</v>
      </c>
      <c r="U13" s="79">
        <v>2018</v>
      </c>
      <c r="V13" s="79">
        <v>2019</v>
      </c>
      <c r="W13" s="79">
        <v>2020</v>
      </c>
      <c r="X13" s="79">
        <v>2020</v>
      </c>
      <c r="Y13" s="79">
        <v>2021</v>
      </c>
      <c r="Z13" s="79">
        <v>2022</v>
      </c>
    </row>
    <row r="14" spans="1:26" s="26" customFormat="1" ht="18" customHeight="1">
      <c r="A14" s="27" t="s">
        <v>39</v>
      </c>
      <c r="B14" s="42">
        <v>66102</v>
      </c>
      <c r="C14" s="42">
        <v>68527</v>
      </c>
      <c r="D14" s="42">
        <v>72084</v>
      </c>
      <c r="E14" s="42">
        <v>77251</v>
      </c>
      <c r="F14" s="42">
        <v>83744</v>
      </c>
      <c r="G14" s="42">
        <v>83689</v>
      </c>
      <c r="H14" s="42">
        <v>88608</v>
      </c>
      <c r="I14" s="42">
        <v>92172</v>
      </c>
      <c r="J14" s="42">
        <v>95379</v>
      </c>
      <c r="K14" s="42">
        <v>99368</v>
      </c>
      <c r="L14" s="42">
        <v>100285</v>
      </c>
      <c r="M14" s="42">
        <v>100618</v>
      </c>
      <c r="N14" s="42">
        <v>100937</v>
      </c>
      <c r="O14" s="42">
        <v>101068</v>
      </c>
      <c r="P14" s="42">
        <v>100683</v>
      </c>
      <c r="Q14" s="42">
        <v>88646</v>
      </c>
      <c r="R14" s="42">
        <v>86874</v>
      </c>
      <c r="S14" s="42">
        <v>84241</v>
      </c>
      <c r="T14" s="42">
        <v>83905</v>
      </c>
      <c r="U14" s="42">
        <v>85083</v>
      </c>
      <c r="V14" s="42">
        <v>86739</v>
      </c>
      <c r="W14" s="42">
        <v>88362</v>
      </c>
      <c r="X14" s="42">
        <v>88362</v>
      </c>
      <c r="Y14" s="42">
        <v>89051</v>
      </c>
      <c r="Z14" s="42">
        <v>91269</v>
      </c>
    </row>
    <row r="15" spans="1:26" s="26" customFormat="1" ht="18" customHeight="1">
      <c r="A15" s="28" t="s">
        <v>55</v>
      </c>
      <c r="B15" s="29">
        <f>B14-B16</f>
        <v>49123</v>
      </c>
      <c r="C15" s="29">
        <f t="shared" ref="C15:Z15" si="3">C14-C16</f>
        <v>49718</v>
      </c>
      <c r="D15" s="29">
        <f t="shared" si="3"/>
        <v>50186</v>
      </c>
      <c r="E15" s="29">
        <f t="shared" si="3"/>
        <v>50606</v>
      </c>
      <c r="F15" s="29">
        <f t="shared" si="3"/>
        <v>51155</v>
      </c>
      <c r="G15" s="29">
        <f t="shared" si="3"/>
        <v>51558</v>
      </c>
      <c r="H15" s="29">
        <f t="shared" si="3"/>
        <v>52030</v>
      </c>
      <c r="I15" s="29">
        <f t="shared" si="3"/>
        <v>52684</v>
      </c>
      <c r="J15" s="29">
        <f t="shared" si="3"/>
        <v>53164</v>
      </c>
      <c r="K15" s="29">
        <f t="shared" si="3"/>
        <v>53701</v>
      </c>
      <c r="L15" s="29">
        <f t="shared" si="3"/>
        <v>53840</v>
      </c>
      <c r="M15" s="29">
        <f t="shared" si="3"/>
        <v>54167</v>
      </c>
      <c r="N15" s="29">
        <f t="shared" si="3"/>
        <v>54469</v>
      </c>
      <c r="O15" s="29">
        <f t="shared" si="3"/>
        <v>54393</v>
      </c>
      <c r="P15" s="29">
        <f t="shared" si="3"/>
        <v>54429</v>
      </c>
      <c r="Q15" s="29">
        <f t="shared" si="3"/>
        <v>54369</v>
      </c>
      <c r="R15" s="29">
        <f t="shared" si="3"/>
        <v>54441</v>
      </c>
      <c r="S15" s="29">
        <f t="shared" si="3"/>
        <v>54462</v>
      </c>
      <c r="T15" s="29">
        <f t="shared" si="3"/>
        <v>54678</v>
      </c>
      <c r="U15" s="29">
        <f t="shared" si="3"/>
        <v>54735</v>
      </c>
      <c r="V15" s="29">
        <f t="shared" si="3"/>
        <v>54862</v>
      </c>
      <c r="W15" s="29">
        <f t="shared" si="3"/>
        <v>54968</v>
      </c>
      <c r="X15" s="29">
        <f t="shared" si="3"/>
        <v>54968</v>
      </c>
      <c r="Y15" s="29">
        <f t="shared" si="3"/>
        <v>55142</v>
      </c>
      <c r="Z15" s="29">
        <f t="shared" si="3"/>
        <v>55392</v>
      </c>
    </row>
    <row r="16" spans="1:26" s="26" customFormat="1" ht="18" customHeight="1">
      <c r="A16" s="30" t="s">
        <v>56</v>
      </c>
      <c r="B16" s="31">
        <v>16979</v>
      </c>
      <c r="C16" s="31">
        <v>18809</v>
      </c>
      <c r="D16" s="31">
        <v>21898</v>
      </c>
      <c r="E16" s="31">
        <v>26645</v>
      </c>
      <c r="F16" s="31">
        <v>32589</v>
      </c>
      <c r="G16" s="31">
        <v>32131</v>
      </c>
      <c r="H16" s="31">
        <v>36578</v>
      </c>
      <c r="I16" s="31">
        <v>39488</v>
      </c>
      <c r="J16" s="31">
        <v>42215</v>
      </c>
      <c r="K16" s="31">
        <v>45667</v>
      </c>
      <c r="L16" s="31">
        <v>46445</v>
      </c>
      <c r="M16" s="31">
        <v>46451</v>
      </c>
      <c r="N16" s="31">
        <v>46468</v>
      </c>
      <c r="O16" s="31">
        <v>46675</v>
      </c>
      <c r="P16" s="31">
        <v>46254</v>
      </c>
      <c r="Q16" s="31">
        <v>34277</v>
      </c>
      <c r="R16" s="31">
        <v>32433</v>
      </c>
      <c r="S16" s="31">
        <v>29779</v>
      </c>
      <c r="T16" s="31">
        <v>29227</v>
      </c>
      <c r="U16" s="31">
        <v>30348</v>
      </c>
      <c r="V16" s="31">
        <v>31877</v>
      </c>
      <c r="W16" s="31">
        <v>33394</v>
      </c>
      <c r="X16" s="31">
        <v>33394</v>
      </c>
      <c r="Y16" s="31">
        <v>33909</v>
      </c>
      <c r="Z16" s="31">
        <v>35877</v>
      </c>
    </row>
    <row r="17" spans="1:26" s="26" customFormat="1" ht="18" customHeight="1">
      <c r="A17" s="32" t="s">
        <v>48</v>
      </c>
      <c r="B17" s="33"/>
      <c r="C17" s="33"/>
      <c r="D17" s="33"/>
      <c r="E17" s="33"/>
      <c r="F17" s="33"/>
      <c r="G17" s="33"/>
      <c r="H17" s="33"/>
    </row>
    <row r="18" spans="1:26" s="26" customFormat="1" ht="18" customHeight="1">
      <c r="A18" s="34"/>
      <c r="B18" s="33"/>
      <c r="C18" s="33"/>
      <c r="D18" s="33"/>
      <c r="E18" s="33"/>
      <c r="F18" s="33"/>
      <c r="G18" s="33"/>
      <c r="H18" s="33"/>
    </row>
    <row r="19" spans="1:26" s="26" customFormat="1" ht="18" customHeight="1">
      <c r="A19" s="34"/>
      <c r="B19" s="33"/>
      <c r="C19" s="33"/>
      <c r="D19" s="33"/>
      <c r="E19" s="33"/>
      <c r="F19" s="33"/>
      <c r="G19" s="33"/>
      <c r="H19" s="33"/>
    </row>
    <row r="20" spans="1:26" s="26" customFormat="1" ht="18" customHeight="1">
      <c r="A20" s="78" t="s">
        <v>50</v>
      </c>
      <c r="B20" s="79">
        <v>1999</v>
      </c>
      <c r="C20" s="79">
        <v>2000</v>
      </c>
      <c r="D20" s="79">
        <v>2001</v>
      </c>
      <c r="E20" s="79">
        <v>2002</v>
      </c>
      <c r="F20" s="79">
        <v>2003</v>
      </c>
      <c r="G20" s="79">
        <v>2004</v>
      </c>
      <c r="H20" s="79">
        <v>2005</v>
      </c>
      <c r="I20" s="79">
        <v>2006</v>
      </c>
      <c r="J20" s="79">
        <v>2007</v>
      </c>
      <c r="K20" s="79">
        <v>2008</v>
      </c>
      <c r="L20" s="79">
        <v>2009</v>
      </c>
      <c r="M20" s="79">
        <v>2010</v>
      </c>
      <c r="N20" s="79">
        <v>2011</v>
      </c>
      <c r="O20" s="79">
        <v>2012</v>
      </c>
      <c r="P20" s="79">
        <v>2013</v>
      </c>
      <c r="Q20" s="79">
        <v>2014</v>
      </c>
      <c r="R20" s="79">
        <v>2015</v>
      </c>
      <c r="S20" s="79">
        <v>2016</v>
      </c>
      <c r="T20" s="79">
        <v>2017</v>
      </c>
      <c r="U20" s="79">
        <v>2018</v>
      </c>
      <c r="V20" s="79">
        <v>2019</v>
      </c>
      <c r="W20" s="79">
        <v>2020</v>
      </c>
      <c r="X20" s="79">
        <v>2020</v>
      </c>
      <c r="Y20" s="79">
        <v>2021</v>
      </c>
      <c r="Z20" s="79">
        <v>2022</v>
      </c>
    </row>
    <row r="21" spans="1:26" s="26" customFormat="1" ht="18" customHeight="1">
      <c r="A21" s="27" t="s">
        <v>39</v>
      </c>
      <c r="B21" s="42">
        <v>67355</v>
      </c>
      <c r="C21" s="42">
        <v>69892</v>
      </c>
      <c r="D21" s="42">
        <v>73016</v>
      </c>
      <c r="E21" s="42">
        <v>77187</v>
      </c>
      <c r="F21" s="42">
        <v>83042</v>
      </c>
      <c r="G21" s="42">
        <v>82444</v>
      </c>
      <c r="H21" s="42">
        <v>86702</v>
      </c>
      <c r="I21" s="42">
        <v>89901</v>
      </c>
      <c r="J21" s="42">
        <v>93188</v>
      </c>
      <c r="K21" s="42">
        <v>97238</v>
      </c>
      <c r="L21" s="42">
        <v>98988</v>
      </c>
      <c r="M21" s="42">
        <v>99755</v>
      </c>
      <c r="N21" s="42">
        <v>100505</v>
      </c>
      <c r="O21" s="42">
        <v>100772</v>
      </c>
      <c r="P21" s="42">
        <v>100757</v>
      </c>
      <c r="Q21" s="42">
        <v>89406</v>
      </c>
      <c r="R21" s="42">
        <v>88141</v>
      </c>
      <c r="S21" s="42">
        <v>85590</v>
      </c>
      <c r="T21" s="42">
        <v>85422</v>
      </c>
      <c r="U21" s="42">
        <v>86743</v>
      </c>
      <c r="V21" s="42">
        <v>88417</v>
      </c>
      <c r="W21" s="42">
        <v>89841</v>
      </c>
      <c r="X21" s="42">
        <v>89841</v>
      </c>
      <c r="Y21" s="42">
        <v>90600</v>
      </c>
      <c r="Z21" s="42">
        <v>93015</v>
      </c>
    </row>
    <row r="22" spans="1:26" s="26" customFormat="1" ht="18" customHeight="1">
      <c r="A22" s="28" t="s">
        <v>55</v>
      </c>
      <c r="B22" s="29">
        <f>B21-B23</f>
        <v>49960</v>
      </c>
      <c r="C22" s="29">
        <f t="shared" ref="C22:Z22" si="4">C21-C23</f>
        <v>50535</v>
      </c>
      <c r="D22" s="29">
        <f t="shared" si="4"/>
        <v>50982</v>
      </c>
      <c r="E22" s="29">
        <f t="shared" si="4"/>
        <v>51402</v>
      </c>
      <c r="F22" s="29">
        <f t="shared" si="4"/>
        <v>51877</v>
      </c>
      <c r="G22" s="29">
        <f t="shared" si="4"/>
        <v>52116</v>
      </c>
      <c r="H22" s="29">
        <f t="shared" si="4"/>
        <v>52535</v>
      </c>
      <c r="I22" s="29">
        <f t="shared" si="4"/>
        <v>52884</v>
      </c>
      <c r="J22" s="29">
        <f t="shared" si="4"/>
        <v>53351</v>
      </c>
      <c r="K22" s="29">
        <f t="shared" si="4"/>
        <v>53893</v>
      </c>
      <c r="L22" s="29">
        <f t="shared" si="4"/>
        <v>54361</v>
      </c>
      <c r="M22" s="29">
        <f t="shared" si="4"/>
        <v>54610</v>
      </c>
      <c r="N22" s="29">
        <f t="shared" si="4"/>
        <v>54973</v>
      </c>
      <c r="O22" s="29">
        <f t="shared" si="4"/>
        <v>54966</v>
      </c>
      <c r="P22" s="29">
        <f t="shared" si="4"/>
        <v>55087</v>
      </c>
      <c r="Q22" s="29">
        <f t="shared" si="4"/>
        <v>54949</v>
      </c>
      <c r="R22" s="29">
        <f t="shared" si="4"/>
        <v>55018</v>
      </c>
      <c r="S22" s="29">
        <f t="shared" si="4"/>
        <v>55001</v>
      </c>
      <c r="T22" s="29">
        <f t="shared" si="4"/>
        <v>55102</v>
      </c>
      <c r="U22" s="29">
        <f t="shared" si="4"/>
        <v>55155</v>
      </c>
      <c r="V22" s="29">
        <f t="shared" si="4"/>
        <v>55305</v>
      </c>
      <c r="W22" s="29">
        <f t="shared" si="4"/>
        <v>55420</v>
      </c>
      <c r="X22" s="29">
        <f t="shared" si="4"/>
        <v>55420</v>
      </c>
      <c r="Y22" s="29">
        <f t="shared" si="4"/>
        <v>55621</v>
      </c>
      <c r="Z22" s="29">
        <f t="shared" si="4"/>
        <v>55841</v>
      </c>
    </row>
    <row r="23" spans="1:26" s="26" customFormat="1" ht="18" customHeight="1">
      <c r="A23" s="30" t="s">
        <v>56</v>
      </c>
      <c r="B23" s="31">
        <v>17395</v>
      </c>
      <c r="C23" s="31">
        <v>19357</v>
      </c>
      <c r="D23" s="31">
        <v>22034</v>
      </c>
      <c r="E23" s="31">
        <v>25785</v>
      </c>
      <c r="F23" s="31">
        <v>31165</v>
      </c>
      <c r="G23" s="31">
        <v>30328</v>
      </c>
      <c r="H23" s="31">
        <v>34167</v>
      </c>
      <c r="I23" s="31">
        <v>37017</v>
      </c>
      <c r="J23" s="31">
        <v>39837</v>
      </c>
      <c r="K23" s="31">
        <v>43345</v>
      </c>
      <c r="L23" s="31">
        <v>44627</v>
      </c>
      <c r="M23" s="31">
        <v>45145</v>
      </c>
      <c r="N23" s="31">
        <v>45532</v>
      </c>
      <c r="O23" s="31">
        <v>45806</v>
      </c>
      <c r="P23" s="31">
        <v>45670</v>
      </c>
      <c r="Q23" s="31">
        <v>34457</v>
      </c>
      <c r="R23" s="31">
        <v>33123</v>
      </c>
      <c r="S23" s="31">
        <v>30589</v>
      </c>
      <c r="T23" s="31">
        <v>30320</v>
      </c>
      <c r="U23" s="31">
        <v>31588</v>
      </c>
      <c r="V23" s="31">
        <v>33112</v>
      </c>
      <c r="W23" s="31">
        <v>34421</v>
      </c>
      <c r="X23" s="31">
        <v>34421</v>
      </c>
      <c r="Y23" s="31">
        <v>34979</v>
      </c>
      <c r="Z23" s="31">
        <v>37174</v>
      </c>
    </row>
    <row r="24" spans="1:26" s="26" customFormat="1" ht="18" customHeight="1">
      <c r="A24" s="32" t="s">
        <v>48</v>
      </c>
      <c r="B24" s="33"/>
      <c r="C24" s="33"/>
      <c r="D24" s="33"/>
      <c r="E24" s="33"/>
      <c r="F24" s="33"/>
      <c r="G24" s="33"/>
      <c r="H24" s="33"/>
    </row>
    <row r="25" spans="1:26" s="26" customFormat="1" ht="18" customHeight="1"/>
    <row r="26" spans="1:26" s="26" customFormat="1" ht="18" customHeight="1"/>
    <row r="27" spans="1:26" s="26" customFormat="1" ht="18" customHeight="1"/>
    <row r="28" spans="1:26" s="35" customFormat="1" ht="18" customHeight="1">
      <c r="A28" s="33" t="s">
        <v>57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26" s="35" customFormat="1" ht="18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26" s="35" customFormat="1" ht="18" customHeight="1">
      <c r="A30" s="80" t="s">
        <v>14</v>
      </c>
      <c r="B30" s="79">
        <v>1999</v>
      </c>
      <c r="C30" s="79">
        <v>2000</v>
      </c>
      <c r="D30" s="79">
        <v>2001</v>
      </c>
      <c r="E30" s="79">
        <v>2002</v>
      </c>
      <c r="F30" s="79">
        <v>2003</v>
      </c>
      <c r="G30" s="79">
        <v>2004</v>
      </c>
      <c r="H30" s="79">
        <v>2005</v>
      </c>
      <c r="I30" s="79">
        <v>2006</v>
      </c>
      <c r="J30" s="79">
        <v>2007</v>
      </c>
      <c r="K30" s="79">
        <v>2008</v>
      </c>
      <c r="L30" s="79">
        <v>2009</v>
      </c>
      <c r="M30" s="79">
        <v>2010</v>
      </c>
      <c r="N30" s="79">
        <v>2011</v>
      </c>
      <c r="O30" s="79">
        <v>2012</v>
      </c>
      <c r="P30" s="79">
        <v>2013</v>
      </c>
      <c r="Q30" s="79">
        <v>2014</v>
      </c>
      <c r="R30" s="79">
        <v>2015</v>
      </c>
      <c r="S30" s="79">
        <v>2016</v>
      </c>
      <c r="T30" s="79">
        <v>2017</v>
      </c>
      <c r="U30" s="79">
        <v>2018</v>
      </c>
      <c r="V30" s="79">
        <v>2019</v>
      </c>
      <c r="W30" s="79">
        <v>2020</v>
      </c>
      <c r="X30" s="79">
        <v>2020</v>
      </c>
      <c r="Y30" s="79">
        <v>2021</v>
      </c>
      <c r="Z30" s="79">
        <v>2022</v>
      </c>
    </row>
    <row r="31" spans="1:26" s="35" customFormat="1" ht="18" customHeight="1">
      <c r="A31" s="36" t="s">
        <v>55</v>
      </c>
      <c r="B31" s="37">
        <f t="shared" ref="B31:Y31" si="5">B9/B8</f>
        <v>0.74243389256464631</v>
      </c>
      <c r="C31" s="37">
        <f t="shared" si="5"/>
        <v>0.72427195688453172</v>
      </c>
      <c r="D31" s="37">
        <f t="shared" si="5"/>
        <v>0.69722949689869052</v>
      </c>
      <c r="E31" s="37">
        <f t="shared" si="5"/>
        <v>0.6605110141286471</v>
      </c>
      <c r="F31" s="37">
        <f t="shared" si="5"/>
        <v>0.61774969122108569</v>
      </c>
      <c r="G31" s="37">
        <f t="shared" si="5"/>
        <v>0.62404218307019077</v>
      </c>
      <c r="H31" s="37">
        <f t="shared" si="5"/>
        <v>0.59645770349666305</v>
      </c>
      <c r="I31" s="37">
        <f t="shared" si="5"/>
        <v>0.57981139433084528</v>
      </c>
      <c r="J31" s="37">
        <f t="shared" si="5"/>
        <v>0.5648655385088589</v>
      </c>
      <c r="K31" s="37">
        <f t="shared" si="5"/>
        <v>0.54725695044912159</v>
      </c>
      <c r="L31" s="37">
        <f t="shared" si="5"/>
        <v>0.54297872767509903</v>
      </c>
      <c r="M31" s="37">
        <f t="shared" si="5"/>
        <v>0.5428725427078499</v>
      </c>
      <c r="N31" s="37">
        <f t="shared" si="5"/>
        <v>0.54329285849028508</v>
      </c>
      <c r="O31" s="37">
        <f t="shared" si="5"/>
        <v>0.54181034482758617</v>
      </c>
      <c r="P31" s="37">
        <f t="shared" si="5"/>
        <v>0.5436656076250993</v>
      </c>
      <c r="Q31" s="37">
        <f t="shared" si="5"/>
        <v>0.6139667063554467</v>
      </c>
      <c r="R31" s="37">
        <f t="shared" si="5"/>
        <v>0.62542639202354089</v>
      </c>
      <c r="S31" s="37">
        <f t="shared" si="5"/>
        <v>0.64454074933316063</v>
      </c>
      <c r="T31" s="37">
        <f t="shared" si="5"/>
        <v>0.64833133522710495</v>
      </c>
      <c r="U31" s="37">
        <f t="shared" si="5"/>
        <v>0.63954232770360708</v>
      </c>
      <c r="V31" s="37">
        <f t="shared" si="5"/>
        <v>0.62896503688140859</v>
      </c>
      <c r="W31" s="37">
        <f t="shared" si="5"/>
        <v>0.61945085099577446</v>
      </c>
      <c r="X31" s="37">
        <f t="shared" si="5"/>
        <v>0.61945085099577446</v>
      </c>
      <c r="Y31" s="37">
        <f t="shared" si="5"/>
        <v>0.61654541305085975</v>
      </c>
      <c r="Z31" s="37">
        <f>Z9/Z8</f>
        <v>0.60359553732282778</v>
      </c>
    </row>
    <row r="32" spans="1:26" s="35" customFormat="1" ht="18" customHeight="1">
      <c r="A32" s="28" t="s">
        <v>56</v>
      </c>
      <c r="B32" s="38">
        <f t="shared" ref="B32:Y32" si="6">B10/B8</f>
        <v>0.25756610743535369</v>
      </c>
      <c r="C32" s="38">
        <f t="shared" si="6"/>
        <v>0.27572804311546828</v>
      </c>
      <c r="D32" s="38">
        <f t="shared" si="6"/>
        <v>0.30277050310130943</v>
      </c>
      <c r="E32" s="38">
        <f t="shared" si="6"/>
        <v>0.3394889858713529</v>
      </c>
      <c r="F32" s="38">
        <f t="shared" si="6"/>
        <v>0.38225030877891431</v>
      </c>
      <c r="G32" s="38">
        <f t="shared" si="6"/>
        <v>0.37595781692980923</v>
      </c>
      <c r="H32" s="38">
        <f t="shared" si="6"/>
        <v>0.40354229650333695</v>
      </c>
      <c r="I32" s="38">
        <f t="shared" si="6"/>
        <v>0.42018860566915467</v>
      </c>
      <c r="J32" s="38">
        <f t="shared" si="6"/>
        <v>0.4351344614911411</v>
      </c>
      <c r="K32" s="38">
        <f t="shared" si="6"/>
        <v>0.45274304955087841</v>
      </c>
      <c r="L32" s="38">
        <f t="shared" si="6"/>
        <v>0.45702127232490103</v>
      </c>
      <c r="M32" s="38">
        <f t="shared" si="6"/>
        <v>0.45712745729215015</v>
      </c>
      <c r="N32" s="38">
        <f t="shared" si="6"/>
        <v>0.45670714150971498</v>
      </c>
      <c r="O32" s="38">
        <f t="shared" si="6"/>
        <v>0.45818965517241378</v>
      </c>
      <c r="P32" s="38">
        <f t="shared" si="6"/>
        <v>0.4563343923749007</v>
      </c>
      <c r="Q32" s="38">
        <f t="shared" si="6"/>
        <v>0.3860332936445533</v>
      </c>
      <c r="R32" s="38">
        <f t="shared" si="6"/>
        <v>0.37457360797645917</v>
      </c>
      <c r="S32" s="38">
        <f t="shared" si="6"/>
        <v>0.35545925066683937</v>
      </c>
      <c r="T32" s="38">
        <f t="shared" si="6"/>
        <v>0.35166866477289505</v>
      </c>
      <c r="U32" s="38">
        <f t="shared" si="6"/>
        <v>0.36045767229639286</v>
      </c>
      <c r="V32" s="38">
        <f t="shared" si="6"/>
        <v>0.37103496311859141</v>
      </c>
      <c r="W32" s="38">
        <f t="shared" si="6"/>
        <v>0.38054914900422554</v>
      </c>
      <c r="X32" s="38">
        <f t="shared" si="6"/>
        <v>0.38054914900422554</v>
      </c>
      <c r="Y32" s="38">
        <f t="shared" si="6"/>
        <v>0.38345458694914025</v>
      </c>
      <c r="Z32" s="38">
        <f>Z10/Z8</f>
        <v>0.39640446267717216</v>
      </c>
    </row>
    <row r="33" spans="1:27" s="35" customFormat="1" ht="18" customHeight="1">
      <c r="A33" s="30" t="s">
        <v>39</v>
      </c>
      <c r="B33" s="43">
        <f t="shared" ref="B33:Y33" si="7">B31+B32</f>
        <v>1</v>
      </c>
      <c r="C33" s="43">
        <f t="shared" si="7"/>
        <v>1</v>
      </c>
      <c r="D33" s="43">
        <f t="shared" si="7"/>
        <v>1</v>
      </c>
      <c r="E33" s="43">
        <f t="shared" si="7"/>
        <v>1</v>
      </c>
      <c r="F33" s="43">
        <f t="shared" si="7"/>
        <v>1</v>
      </c>
      <c r="G33" s="43">
        <f t="shared" si="7"/>
        <v>1</v>
      </c>
      <c r="H33" s="43">
        <f t="shared" si="7"/>
        <v>1</v>
      </c>
      <c r="I33" s="43">
        <f t="shared" si="7"/>
        <v>1</v>
      </c>
      <c r="J33" s="43">
        <f t="shared" si="7"/>
        <v>1</v>
      </c>
      <c r="K33" s="43">
        <f t="shared" si="7"/>
        <v>1</v>
      </c>
      <c r="L33" s="43">
        <f t="shared" si="7"/>
        <v>1</v>
      </c>
      <c r="M33" s="43">
        <f t="shared" si="7"/>
        <v>1</v>
      </c>
      <c r="N33" s="43">
        <f t="shared" si="7"/>
        <v>1</v>
      </c>
      <c r="O33" s="43">
        <f t="shared" si="7"/>
        <v>1</v>
      </c>
      <c r="P33" s="43">
        <f t="shared" si="7"/>
        <v>1</v>
      </c>
      <c r="Q33" s="43">
        <f t="shared" si="7"/>
        <v>1</v>
      </c>
      <c r="R33" s="43">
        <f t="shared" si="7"/>
        <v>1</v>
      </c>
      <c r="S33" s="43">
        <f t="shared" si="7"/>
        <v>1</v>
      </c>
      <c r="T33" s="43">
        <f t="shared" si="7"/>
        <v>1</v>
      </c>
      <c r="U33" s="43">
        <f t="shared" si="7"/>
        <v>1</v>
      </c>
      <c r="V33" s="43">
        <f t="shared" si="7"/>
        <v>1</v>
      </c>
      <c r="W33" s="43">
        <f t="shared" si="7"/>
        <v>1</v>
      </c>
      <c r="X33" s="43">
        <f t="shared" si="7"/>
        <v>1</v>
      </c>
      <c r="Y33" s="43">
        <f t="shared" si="7"/>
        <v>1</v>
      </c>
      <c r="Z33" s="43">
        <f>Z31+Z32</f>
        <v>1</v>
      </c>
    </row>
    <row r="34" spans="1:27" s="35" customFormat="1" ht="18" customHeight="1">
      <c r="A34" s="32" t="s">
        <v>52</v>
      </c>
      <c r="B34" s="33"/>
      <c r="C34" s="33"/>
      <c r="D34" s="33"/>
      <c r="E34" s="33"/>
      <c r="F34" s="33"/>
      <c r="G34" s="33"/>
      <c r="H34" s="33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7" s="35" customFormat="1" ht="18" customHeight="1">
      <c r="A35" s="34"/>
      <c r="B35" s="33"/>
      <c r="C35" s="33"/>
      <c r="D35" s="33"/>
      <c r="E35" s="33"/>
      <c r="F35" s="33"/>
      <c r="G35" s="33"/>
      <c r="H35" s="33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7" s="35" customFormat="1" ht="18" customHeight="1">
      <c r="A36" s="34"/>
      <c r="B36" s="33"/>
      <c r="C36" s="33"/>
      <c r="D36" s="33"/>
      <c r="E36" s="33"/>
      <c r="F36" s="33"/>
      <c r="G36" s="33"/>
      <c r="H36" s="33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7" s="35" customFormat="1" ht="18" customHeight="1">
      <c r="A37" s="80" t="s">
        <v>49</v>
      </c>
      <c r="B37" s="79">
        <v>1999</v>
      </c>
      <c r="C37" s="79">
        <v>2000</v>
      </c>
      <c r="D37" s="79">
        <v>2001</v>
      </c>
      <c r="E37" s="79">
        <v>2002</v>
      </c>
      <c r="F37" s="79">
        <v>2003</v>
      </c>
      <c r="G37" s="79">
        <v>2004</v>
      </c>
      <c r="H37" s="79">
        <v>2005</v>
      </c>
      <c r="I37" s="79">
        <v>2006</v>
      </c>
      <c r="J37" s="79">
        <v>2007</v>
      </c>
      <c r="K37" s="79">
        <v>2008</v>
      </c>
      <c r="L37" s="79">
        <v>2009</v>
      </c>
      <c r="M37" s="79">
        <v>2010</v>
      </c>
      <c r="N37" s="79">
        <v>2011</v>
      </c>
      <c r="O37" s="79">
        <v>2012</v>
      </c>
      <c r="P37" s="79">
        <v>2013</v>
      </c>
      <c r="Q37" s="79">
        <v>2014</v>
      </c>
      <c r="R37" s="79">
        <v>2015</v>
      </c>
      <c r="S37" s="79">
        <v>2016</v>
      </c>
      <c r="T37" s="79">
        <v>2017</v>
      </c>
      <c r="U37" s="79">
        <v>2018</v>
      </c>
      <c r="V37" s="79">
        <v>2019</v>
      </c>
      <c r="W37" s="79">
        <v>2020</v>
      </c>
      <c r="X37" s="79">
        <v>2020</v>
      </c>
      <c r="Y37" s="79">
        <v>2021</v>
      </c>
      <c r="Z37" s="79">
        <v>2022</v>
      </c>
    </row>
    <row r="38" spans="1:27" s="35" customFormat="1" ht="18" customHeight="1">
      <c r="A38" s="36" t="s">
        <v>55</v>
      </c>
      <c r="B38" s="37">
        <f t="shared" ref="B38:Y38" si="8">B15/B14</f>
        <v>0.74313939063870982</v>
      </c>
      <c r="C38" s="37">
        <f t="shared" si="8"/>
        <v>0.72552424591766751</v>
      </c>
      <c r="D38" s="37">
        <f t="shared" si="8"/>
        <v>0.6962155263303923</v>
      </c>
      <c r="E38" s="37">
        <f t="shared" si="8"/>
        <v>0.65508537106315778</v>
      </c>
      <c r="F38" s="37">
        <f t="shared" si="8"/>
        <v>0.61084973251815056</v>
      </c>
      <c r="G38" s="37">
        <f t="shared" si="8"/>
        <v>0.61606662763326125</v>
      </c>
      <c r="H38" s="37">
        <f t="shared" si="8"/>
        <v>0.58719302997472012</v>
      </c>
      <c r="I38" s="37">
        <f t="shared" si="8"/>
        <v>0.57158356116825071</v>
      </c>
      <c r="J38" s="37">
        <f t="shared" si="8"/>
        <v>0.5573973306493043</v>
      </c>
      <c r="K38" s="37">
        <f t="shared" si="8"/>
        <v>0.54042548909105548</v>
      </c>
      <c r="L38" s="37">
        <f t="shared" si="8"/>
        <v>0.53686992072593109</v>
      </c>
      <c r="M38" s="37">
        <f t="shared" si="8"/>
        <v>0.53834304001272137</v>
      </c>
      <c r="N38" s="37">
        <f t="shared" si="8"/>
        <v>0.53963363286010091</v>
      </c>
      <c r="O38" s="37">
        <f t="shared" si="8"/>
        <v>0.53818221395496102</v>
      </c>
      <c r="P38" s="37">
        <f t="shared" si="8"/>
        <v>0.54059771758886799</v>
      </c>
      <c r="Q38" s="37">
        <f t="shared" si="8"/>
        <v>0.61332716648241314</v>
      </c>
      <c r="R38" s="37">
        <f t="shared" si="8"/>
        <v>0.62666620622971203</v>
      </c>
      <c r="S38" s="37">
        <f t="shared" si="8"/>
        <v>0.64650229698127992</v>
      </c>
      <c r="T38" s="37">
        <f t="shared" si="8"/>
        <v>0.65166557416125381</v>
      </c>
      <c r="U38" s="37">
        <f t="shared" si="8"/>
        <v>0.64331300024681781</v>
      </c>
      <c r="V38" s="37">
        <f t="shared" si="8"/>
        <v>0.63249518670955396</v>
      </c>
      <c r="W38" s="37">
        <f t="shared" si="8"/>
        <v>0.62207736357257648</v>
      </c>
      <c r="X38" s="37">
        <f t="shared" si="8"/>
        <v>0.62207736357257648</v>
      </c>
      <c r="Y38" s="37">
        <f t="shared" si="8"/>
        <v>0.61921820080627954</v>
      </c>
      <c r="Z38" s="37">
        <f>Z15/Z14</f>
        <v>0.6069092462939224</v>
      </c>
    </row>
    <row r="39" spans="1:27" s="35" customFormat="1" ht="18" customHeight="1">
      <c r="A39" s="28" t="s">
        <v>56</v>
      </c>
      <c r="B39" s="38">
        <f t="shared" ref="B39:Y39" si="9">B16/B14</f>
        <v>0.25686060936129013</v>
      </c>
      <c r="C39" s="38">
        <f t="shared" si="9"/>
        <v>0.27447575408233249</v>
      </c>
      <c r="D39" s="38">
        <f t="shared" si="9"/>
        <v>0.3037844736696077</v>
      </c>
      <c r="E39" s="38">
        <f t="shared" si="9"/>
        <v>0.34491462893684222</v>
      </c>
      <c r="F39" s="38">
        <f t="shared" si="9"/>
        <v>0.38915026748184944</v>
      </c>
      <c r="G39" s="38">
        <f t="shared" si="9"/>
        <v>0.38393337236673875</v>
      </c>
      <c r="H39" s="38">
        <f t="shared" si="9"/>
        <v>0.41280697002527988</v>
      </c>
      <c r="I39" s="38">
        <f t="shared" si="9"/>
        <v>0.42841643883174935</v>
      </c>
      <c r="J39" s="38">
        <f t="shared" si="9"/>
        <v>0.44260266935069564</v>
      </c>
      <c r="K39" s="38">
        <f t="shared" si="9"/>
        <v>0.45957451090894452</v>
      </c>
      <c r="L39" s="38">
        <f t="shared" si="9"/>
        <v>0.46313007927406891</v>
      </c>
      <c r="M39" s="38">
        <f t="shared" si="9"/>
        <v>0.46165695998727863</v>
      </c>
      <c r="N39" s="38">
        <f t="shared" si="9"/>
        <v>0.46036636713989915</v>
      </c>
      <c r="O39" s="38">
        <f t="shared" si="9"/>
        <v>0.46181778604503898</v>
      </c>
      <c r="P39" s="38">
        <f t="shared" si="9"/>
        <v>0.45940228241113196</v>
      </c>
      <c r="Q39" s="38">
        <f t="shared" si="9"/>
        <v>0.3866728335175868</v>
      </c>
      <c r="R39" s="38">
        <f t="shared" si="9"/>
        <v>0.37333379377028802</v>
      </c>
      <c r="S39" s="38">
        <f t="shared" si="9"/>
        <v>0.35349770301872008</v>
      </c>
      <c r="T39" s="38">
        <f t="shared" si="9"/>
        <v>0.34833442583874619</v>
      </c>
      <c r="U39" s="38">
        <f t="shared" si="9"/>
        <v>0.35668699975318219</v>
      </c>
      <c r="V39" s="38">
        <f t="shared" si="9"/>
        <v>0.36750481329044604</v>
      </c>
      <c r="W39" s="38">
        <f t="shared" si="9"/>
        <v>0.37792263642742357</v>
      </c>
      <c r="X39" s="38">
        <f t="shared" si="9"/>
        <v>0.37792263642742357</v>
      </c>
      <c r="Y39" s="38">
        <f t="shared" si="9"/>
        <v>0.38078179919372046</v>
      </c>
      <c r="Z39" s="38">
        <f>Z16/Z14</f>
        <v>0.39309075370607766</v>
      </c>
    </row>
    <row r="40" spans="1:27" s="35" customFormat="1" ht="18" customHeight="1">
      <c r="A40" s="30" t="s">
        <v>39</v>
      </c>
      <c r="B40" s="43">
        <f t="shared" ref="B40:Y40" si="10">B38+B39</f>
        <v>1</v>
      </c>
      <c r="C40" s="43">
        <f t="shared" si="10"/>
        <v>1</v>
      </c>
      <c r="D40" s="43">
        <f t="shared" si="10"/>
        <v>1</v>
      </c>
      <c r="E40" s="43">
        <f t="shared" si="10"/>
        <v>1</v>
      </c>
      <c r="F40" s="43">
        <f t="shared" si="10"/>
        <v>1</v>
      </c>
      <c r="G40" s="43">
        <f t="shared" si="10"/>
        <v>1</v>
      </c>
      <c r="H40" s="43">
        <f t="shared" si="10"/>
        <v>1</v>
      </c>
      <c r="I40" s="43">
        <f t="shared" si="10"/>
        <v>1</v>
      </c>
      <c r="J40" s="43">
        <f t="shared" si="10"/>
        <v>1</v>
      </c>
      <c r="K40" s="43">
        <f t="shared" si="10"/>
        <v>1</v>
      </c>
      <c r="L40" s="43">
        <f t="shared" si="10"/>
        <v>1</v>
      </c>
      <c r="M40" s="43">
        <f t="shared" si="10"/>
        <v>1</v>
      </c>
      <c r="N40" s="43">
        <f t="shared" si="10"/>
        <v>1</v>
      </c>
      <c r="O40" s="43">
        <f t="shared" si="10"/>
        <v>1</v>
      </c>
      <c r="P40" s="43">
        <f t="shared" si="10"/>
        <v>1</v>
      </c>
      <c r="Q40" s="43">
        <f t="shared" si="10"/>
        <v>1</v>
      </c>
      <c r="R40" s="43">
        <f t="shared" si="10"/>
        <v>1</v>
      </c>
      <c r="S40" s="43">
        <f t="shared" si="10"/>
        <v>1</v>
      </c>
      <c r="T40" s="43">
        <f t="shared" si="10"/>
        <v>1</v>
      </c>
      <c r="U40" s="43">
        <f t="shared" si="10"/>
        <v>1</v>
      </c>
      <c r="V40" s="43">
        <f t="shared" si="10"/>
        <v>1</v>
      </c>
      <c r="W40" s="43">
        <f t="shared" si="10"/>
        <v>1</v>
      </c>
      <c r="X40" s="43">
        <f t="shared" si="10"/>
        <v>1</v>
      </c>
      <c r="Y40" s="43">
        <f t="shared" si="10"/>
        <v>1</v>
      </c>
      <c r="Z40" s="43">
        <f>Z38+Z39</f>
        <v>1</v>
      </c>
    </row>
    <row r="41" spans="1:27" s="35" customFormat="1" ht="18" customHeight="1">
      <c r="A41" s="32" t="s">
        <v>52</v>
      </c>
      <c r="B41" s="33"/>
      <c r="C41" s="33"/>
      <c r="D41" s="33"/>
      <c r="E41" s="33"/>
      <c r="F41" s="33"/>
      <c r="G41" s="33"/>
      <c r="H41" s="33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7" s="35" customFormat="1" ht="18" customHeight="1">
      <c r="A42" s="34"/>
      <c r="B42" s="33"/>
      <c r="C42" s="33"/>
      <c r="D42" s="33"/>
      <c r="E42" s="33"/>
      <c r="F42" s="33"/>
      <c r="G42" s="33"/>
      <c r="H42" s="33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7" s="35" customFormat="1" ht="18" customHeight="1">
      <c r="A43" s="34"/>
      <c r="B43" s="33"/>
      <c r="C43" s="33"/>
      <c r="D43" s="33"/>
      <c r="E43" s="33"/>
      <c r="F43" s="33"/>
      <c r="G43" s="33"/>
      <c r="H43" s="33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7" s="35" customFormat="1" ht="18" customHeight="1">
      <c r="A44" s="80" t="s">
        <v>50</v>
      </c>
      <c r="B44" s="79">
        <v>1999</v>
      </c>
      <c r="C44" s="79">
        <v>2000</v>
      </c>
      <c r="D44" s="79">
        <v>2001</v>
      </c>
      <c r="E44" s="79">
        <v>2002</v>
      </c>
      <c r="F44" s="79">
        <v>2003</v>
      </c>
      <c r="G44" s="79">
        <v>2004</v>
      </c>
      <c r="H44" s="79">
        <v>2005</v>
      </c>
      <c r="I44" s="79">
        <v>2006</v>
      </c>
      <c r="J44" s="79">
        <v>2007</v>
      </c>
      <c r="K44" s="79">
        <v>2008</v>
      </c>
      <c r="L44" s="79">
        <v>2009</v>
      </c>
      <c r="M44" s="79">
        <v>2010</v>
      </c>
      <c r="N44" s="79">
        <v>2011</v>
      </c>
      <c r="O44" s="79">
        <v>2012</v>
      </c>
      <c r="P44" s="79">
        <v>2013</v>
      </c>
      <c r="Q44" s="79">
        <v>2014</v>
      </c>
      <c r="R44" s="79">
        <v>2015</v>
      </c>
      <c r="S44" s="79">
        <v>2016</v>
      </c>
      <c r="T44" s="79">
        <v>2017</v>
      </c>
      <c r="U44" s="79">
        <v>2018</v>
      </c>
      <c r="V44" s="79">
        <v>2019</v>
      </c>
      <c r="W44" s="79">
        <v>2020</v>
      </c>
      <c r="X44" s="79">
        <v>2020</v>
      </c>
      <c r="Y44" s="79">
        <v>2021</v>
      </c>
      <c r="Z44" s="79">
        <v>2022</v>
      </c>
    </row>
    <row r="45" spans="1:27" s="35" customFormat="1" ht="18" customHeight="1">
      <c r="A45" s="36" t="s">
        <v>55</v>
      </c>
      <c r="B45" s="37">
        <f t="shared" ref="B45:Y45" si="11">B22/B21</f>
        <v>0.74174151881820205</v>
      </c>
      <c r="C45" s="37">
        <f t="shared" si="11"/>
        <v>0.72304412522177075</v>
      </c>
      <c r="D45" s="37">
        <f t="shared" si="11"/>
        <v>0.69823052481647863</v>
      </c>
      <c r="E45" s="37">
        <f t="shared" si="11"/>
        <v>0.66594115589412728</v>
      </c>
      <c r="F45" s="37">
        <f t="shared" si="11"/>
        <v>0.62470797909491582</v>
      </c>
      <c r="G45" s="37">
        <f t="shared" si="11"/>
        <v>0.63213817864247246</v>
      </c>
      <c r="H45" s="37">
        <f t="shared" si="11"/>
        <v>0.60592604553528173</v>
      </c>
      <c r="I45" s="37">
        <f t="shared" si="11"/>
        <v>0.58824707177895685</v>
      </c>
      <c r="J45" s="37">
        <f t="shared" si="11"/>
        <v>0.57250933596600417</v>
      </c>
      <c r="K45" s="37">
        <f t="shared" si="11"/>
        <v>0.55423805508134683</v>
      </c>
      <c r="L45" s="37">
        <f t="shared" si="11"/>
        <v>0.54916757586778198</v>
      </c>
      <c r="M45" s="37">
        <f t="shared" si="11"/>
        <v>0.54744123101598918</v>
      </c>
      <c r="N45" s="37">
        <f t="shared" si="11"/>
        <v>0.54696781254663951</v>
      </c>
      <c r="O45" s="37">
        <f t="shared" si="11"/>
        <v>0.54544913269559003</v>
      </c>
      <c r="P45" s="37">
        <f t="shared" si="11"/>
        <v>0.54673124447929178</v>
      </c>
      <c r="Q45" s="37">
        <f t="shared" si="11"/>
        <v>0.61460080978905218</v>
      </c>
      <c r="R45" s="37">
        <f t="shared" si="11"/>
        <v>0.62420439976855269</v>
      </c>
      <c r="S45" s="37">
        <f t="shared" si="11"/>
        <v>0.64261011800443979</v>
      </c>
      <c r="T45" s="37">
        <f t="shared" si="11"/>
        <v>0.645056308679263</v>
      </c>
      <c r="U45" s="37">
        <f t="shared" si="11"/>
        <v>0.63584381448647154</v>
      </c>
      <c r="V45" s="37">
        <f t="shared" si="11"/>
        <v>0.62550188312202404</v>
      </c>
      <c r="W45" s="37">
        <f t="shared" si="11"/>
        <v>0.61686757716410101</v>
      </c>
      <c r="X45" s="37">
        <f t="shared" si="11"/>
        <v>0.61686757716410101</v>
      </c>
      <c r="Y45" s="37">
        <f t="shared" si="11"/>
        <v>0.61391832229580579</v>
      </c>
      <c r="Z45" s="37">
        <f>Z22/Z21</f>
        <v>0.60034403053270979</v>
      </c>
    </row>
    <row r="46" spans="1:27" s="35" customFormat="1" ht="18" customHeight="1">
      <c r="A46" s="28" t="s">
        <v>56</v>
      </c>
      <c r="B46" s="38">
        <f t="shared" ref="B46:Y46" si="12">B23/B21</f>
        <v>0.25825848118179795</v>
      </c>
      <c r="C46" s="38">
        <f t="shared" si="12"/>
        <v>0.27695587477822925</v>
      </c>
      <c r="D46" s="38">
        <f t="shared" si="12"/>
        <v>0.30176947518352143</v>
      </c>
      <c r="E46" s="38">
        <f t="shared" si="12"/>
        <v>0.33405884410587278</v>
      </c>
      <c r="F46" s="38">
        <f t="shared" si="12"/>
        <v>0.37529202090508418</v>
      </c>
      <c r="G46" s="38">
        <f t="shared" si="12"/>
        <v>0.36786182135752754</v>
      </c>
      <c r="H46" s="38">
        <f t="shared" si="12"/>
        <v>0.39407395446471821</v>
      </c>
      <c r="I46" s="38">
        <f t="shared" si="12"/>
        <v>0.41175292822104315</v>
      </c>
      <c r="J46" s="38">
        <f t="shared" si="12"/>
        <v>0.42749066403399577</v>
      </c>
      <c r="K46" s="38">
        <f t="shared" si="12"/>
        <v>0.44576194491865317</v>
      </c>
      <c r="L46" s="38">
        <f t="shared" si="12"/>
        <v>0.45083242413221802</v>
      </c>
      <c r="M46" s="38">
        <f t="shared" si="12"/>
        <v>0.45255876898401082</v>
      </c>
      <c r="N46" s="38">
        <f t="shared" si="12"/>
        <v>0.45303218745336055</v>
      </c>
      <c r="O46" s="38">
        <f t="shared" si="12"/>
        <v>0.45455086730440997</v>
      </c>
      <c r="P46" s="38">
        <f t="shared" si="12"/>
        <v>0.45326875552070822</v>
      </c>
      <c r="Q46" s="38">
        <f t="shared" si="12"/>
        <v>0.38539919021094782</v>
      </c>
      <c r="R46" s="38">
        <f t="shared" si="12"/>
        <v>0.37579560023144731</v>
      </c>
      <c r="S46" s="38">
        <f t="shared" si="12"/>
        <v>0.35738988199556021</v>
      </c>
      <c r="T46" s="38">
        <f t="shared" si="12"/>
        <v>0.35494369132073705</v>
      </c>
      <c r="U46" s="38">
        <f t="shared" si="12"/>
        <v>0.36415618551352846</v>
      </c>
      <c r="V46" s="38">
        <f t="shared" si="12"/>
        <v>0.37449811687797596</v>
      </c>
      <c r="W46" s="38">
        <f t="shared" si="12"/>
        <v>0.38313242283589899</v>
      </c>
      <c r="X46" s="38">
        <f t="shared" si="12"/>
        <v>0.38313242283589899</v>
      </c>
      <c r="Y46" s="38">
        <f t="shared" si="12"/>
        <v>0.38608167770419427</v>
      </c>
      <c r="Z46" s="38">
        <f>Z23/Z21</f>
        <v>0.39965596946729021</v>
      </c>
    </row>
    <row r="47" spans="1:27" s="35" customFormat="1" ht="18" customHeight="1">
      <c r="A47" s="30" t="s">
        <v>39</v>
      </c>
      <c r="B47" s="43">
        <f t="shared" ref="B47:Y47" si="13">B45+B46</f>
        <v>1</v>
      </c>
      <c r="C47" s="43">
        <f t="shared" si="13"/>
        <v>1</v>
      </c>
      <c r="D47" s="43">
        <f t="shared" si="13"/>
        <v>1</v>
      </c>
      <c r="E47" s="43">
        <f t="shared" si="13"/>
        <v>1</v>
      </c>
      <c r="F47" s="43">
        <f t="shared" si="13"/>
        <v>1</v>
      </c>
      <c r="G47" s="43">
        <f t="shared" si="13"/>
        <v>1</v>
      </c>
      <c r="H47" s="43">
        <f t="shared" si="13"/>
        <v>1</v>
      </c>
      <c r="I47" s="43">
        <f t="shared" si="13"/>
        <v>1</v>
      </c>
      <c r="J47" s="43">
        <f t="shared" si="13"/>
        <v>1</v>
      </c>
      <c r="K47" s="43">
        <f t="shared" si="13"/>
        <v>1</v>
      </c>
      <c r="L47" s="43">
        <f t="shared" si="13"/>
        <v>1</v>
      </c>
      <c r="M47" s="43">
        <f t="shared" si="13"/>
        <v>1</v>
      </c>
      <c r="N47" s="43">
        <f t="shared" si="13"/>
        <v>1</v>
      </c>
      <c r="O47" s="43">
        <f t="shared" si="13"/>
        <v>1</v>
      </c>
      <c r="P47" s="43">
        <f t="shared" si="13"/>
        <v>1</v>
      </c>
      <c r="Q47" s="43">
        <f t="shared" si="13"/>
        <v>1</v>
      </c>
      <c r="R47" s="43">
        <f t="shared" si="13"/>
        <v>1</v>
      </c>
      <c r="S47" s="43">
        <f t="shared" si="13"/>
        <v>1</v>
      </c>
      <c r="T47" s="43">
        <f t="shared" si="13"/>
        <v>1</v>
      </c>
      <c r="U47" s="43">
        <f t="shared" si="13"/>
        <v>1</v>
      </c>
      <c r="V47" s="43">
        <f t="shared" si="13"/>
        <v>1</v>
      </c>
      <c r="W47" s="43">
        <f t="shared" si="13"/>
        <v>1</v>
      </c>
      <c r="X47" s="43">
        <f t="shared" si="13"/>
        <v>1</v>
      </c>
      <c r="Y47" s="43">
        <f t="shared" si="13"/>
        <v>1</v>
      </c>
      <c r="Z47" s="43">
        <f>Z45+Z46</f>
        <v>1</v>
      </c>
    </row>
    <row r="48" spans="1:27" s="9" customFormat="1" ht="18" customHeight="1">
      <c r="A48" s="19" t="s">
        <v>52</v>
      </c>
      <c r="B48" s="8"/>
      <c r="C48" s="8"/>
      <c r="D48" s="8"/>
      <c r="E48" s="8"/>
      <c r="F48" s="8"/>
      <c r="G48" s="8"/>
      <c r="H48" s="8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35"/>
    </row>
    <row r="49" spans="1:26" s="9" customFormat="1" ht="18" customHeight="1">
      <c r="A49" s="14"/>
      <c r="B49" s="8"/>
      <c r="C49" s="8"/>
      <c r="D49" s="8"/>
      <c r="E49" s="8"/>
      <c r="F49" s="8"/>
      <c r="G49" s="8"/>
      <c r="H49" s="8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s="9" customFormat="1" ht="18" customHeight="1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26" s="9" customFormat="1" ht="18" customHeight="1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26" s="9" customFormat="1" ht="18" customHeight="1">
      <c r="A52" s="8" t="s">
        <v>58</v>
      </c>
      <c r="B52" s="8"/>
      <c r="C52" s="8"/>
      <c r="D52" s="8"/>
      <c r="E52" s="8"/>
      <c r="F52" s="8"/>
      <c r="G52" s="8"/>
      <c r="H52" s="8"/>
      <c r="I52" s="8"/>
      <c r="J52" s="8"/>
    </row>
    <row r="53" spans="1:26" s="9" customFormat="1" ht="18" customHeight="1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26" s="9" customFormat="1" ht="18" customHeight="1">
      <c r="B54" s="79">
        <v>1999</v>
      </c>
      <c r="C54" s="79">
        <v>2000</v>
      </c>
      <c r="D54" s="79">
        <v>2001</v>
      </c>
      <c r="E54" s="79">
        <v>2002</v>
      </c>
      <c r="F54" s="79">
        <v>2003</v>
      </c>
      <c r="G54" s="79">
        <v>2004</v>
      </c>
      <c r="H54" s="79">
        <v>2005</v>
      </c>
      <c r="I54" s="79">
        <v>2006</v>
      </c>
      <c r="J54" s="79">
        <v>2007</v>
      </c>
      <c r="K54" s="79">
        <v>2008</v>
      </c>
      <c r="L54" s="79">
        <v>2009</v>
      </c>
      <c r="M54" s="79">
        <v>2010</v>
      </c>
      <c r="N54" s="79">
        <v>2011</v>
      </c>
      <c r="O54" s="79">
        <v>2012</v>
      </c>
      <c r="P54" s="79">
        <v>2013</v>
      </c>
      <c r="Q54" s="79">
        <v>2014</v>
      </c>
      <c r="R54" s="79">
        <v>2015</v>
      </c>
      <c r="S54" s="79">
        <v>2016</v>
      </c>
      <c r="T54" s="79">
        <v>2017</v>
      </c>
      <c r="U54" s="79">
        <v>2018</v>
      </c>
      <c r="V54" s="79">
        <v>2019</v>
      </c>
      <c r="W54" s="79">
        <v>2020</v>
      </c>
      <c r="X54" s="79">
        <v>2020</v>
      </c>
      <c r="Y54" s="79">
        <v>2021</v>
      </c>
      <c r="Z54" s="79">
        <v>2022</v>
      </c>
    </row>
    <row r="55" spans="1:26" s="9" customFormat="1" ht="18" customHeight="1">
      <c r="A55" s="81" t="s">
        <v>39</v>
      </c>
      <c r="B55" s="44">
        <f t="shared" ref="B55:Y55" si="14">B10</f>
        <v>34374</v>
      </c>
      <c r="C55" s="44">
        <f t="shared" si="14"/>
        <v>38166</v>
      </c>
      <c r="D55" s="44">
        <f t="shared" si="14"/>
        <v>43932</v>
      </c>
      <c r="E55" s="44">
        <f t="shared" si="14"/>
        <v>52430</v>
      </c>
      <c r="F55" s="44">
        <f t="shared" si="14"/>
        <v>63754</v>
      </c>
      <c r="G55" s="44">
        <f t="shared" si="14"/>
        <v>62459</v>
      </c>
      <c r="H55" s="44">
        <f t="shared" si="14"/>
        <v>70745</v>
      </c>
      <c r="I55" s="44">
        <f t="shared" si="14"/>
        <v>76505</v>
      </c>
      <c r="J55" s="44">
        <f t="shared" si="14"/>
        <v>82052</v>
      </c>
      <c r="K55" s="44">
        <f t="shared" si="14"/>
        <v>89012</v>
      </c>
      <c r="L55" s="44">
        <f t="shared" si="14"/>
        <v>91072</v>
      </c>
      <c r="M55" s="44">
        <f t="shared" si="14"/>
        <v>91596</v>
      </c>
      <c r="N55" s="44">
        <f t="shared" si="14"/>
        <v>92000</v>
      </c>
      <c r="O55" s="44">
        <f t="shared" si="14"/>
        <v>92481</v>
      </c>
      <c r="P55" s="44">
        <f t="shared" si="14"/>
        <v>91924</v>
      </c>
      <c r="Q55" s="44">
        <f t="shared" si="14"/>
        <v>68734</v>
      </c>
      <c r="R55" s="44">
        <f t="shared" si="14"/>
        <v>65556</v>
      </c>
      <c r="S55" s="44">
        <f t="shared" si="14"/>
        <v>60368</v>
      </c>
      <c r="T55" s="44">
        <f t="shared" si="14"/>
        <v>59547</v>
      </c>
      <c r="U55" s="44">
        <f t="shared" si="14"/>
        <v>61936</v>
      </c>
      <c r="V55" s="44">
        <f t="shared" si="14"/>
        <v>64989</v>
      </c>
      <c r="W55" s="44">
        <f t="shared" si="14"/>
        <v>67815</v>
      </c>
      <c r="X55" s="44">
        <f t="shared" si="14"/>
        <v>67815</v>
      </c>
      <c r="Y55" s="44">
        <f t="shared" si="14"/>
        <v>68888</v>
      </c>
      <c r="Z55" s="44">
        <f>Z10</f>
        <v>73051</v>
      </c>
    </row>
    <row r="56" spans="1:26" s="9" customFormat="1" ht="18" customHeight="1">
      <c r="A56" s="82" t="s">
        <v>59</v>
      </c>
      <c r="B56" s="40">
        <f t="shared" ref="B56:Y56" si="15">B16</f>
        <v>16979</v>
      </c>
      <c r="C56" s="40">
        <f t="shared" si="15"/>
        <v>18809</v>
      </c>
      <c r="D56" s="40">
        <f t="shared" si="15"/>
        <v>21898</v>
      </c>
      <c r="E56" s="40">
        <f t="shared" si="15"/>
        <v>26645</v>
      </c>
      <c r="F56" s="40">
        <f t="shared" si="15"/>
        <v>32589</v>
      </c>
      <c r="G56" s="40">
        <f t="shared" si="15"/>
        <v>32131</v>
      </c>
      <c r="H56" s="40">
        <f t="shared" si="15"/>
        <v>36578</v>
      </c>
      <c r="I56" s="40">
        <f t="shared" si="15"/>
        <v>39488</v>
      </c>
      <c r="J56" s="40">
        <f t="shared" si="15"/>
        <v>42215</v>
      </c>
      <c r="K56" s="40">
        <f t="shared" si="15"/>
        <v>45667</v>
      </c>
      <c r="L56" s="40">
        <f t="shared" si="15"/>
        <v>46445</v>
      </c>
      <c r="M56" s="40">
        <f t="shared" si="15"/>
        <v>46451</v>
      </c>
      <c r="N56" s="40">
        <f t="shared" si="15"/>
        <v>46468</v>
      </c>
      <c r="O56" s="40">
        <f t="shared" si="15"/>
        <v>46675</v>
      </c>
      <c r="P56" s="40">
        <f t="shared" si="15"/>
        <v>46254</v>
      </c>
      <c r="Q56" s="40">
        <f t="shared" si="15"/>
        <v>34277</v>
      </c>
      <c r="R56" s="40">
        <f t="shared" si="15"/>
        <v>32433</v>
      </c>
      <c r="S56" s="40">
        <f t="shared" si="15"/>
        <v>29779</v>
      </c>
      <c r="T56" s="40">
        <f t="shared" si="15"/>
        <v>29227</v>
      </c>
      <c r="U56" s="40">
        <f t="shared" si="15"/>
        <v>30348</v>
      </c>
      <c r="V56" s="40">
        <f t="shared" si="15"/>
        <v>31877</v>
      </c>
      <c r="W56" s="40">
        <f t="shared" si="15"/>
        <v>33394</v>
      </c>
      <c r="X56" s="40">
        <f t="shared" si="15"/>
        <v>33394</v>
      </c>
      <c r="Y56" s="40">
        <f t="shared" si="15"/>
        <v>33909</v>
      </c>
      <c r="Z56" s="40">
        <f>Z16</f>
        <v>35877</v>
      </c>
    </row>
    <row r="57" spans="1:26" s="9" customFormat="1" ht="18" customHeight="1">
      <c r="A57" s="83" t="s">
        <v>60</v>
      </c>
      <c r="B57" s="101">
        <f t="shared" ref="B57:Y57" si="16">B23</f>
        <v>17395</v>
      </c>
      <c r="C57" s="101">
        <f t="shared" si="16"/>
        <v>19357</v>
      </c>
      <c r="D57" s="101">
        <f t="shared" si="16"/>
        <v>22034</v>
      </c>
      <c r="E57" s="101">
        <f t="shared" si="16"/>
        <v>25785</v>
      </c>
      <c r="F57" s="101">
        <f t="shared" si="16"/>
        <v>31165</v>
      </c>
      <c r="G57" s="101">
        <f t="shared" si="16"/>
        <v>30328</v>
      </c>
      <c r="H57" s="101">
        <f t="shared" si="16"/>
        <v>34167</v>
      </c>
      <c r="I57" s="101">
        <f t="shared" si="16"/>
        <v>37017</v>
      </c>
      <c r="J57" s="101">
        <f t="shared" si="16"/>
        <v>39837</v>
      </c>
      <c r="K57" s="101">
        <f t="shared" si="16"/>
        <v>43345</v>
      </c>
      <c r="L57" s="101">
        <f t="shared" si="16"/>
        <v>44627</v>
      </c>
      <c r="M57" s="101">
        <f t="shared" si="16"/>
        <v>45145</v>
      </c>
      <c r="N57" s="101">
        <f t="shared" si="16"/>
        <v>45532</v>
      </c>
      <c r="O57" s="101">
        <f t="shared" si="16"/>
        <v>45806</v>
      </c>
      <c r="P57" s="101">
        <f t="shared" si="16"/>
        <v>45670</v>
      </c>
      <c r="Q57" s="101">
        <f t="shared" si="16"/>
        <v>34457</v>
      </c>
      <c r="R57" s="101">
        <f t="shared" si="16"/>
        <v>33123</v>
      </c>
      <c r="S57" s="101">
        <f t="shared" si="16"/>
        <v>30589</v>
      </c>
      <c r="T57" s="101">
        <f t="shared" si="16"/>
        <v>30320</v>
      </c>
      <c r="U57" s="101">
        <f t="shared" si="16"/>
        <v>31588</v>
      </c>
      <c r="V57" s="101">
        <f t="shared" si="16"/>
        <v>33112</v>
      </c>
      <c r="W57" s="101">
        <f t="shared" si="16"/>
        <v>34421</v>
      </c>
      <c r="X57" s="101">
        <f t="shared" si="16"/>
        <v>34421</v>
      </c>
      <c r="Y57" s="101">
        <f t="shared" si="16"/>
        <v>34979</v>
      </c>
      <c r="Z57" s="101">
        <f>Z23</f>
        <v>37174</v>
      </c>
    </row>
    <row r="58" spans="1:26" s="9" customFormat="1" ht="18" customHeight="1">
      <c r="A58" s="19" t="s">
        <v>52</v>
      </c>
      <c r="B58" s="8"/>
      <c r="C58" s="8"/>
      <c r="D58" s="8"/>
      <c r="E58" s="8"/>
      <c r="F58" s="8"/>
      <c r="G58" s="8"/>
      <c r="H58" s="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s="9" customFormat="1" ht="18" customHeight="1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26" s="9" customFormat="1" ht="18" customHeight="1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26" s="9" customFormat="1" ht="18" customHeight="1">
      <c r="B61" s="79">
        <v>1999</v>
      </c>
      <c r="C61" s="79">
        <v>2000</v>
      </c>
      <c r="D61" s="79">
        <v>2001</v>
      </c>
      <c r="E61" s="84">
        <v>2002</v>
      </c>
      <c r="F61" s="84">
        <v>2003</v>
      </c>
      <c r="G61" s="84">
        <v>2004</v>
      </c>
      <c r="H61" s="84">
        <v>2005</v>
      </c>
      <c r="I61" s="84">
        <v>2006</v>
      </c>
      <c r="J61" s="84">
        <v>2007</v>
      </c>
      <c r="K61" s="84">
        <v>2008</v>
      </c>
      <c r="L61" s="84">
        <v>2009</v>
      </c>
      <c r="M61" s="84">
        <v>2010</v>
      </c>
      <c r="N61" s="84">
        <v>2011</v>
      </c>
      <c r="O61" s="84">
        <v>2012</v>
      </c>
      <c r="P61" s="84">
        <v>2013</v>
      </c>
      <c r="Q61" s="84">
        <v>2014</v>
      </c>
      <c r="R61" s="84">
        <v>2015</v>
      </c>
      <c r="S61" s="84">
        <v>2016</v>
      </c>
      <c r="T61" s="84">
        <v>2017</v>
      </c>
      <c r="U61" s="84">
        <v>2018</v>
      </c>
      <c r="V61" s="84">
        <v>2019</v>
      </c>
      <c r="W61" s="84">
        <v>2020</v>
      </c>
      <c r="X61" s="84">
        <v>2020</v>
      </c>
      <c r="Y61" s="84">
        <v>2021</v>
      </c>
      <c r="Z61" s="79">
        <v>2022</v>
      </c>
    </row>
    <row r="62" spans="1:26" s="9" customFormat="1" ht="18" customHeight="1">
      <c r="A62" s="85" t="s">
        <v>59</v>
      </c>
      <c r="B62" s="7">
        <f t="shared" ref="B62:Y62" si="17">B56/B55</f>
        <v>0.49394891487752374</v>
      </c>
      <c r="C62" s="7">
        <f t="shared" si="17"/>
        <v>0.49282083529843318</v>
      </c>
      <c r="D62" s="7">
        <f t="shared" si="17"/>
        <v>0.49845215332787035</v>
      </c>
      <c r="E62" s="7">
        <f t="shared" si="17"/>
        <v>0.50820141140568376</v>
      </c>
      <c r="F62" s="7">
        <f t="shared" si="17"/>
        <v>0.51116792671832356</v>
      </c>
      <c r="G62" s="7">
        <f t="shared" si="17"/>
        <v>0.51443346835524106</v>
      </c>
      <c r="H62" s="7">
        <f t="shared" si="17"/>
        <v>0.51704007350342784</v>
      </c>
      <c r="I62" s="7">
        <f t="shared" si="17"/>
        <v>0.5161492712894582</v>
      </c>
      <c r="J62" s="7">
        <f t="shared" si="17"/>
        <v>0.51449081070540637</v>
      </c>
      <c r="K62" s="7">
        <f t="shared" si="17"/>
        <v>0.51304318518851388</v>
      </c>
      <c r="L62" s="7">
        <f t="shared" si="17"/>
        <v>0.50998111384399158</v>
      </c>
      <c r="M62" s="7">
        <f t="shared" si="17"/>
        <v>0.50712913227651868</v>
      </c>
      <c r="N62" s="7">
        <f t="shared" si="17"/>
        <v>0.50508695652173918</v>
      </c>
      <c r="O62" s="7">
        <f t="shared" si="17"/>
        <v>0.50469826234577908</v>
      </c>
      <c r="P62" s="7">
        <f t="shared" si="17"/>
        <v>0.50317653713937605</v>
      </c>
      <c r="Q62" s="7">
        <f t="shared" si="17"/>
        <v>0.49869060435883261</v>
      </c>
      <c r="R62" s="7">
        <f t="shared" si="17"/>
        <v>0.49473732381475377</v>
      </c>
      <c r="S62" s="7">
        <f t="shared" si="17"/>
        <v>0.49329114762788234</v>
      </c>
      <c r="T62" s="7">
        <f t="shared" si="17"/>
        <v>0.49082237560246528</v>
      </c>
      <c r="U62" s="7">
        <f t="shared" si="17"/>
        <v>0.48998966675277705</v>
      </c>
      <c r="V62" s="7">
        <f t="shared" si="17"/>
        <v>0.49049839203557527</v>
      </c>
      <c r="W62" s="7">
        <f t="shared" si="17"/>
        <v>0.49242792892427928</v>
      </c>
      <c r="X62" s="7">
        <f t="shared" si="17"/>
        <v>0.49242792892427928</v>
      </c>
      <c r="Y62" s="7">
        <f t="shared" si="17"/>
        <v>0.49223377075833236</v>
      </c>
      <c r="Z62" s="7">
        <f>Z56/Z55</f>
        <v>0.49112264034715475</v>
      </c>
    </row>
    <row r="63" spans="1:26" s="9" customFormat="1" ht="18" customHeight="1">
      <c r="A63" s="86" t="s">
        <v>60</v>
      </c>
      <c r="B63" s="7">
        <f t="shared" ref="B63:Y63" si="18">B57/B55</f>
        <v>0.50605108512247632</v>
      </c>
      <c r="C63" s="7">
        <f t="shared" si="18"/>
        <v>0.50717916470156688</v>
      </c>
      <c r="D63" s="7">
        <f t="shared" si="18"/>
        <v>0.5015478466721297</v>
      </c>
      <c r="E63" s="7">
        <f t="shared" si="18"/>
        <v>0.49179858859431624</v>
      </c>
      <c r="F63" s="7">
        <f t="shared" si="18"/>
        <v>0.48883207328167644</v>
      </c>
      <c r="G63" s="7">
        <f t="shared" si="18"/>
        <v>0.48556653164475894</v>
      </c>
      <c r="H63" s="7">
        <f t="shared" si="18"/>
        <v>0.48295992649657221</v>
      </c>
      <c r="I63" s="7">
        <f t="shared" si="18"/>
        <v>0.4838507287105418</v>
      </c>
      <c r="J63" s="7">
        <f t="shared" si="18"/>
        <v>0.48550918929459369</v>
      </c>
      <c r="K63" s="7">
        <f t="shared" si="18"/>
        <v>0.48695681481148612</v>
      </c>
      <c r="L63" s="7">
        <f t="shared" si="18"/>
        <v>0.49001888615600842</v>
      </c>
      <c r="M63" s="7">
        <f t="shared" si="18"/>
        <v>0.49287086772348138</v>
      </c>
      <c r="N63" s="7">
        <f t="shared" si="18"/>
        <v>0.49491304347826087</v>
      </c>
      <c r="O63" s="7">
        <f t="shared" si="18"/>
        <v>0.49530173765422086</v>
      </c>
      <c r="P63" s="7">
        <f t="shared" si="18"/>
        <v>0.49682346286062401</v>
      </c>
      <c r="Q63" s="7">
        <f t="shared" si="18"/>
        <v>0.50130939564116739</v>
      </c>
      <c r="R63" s="7">
        <f t="shared" si="18"/>
        <v>0.50526267618524623</v>
      </c>
      <c r="S63" s="7">
        <f t="shared" si="18"/>
        <v>0.50670885237211771</v>
      </c>
      <c r="T63" s="7">
        <f t="shared" si="18"/>
        <v>0.50917762439753467</v>
      </c>
      <c r="U63" s="7">
        <f t="shared" si="18"/>
        <v>0.51001033324722289</v>
      </c>
      <c r="V63" s="7">
        <f t="shared" si="18"/>
        <v>0.50950160796442479</v>
      </c>
      <c r="W63" s="7">
        <f t="shared" si="18"/>
        <v>0.50757207107572067</v>
      </c>
      <c r="X63" s="7">
        <f t="shared" si="18"/>
        <v>0.50757207107572067</v>
      </c>
      <c r="Y63" s="7">
        <f t="shared" si="18"/>
        <v>0.50776622924166759</v>
      </c>
      <c r="Z63" s="7">
        <f>Z57/Z55</f>
        <v>0.50887735965284531</v>
      </c>
    </row>
    <row r="64" spans="1:26" s="9" customFormat="1" ht="18" customHeight="1">
      <c r="A64" s="87" t="s">
        <v>39</v>
      </c>
      <c r="B64" s="43">
        <f>SUM(B62:B63)</f>
        <v>1</v>
      </c>
      <c r="C64" s="43">
        <f t="shared" ref="B64:Y64" si="19">SUM(C62:C63)</f>
        <v>1</v>
      </c>
      <c r="D64" s="43">
        <f t="shared" si="19"/>
        <v>1</v>
      </c>
      <c r="E64" s="43">
        <f t="shared" si="19"/>
        <v>1</v>
      </c>
      <c r="F64" s="43">
        <f t="shared" si="19"/>
        <v>1</v>
      </c>
      <c r="G64" s="43">
        <f t="shared" si="19"/>
        <v>1</v>
      </c>
      <c r="H64" s="43">
        <f t="shared" si="19"/>
        <v>1</v>
      </c>
      <c r="I64" s="43">
        <f t="shared" si="19"/>
        <v>1</v>
      </c>
      <c r="J64" s="43">
        <f t="shared" si="19"/>
        <v>1</v>
      </c>
      <c r="K64" s="43">
        <f t="shared" si="19"/>
        <v>1</v>
      </c>
      <c r="L64" s="43">
        <f t="shared" si="19"/>
        <v>1</v>
      </c>
      <c r="M64" s="43">
        <f t="shared" si="19"/>
        <v>1</v>
      </c>
      <c r="N64" s="43">
        <f t="shared" si="19"/>
        <v>1</v>
      </c>
      <c r="O64" s="43">
        <f t="shared" si="19"/>
        <v>1</v>
      </c>
      <c r="P64" s="43">
        <f t="shared" si="19"/>
        <v>1</v>
      </c>
      <c r="Q64" s="43">
        <f t="shared" si="19"/>
        <v>1</v>
      </c>
      <c r="R64" s="43">
        <f t="shared" si="19"/>
        <v>1</v>
      </c>
      <c r="S64" s="43">
        <f t="shared" si="19"/>
        <v>1</v>
      </c>
      <c r="T64" s="43">
        <f t="shared" si="19"/>
        <v>1</v>
      </c>
      <c r="U64" s="43">
        <f t="shared" si="19"/>
        <v>1</v>
      </c>
      <c r="V64" s="43">
        <f t="shared" si="19"/>
        <v>1</v>
      </c>
      <c r="W64" s="43">
        <f t="shared" si="19"/>
        <v>1</v>
      </c>
      <c r="X64" s="43">
        <f t="shared" si="19"/>
        <v>1</v>
      </c>
      <c r="Y64" s="43">
        <f t="shared" si="19"/>
        <v>1</v>
      </c>
      <c r="Z64" s="43">
        <f>SUM(Z62:Z63)</f>
        <v>1</v>
      </c>
    </row>
    <row r="65" spans="1:23" s="9" customFormat="1" ht="18" customHeight="1">
      <c r="A65" s="19" t="s">
        <v>52</v>
      </c>
      <c r="B65" s="14"/>
      <c r="C65" s="14"/>
      <c r="D65" s="14"/>
      <c r="E65" s="8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s="9" customFormat="1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23" s="9" customFormat="1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23" s="9" customFormat="1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23" s="9" customFormat="1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23" s="9" customFormat="1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23" s="9" customFormat="1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23" s="9" customFormat="1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23" s="9" customFormat="1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23" s="9" customFormat="1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23" s="9" customFormat="1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23" s="9" customFormat="1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zoomScale="72" zoomScaleNormal="80" zoomScalePageLayoutView="80" workbookViewId="0">
      <selection activeCell="B1" sqref="B1"/>
    </sheetView>
  </sheetViews>
  <sheetFormatPr defaultColWidth="10.875" defaultRowHeight="15"/>
  <cols>
    <col min="1" max="1" width="29.125" style="5" customWidth="1"/>
    <col min="2" max="3" width="10.875" style="5" customWidth="1"/>
    <col min="4" max="16384" width="10.875" style="5"/>
  </cols>
  <sheetData>
    <row r="1" spans="1:24" ht="28.5">
      <c r="A1" s="45" t="s">
        <v>0</v>
      </c>
      <c r="B1" s="45"/>
      <c r="C1" s="45"/>
    </row>
    <row r="2" spans="1:24" ht="23.25">
      <c r="A2" s="46" t="s">
        <v>4</v>
      </c>
      <c r="B2" s="46"/>
      <c r="C2" s="46"/>
    </row>
    <row r="3" spans="1:24" ht="18" customHeight="1"/>
    <row r="4" spans="1:24" ht="18" customHeight="1"/>
    <row r="5" spans="1:24" ht="18" customHeight="1">
      <c r="A5" s="33" t="s">
        <v>61</v>
      </c>
      <c r="B5" s="33"/>
      <c r="C5" s="33"/>
    </row>
    <row r="6" spans="1:24" ht="18" customHeight="1"/>
    <row r="7" spans="1:24" ht="18" customHeight="1">
      <c r="A7" s="78" t="s">
        <v>14</v>
      </c>
      <c r="B7" s="79">
        <v>2000</v>
      </c>
      <c r="C7" s="79">
        <v>2001</v>
      </c>
      <c r="D7" s="79">
        <v>2002</v>
      </c>
      <c r="E7" s="79">
        <v>2003</v>
      </c>
      <c r="F7" s="79">
        <v>2004</v>
      </c>
      <c r="G7" s="79">
        <v>2005</v>
      </c>
      <c r="H7" s="79">
        <v>2006</v>
      </c>
      <c r="I7" s="79">
        <v>2007</v>
      </c>
      <c r="J7" s="79">
        <v>2008</v>
      </c>
      <c r="K7" s="79">
        <v>2009</v>
      </c>
      <c r="L7" s="79">
        <v>2010</v>
      </c>
      <c r="M7" s="79">
        <v>2011</v>
      </c>
      <c r="N7" s="79">
        <v>2012</v>
      </c>
      <c r="O7" s="79">
        <v>2013</v>
      </c>
      <c r="P7" s="79">
        <v>2014</v>
      </c>
      <c r="Q7" s="79">
        <v>2015</v>
      </c>
      <c r="R7" s="79">
        <v>2016</v>
      </c>
      <c r="S7" s="79">
        <v>2017</v>
      </c>
      <c r="T7" s="79">
        <v>2018</v>
      </c>
      <c r="U7" s="79">
        <v>2019</v>
      </c>
      <c r="V7" s="79">
        <v>2020</v>
      </c>
      <c r="W7" s="79">
        <v>2021</v>
      </c>
      <c r="X7" s="79">
        <v>2022</v>
      </c>
    </row>
    <row r="8" spans="1:24" ht="18" customHeight="1">
      <c r="A8" s="27" t="s">
        <v>39</v>
      </c>
      <c r="B8" s="42">
        <f t="shared" ref="B8:X8" si="0">B9+B10</f>
        <v>138419</v>
      </c>
      <c r="C8" s="42">
        <f t="shared" si="0"/>
        <v>145100</v>
      </c>
      <c r="D8" s="42">
        <f t="shared" si="0"/>
        <v>154438</v>
      </c>
      <c r="E8" s="42">
        <f t="shared" si="0"/>
        <v>166786</v>
      </c>
      <c r="F8" s="42">
        <f t="shared" si="0"/>
        <v>166133</v>
      </c>
      <c r="G8" s="42">
        <f t="shared" si="0"/>
        <v>175310</v>
      </c>
      <c r="H8" s="42">
        <f t="shared" si="0"/>
        <v>182073</v>
      </c>
      <c r="I8" s="42">
        <f t="shared" si="0"/>
        <v>188567</v>
      </c>
      <c r="J8" s="42">
        <f t="shared" si="0"/>
        <v>196606</v>
      </c>
      <c r="K8" s="42">
        <f t="shared" si="0"/>
        <v>199273</v>
      </c>
      <c r="L8" s="42">
        <f t="shared" si="0"/>
        <v>200373</v>
      </c>
      <c r="M8" s="42">
        <f t="shared" si="0"/>
        <v>201442</v>
      </c>
      <c r="N8" s="42">
        <f t="shared" si="0"/>
        <v>201840</v>
      </c>
      <c r="O8" s="42">
        <f t="shared" si="0"/>
        <v>201440</v>
      </c>
      <c r="P8" s="42">
        <f t="shared" si="0"/>
        <v>178052</v>
      </c>
      <c r="Q8" s="42">
        <f t="shared" si="0"/>
        <v>175015</v>
      </c>
      <c r="R8" s="42">
        <f t="shared" si="0"/>
        <v>169831</v>
      </c>
      <c r="S8" s="42">
        <f t="shared" si="0"/>
        <v>169327</v>
      </c>
      <c r="T8" s="42">
        <f t="shared" si="0"/>
        <v>171826</v>
      </c>
      <c r="U8" s="42">
        <f t="shared" si="0"/>
        <v>175156</v>
      </c>
      <c r="V8" s="42">
        <f t="shared" si="0"/>
        <v>178203</v>
      </c>
      <c r="W8" s="42">
        <f t="shared" si="0"/>
        <v>179651</v>
      </c>
      <c r="X8" s="42">
        <f t="shared" si="0"/>
        <v>184284</v>
      </c>
    </row>
    <row r="9" spans="1:24" ht="18" customHeight="1">
      <c r="A9" s="28" t="s">
        <v>62</v>
      </c>
      <c r="B9" s="29">
        <v>102828</v>
      </c>
      <c r="C9" s="29">
        <v>103764</v>
      </c>
      <c r="D9" s="29">
        <v>104602</v>
      </c>
      <c r="E9" s="29">
        <v>105627</v>
      </c>
      <c r="F9" s="29">
        <v>106345</v>
      </c>
      <c r="G9" s="29">
        <v>107122</v>
      </c>
      <c r="H9" s="29">
        <v>108086</v>
      </c>
      <c r="I9" s="29">
        <v>109075</v>
      </c>
      <c r="J9" s="29">
        <v>110221</v>
      </c>
      <c r="K9" s="29">
        <v>110673</v>
      </c>
      <c r="L9" s="29">
        <v>111228</v>
      </c>
      <c r="M9" s="29">
        <v>111865</v>
      </c>
      <c r="N9" s="29">
        <v>112347</v>
      </c>
      <c r="O9" s="29">
        <v>113467</v>
      </c>
      <c r="P9" s="29">
        <v>114101</v>
      </c>
      <c r="Q9" s="29">
        <v>114531</v>
      </c>
      <c r="R9" s="29">
        <v>114954</v>
      </c>
      <c r="S9" s="29">
        <v>115776</v>
      </c>
      <c r="T9" s="29">
        <v>116583</v>
      </c>
      <c r="U9" s="29">
        <v>117092</v>
      </c>
      <c r="V9" s="29">
        <v>117624</v>
      </c>
      <c r="W9" s="29">
        <v>118480</v>
      </c>
      <c r="X9" s="29">
        <v>119429</v>
      </c>
    </row>
    <row r="10" spans="1:24" ht="18" customHeight="1">
      <c r="A10" s="30" t="s">
        <v>63</v>
      </c>
      <c r="B10" s="31">
        <v>35591</v>
      </c>
      <c r="C10" s="31">
        <v>41336</v>
      </c>
      <c r="D10" s="31">
        <v>49836</v>
      </c>
      <c r="E10" s="31">
        <v>61159</v>
      </c>
      <c r="F10" s="31">
        <v>59788</v>
      </c>
      <c r="G10" s="31">
        <v>68188</v>
      </c>
      <c r="H10" s="31">
        <v>73987</v>
      </c>
      <c r="I10" s="31">
        <v>79492</v>
      </c>
      <c r="J10" s="31">
        <v>86385</v>
      </c>
      <c r="K10" s="31">
        <v>88600</v>
      </c>
      <c r="L10" s="31">
        <v>89145</v>
      </c>
      <c r="M10" s="31">
        <v>89577</v>
      </c>
      <c r="N10" s="31">
        <v>89493</v>
      </c>
      <c r="O10" s="31">
        <v>87973</v>
      </c>
      <c r="P10" s="31">
        <v>63951</v>
      </c>
      <c r="Q10" s="31">
        <v>60484</v>
      </c>
      <c r="R10" s="31">
        <v>54877</v>
      </c>
      <c r="S10" s="31">
        <v>53551</v>
      </c>
      <c r="T10" s="31">
        <v>55243</v>
      </c>
      <c r="U10" s="31">
        <v>58064</v>
      </c>
      <c r="V10" s="31">
        <v>60579</v>
      </c>
      <c r="W10" s="31">
        <v>61171</v>
      </c>
      <c r="X10" s="31">
        <v>64855</v>
      </c>
    </row>
    <row r="11" spans="1:24" ht="18" customHeight="1">
      <c r="A11" s="32" t="s">
        <v>48</v>
      </c>
      <c r="B11" s="33"/>
      <c r="C11" s="33"/>
      <c r="D11" s="33"/>
      <c r="E11" s="33"/>
      <c r="F11" s="33"/>
      <c r="G11" s="3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8" customHeight="1"/>
    <row r="13" spans="1:24" ht="18" customHeight="1"/>
    <row r="14" spans="1:24" ht="18" customHeight="1">
      <c r="A14" s="78" t="s">
        <v>49</v>
      </c>
      <c r="B14" s="79">
        <v>2000</v>
      </c>
      <c r="C14" s="79">
        <v>2001</v>
      </c>
      <c r="D14" s="79">
        <v>2002</v>
      </c>
      <c r="E14" s="79">
        <v>2003</v>
      </c>
      <c r="F14" s="79">
        <v>2004</v>
      </c>
      <c r="G14" s="79">
        <v>2005</v>
      </c>
      <c r="H14" s="79">
        <v>2006</v>
      </c>
      <c r="I14" s="79">
        <v>2007</v>
      </c>
      <c r="J14" s="79">
        <v>2008</v>
      </c>
      <c r="K14" s="79">
        <v>2009</v>
      </c>
      <c r="L14" s="79">
        <v>2010</v>
      </c>
      <c r="M14" s="79">
        <v>2011</v>
      </c>
      <c r="N14" s="79">
        <v>2012</v>
      </c>
      <c r="O14" s="79">
        <v>2013</v>
      </c>
      <c r="P14" s="79">
        <v>2014</v>
      </c>
      <c r="Q14" s="79">
        <v>2015</v>
      </c>
      <c r="R14" s="79">
        <v>2016</v>
      </c>
      <c r="S14" s="79">
        <v>2017</v>
      </c>
      <c r="T14" s="79">
        <v>2018</v>
      </c>
      <c r="U14" s="79">
        <v>2019</v>
      </c>
      <c r="V14" s="79">
        <v>2020</v>
      </c>
      <c r="W14" s="79">
        <v>2021</v>
      </c>
      <c r="X14" s="79">
        <v>2022</v>
      </c>
    </row>
    <row r="15" spans="1:24" ht="18" customHeight="1">
      <c r="A15" s="27" t="s">
        <v>39</v>
      </c>
      <c r="B15" s="42">
        <f t="shared" ref="B15:X15" si="1">B16+B17</f>
        <v>68527</v>
      </c>
      <c r="C15" s="42">
        <f t="shared" si="1"/>
        <v>72084</v>
      </c>
      <c r="D15" s="42">
        <f t="shared" si="1"/>
        <v>77251</v>
      </c>
      <c r="E15" s="42">
        <f t="shared" si="1"/>
        <v>83744</v>
      </c>
      <c r="F15" s="42">
        <f t="shared" si="1"/>
        <v>83689</v>
      </c>
      <c r="G15" s="42">
        <f t="shared" si="1"/>
        <v>88608</v>
      </c>
      <c r="H15" s="42">
        <f t="shared" si="1"/>
        <v>92172</v>
      </c>
      <c r="I15" s="42">
        <f t="shared" si="1"/>
        <v>95379</v>
      </c>
      <c r="J15" s="42">
        <f t="shared" si="1"/>
        <v>99368</v>
      </c>
      <c r="K15" s="42">
        <f t="shared" si="1"/>
        <v>100285</v>
      </c>
      <c r="L15" s="42">
        <f t="shared" si="1"/>
        <v>100618</v>
      </c>
      <c r="M15" s="42">
        <f t="shared" si="1"/>
        <v>100937</v>
      </c>
      <c r="N15" s="42">
        <f t="shared" si="1"/>
        <v>101068</v>
      </c>
      <c r="O15" s="42">
        <f t="shared" si="1"/>
        <v>100683</v>
      </c>
      <c r="P15" s="42">
        <f t="shared" si="1"/>
        <v>88646</v>
      </c>
      <c r="Q15" s="42">
        <f t="shared" si="1"/>
        <v>86874</v>
      </c>
      <c r="R15" s="42">
        <f t="shared" si="1"/>
        <v>84241</v>
      </c>
      <c r="S15" s="42">
        <f t="shared" si="1"/>
        <v>83905</v>
      </c>
      <c r="T15" s="42">
        <f t="shared" si="1"/>
        <v>85083</v>
      </c>
      <c r="U15" s="42">
        <f t="shared" si="1"/>
        <v>86739</v>
      </c>
      <c r="V15" s="42">
        <f t="shared" si="1"/>
        <v>88362</v>
      </c>
      <c r="W15" s="42">
        <f t="shared" si="1"/>
        <v>89051</v>
      </c>
      <c r="X15" s="42">
        <f t="shared" si="1"/>
        <v>91269</v>
      </c>
    </row>
    <row r="16" spans="1:24" ht="18" customHeight="1">
      <c r="A16" s="28" t="s">
        <v>62</v>
      </c>
      <c r="B16" s="29">
        <v>50913</v>
      </c>
      <c r="C16" s="29">
        <v>51383</v>
      </c>
      <c r="D16" s="29">
        <v>51794</v>
      </c>
      <c r="E16" s="29">
        <v>52355</v>
      </c>
      <c r="F16" s="29">
        <v>52789</v>
      </c>
      <c r="G16" s="29">
        <v>53197</v>
      </c>
      <c r="H16" s="29">
        <v>53818</v>
      </c>
      <c r="I16" s="29">
        <v>54332</v>
      </c>
      <c r="J16" s="29">
        <v>54904</v>
      </c>
      <c r="K16" s="29">
        <v>54959</v>
      </c>
      <c r="L16" s="29">
        <v>55258</v>
      </c>
      <c r="M16" s="29">
        <v>55557</v>
      </c>
      <c r="N16" s="29">
        <v>55737</v>
      </c>
      <c r="O16" s="29">
        <v>56224</v>
      </c>
      <c r="P16" s="29">
        <v>56566</v>
      </c>
      <c r="Q16" s="29">
        <v>56765</v>
      </c>
      <c r="R16" s="29">
        <v>57013</v>
      </c>
      <c r="S16" s="29">
        <v>57477</v>
      </c>
      <c r="T16" s="29">
        <v>57839</v>
      </c>
      <c r="U16" s="29">
        <v>58042</v>
      </c>
      <c r="V16" s="29">
        <v>58319</v>
      </c>
      <c r="W16" s="29">
        <v>58714</v>
      </c>
      <c r="X16" s="29">
        <v>59152</v>
      </c>
    </row>
    <row r="17" spans="1:24" ht="18" customHeight="1">
      <c r="A17" s="30" t="s">
        <v>63</v>
      </c>
      <c r="B17" s="31">
        <v>17614</v>
      </c>
      <c r="C17" s="31">
        <v>20701</v>
      </c>
      <c r="D17" s="31">
        <v>25457</v>
      </c>
      <c r="E17" s="31">
        <v>31389</v>
      </c>
      <c r="F17" s="31">
        <v>30900</v>
      </c>
      <c r="G17" s="31">
        <v>35411</v>
      </c>
      <c r="H17" s="31">
        <v>38354</v>
      </c>
      <c r="I17" s="31">
        <v>41047</v>
      </c>
      <c r="J17" s="31">
        <v>44464</v>
      </c>
      <c r="K17" s="31">
        <v>45326</v>
      </c>
      <c r="L17" s="31">
        <v>45360</v>
      </c>
      <c r="M17" s="31">
        <v>45380</v>
      </c>
      <c r="N17" s="31">
        <v>45331</v>
      </c>
      <c r="O17" s="31">
        <v>44459</v>
      </c>
      <c r="P17" s="31">
        <v>32080</v>
      </c>
      <c r="Q17" s="31">
        <v>30109</v>
      </c>
      <c r="R17" s="31">
        <v>27228</v>
      </c>
      <c r="S17" s="31">
        <v>26428</v>
      </c>
      <c r="T17" s="31">
        <v>27244</v>
      </c>
      <c r="U17" s="31">
        <v>28697</v>
      </c>
      <c r="V17" s="31">
        <v>30043</v>
      </c>
      <c r="W17" s="31">
        <v>30337</v>
      </c>
      <c r="X17" s="31">
        <v>32117</v>
      </c>
    </row>
    <row r="18" spans="1:24" ht="18" customHeight="1">
      <c r="A18" s="32" t="s">
        <v>48</v>
      </c>
      <c r="B18" s="33"/>
      <c r="C18" s="33"/>
      <c r="D18" s="33"/>
      <c r="E18" s="33"/>
      <c r="F18" s="33"/>
      <c r="G18" s="3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8" customHeight="1"/>
    <row r="20" spans="1:24" ht="18" customHeight="1"/>
    <row r="21" spans="1:24" ht="18" customHeight="1">
      <c r="A21" s="78" t="s">
        <v>50</v>
      </c>
      <c r="B21" s="79">
        <v>2000</v>
      </c>
      <c r="C21" s="79">
        <v>2001</v>
      </c>
      <c r="D21" s="79">
        <v>2002</v>
      </c>
      <c r="E21" s="79">
        <v>2003</v>
      </c>
      <c r="F21" s="79">
        <v>2004</v>
      </c>
      <c r="G21" s="79">
        <v>2005</v>
      </c>
      <c r="H21" s="79">
        <v>2006</v>
      </c>
      <c r="I21" s="79">
        <v>2007</v>
      </c>
      <c r="J21" s="79">
        <v>2008</v>
      </c>
      <c r="K21" s="79">
        <v>2009</v>
      </c>
      <c r="L21" s="79">
        <v>2010</v>
      </c>
      <c r="M21" s="79">
        <v>2011</v>
      </c>
      <c r="N21" s="79">
        <v>2012</v>
      </c>
      <c r="O21" s="79">
        <v>2013</v>
      </c>
      <c r="P21" s="79">
        <v>2014</v>
      </c>
      <c r="Q21" s="79">
        <v>2015</v>
      </c>
      <c r="R21" s="79">
        <v>2016</v>
      </c>
      <c r="S21" s="79">
        <v>2017</v>
      </c>
      <c r="T21" s="79">
        <v>2018</v>
      </c>
      <c r="U21" s="79">
        <v>2019</v>
      </c>
      <c r="V21" s="79">
        <v>2020</v>
      </c>
      <c r="W21" s="79">
        <v>2021</v>
      </c>
      <c r="X21" s="79">
        <v>2022</v>
      </c>
    </row>
    <row r="22" spans="1:24" ht="18" customHeight="1">
      <c r="A22" s="27" t="s">
        <v>39</v>
      </c>
      <c r="B22" s="42">
        <f t="shared" ref="B22:X22" si="2">B23+B24</f>
        <v>69892</v>
      </c>
      <c r="C22" s="42">
        <f t="shared" si="2"/>
        <v>73016</v>
      </c>
      <c r="D22" s="42">
        <f t="shared" si="2"/>
        <v>77187</v>
      </c>
      <c r="E22" s="42">
        <f t="shared" si="2"/>
        <v>83042</v>
      </c>
      <c r="F22" s="42">
        <f t="shared" si="2"/>
        <v>82444</v>
      </c>
      <c r="G22" s="42">
        <f t="shared" si="2"/>
        <v>86702</v>
      </c>
      <c r="H22" s="42">
        <f t="shared" si="2"/>
        <v>89901</v>
      </c>
      <c r="I22" s="42">
        <f t="shared" si="2"/>
        <v>93188</v>
      </c>
      <c r="J22" s="42">
        <f t="shared" si="2"/>
        <v>97238</v>
      </c>
      <c r="K22" s="42">
        <f t="shared" si="2"/>
        <v>98988</v>
      </c>
      <c r="L22" s="42">
        <f t="shared" si="2"/>
        <v>99755</v>
      </c>
      <c r="M22" s="42">
        <f t="shared" si="2"/>
        <v>100505</v>
      </c>
      <c r="N22" s="42">
        <f t="shared" si="2"/>
        <v>100772</v>
      </c>
      <c r="O22" s="42">
        <f t="shared" si="2"/>
        <v>100757</v>
      </c>
      <c r="P22" s="42">
        <f t="shared" si="2"/>
        <v>89406</v>
      </c>
      <c r="Q22" s="42">
        <f t="shared" si="2"/>
        <v>88141</v>
      </c>
      <c r="R22" s="42">
        <f t="shared" si="2"/>
        <v>85590</v>
      </c>
      <c r="S22" s="42">
        <f t="shared" si="2"/>
        <v>85422</v>
      </c>
      <c r="T22" s="42">
        <f t="shared" si="2"/>
        <v>86743</v>
      </c>
      <c r="U22" s="42">
        <f t="shared" si="2"/>
        <v>88417</v>
      </c>
      <c r="V22" s="42">
        <f t="shared" si="2"/>
        <v>89841</v>
      </c>
      <c r="W22" s="42">
        <f t="shared" si="2"/>
        <v>90600</v>
      </c>
      <c r="X22" s="42">
        <f t="shared" si="2"/>
        <v>93015</v>
      </c>
    </row>
    <row r="23" spans="1:24" ht="18" customHeight="1">
      <c r="A23" s="28" t="s">
        <v>62</v>
      </c>
      <c r="B23" s="29">
        <v>51915</v>
      </c>
      <c r="C23" s="29">
        <v>52381</v>
      </c>
      <c r="D23" s="29">
        <v>52808</v>
      </c>
      <c r="E23" s="29">
        <v>53272</v>
      </c>
      <c r="F23" s="29">
        <v>53556</v>
      </c>
      <c r="G23" s="29">
        <v>53925</v>
      </c>
      <c r="H23" s="29">
        <v>54268</v>
      </c>
      <c r="I23" s="29">
        <v>54743</v>
      </c>
      <c r="J23" s="29">
        <v>55317</v>
      </c>
      <c r="K23" s="29">
        <v>55714</v>
      </c>
      <c r="L23" s="29">
        <v>55970</v>
      </c>
      <c r="M23" s="29">
        <v>56308</v>
      </c>
      <c r="N23" s="29">
        <v>56610</v>
      </c>
      <c r="O23" s="29">
        <v>57243</v>
      </c>
      <c r="P23" s="29">
        <v>57535</v>
      </c>
      <c r="Q23" s="29">
        <v>57766</v>
      </c>
      <c r="R23" s="29">
        <v>57941</v>
      </c>
      <c r="S23" s="29">
        <v>58299</v>
      </c>
      <c r="T23" s="29">
        <v>58744</v>
      </c>
      <c r="U23" s="29">
        <v>59050</v>
      </c>
      <c r="V23" s="29">
        <v>59305</v>
      </c>
      <c r="W23" s="29">
        <v>59766</v>
      </c>
      <c r="X23" s="29">
        <v>60277</v>
      </c>
    </row>
    <row r="24" spans="1:24" ht="18" customHeight="1">
      <c r="A24" s="30" t="s">
        <v>63</v>
      </c>
      <c r="B24" s="31">
        <v>17977</v>
      </c>
      <c r="C24" s="31">
        <v>20635</v>
      </c>
      <c r="D24" s="31">
        <v>24379</v>
      </c>
      <c r="E24" s="31">
        <v>29770</v>
      </c>
      <c r="F24" s="31">
        <v>28888</v>
      </c>
      <c r="G24" s="31">
        <v>32777</v>
      </c>
      <c r="H24" s="31">
        <v>35633</v>
      </c>
      <c r="I24" s="31">
        <v>38445</v>
      </c>
      <c r="J24" s="31">
        <v>41921</v>
      </c>
      <c r="K24" s="31">
        <v>43274</v>
      </c>
      <c r="L24" s="31">
        <v>43785</v>
      </c>
      <c r="M24" s="31">
        <v>44197</v>
      </c>
      <c r="N24" s="31">
        <v>44162</v>
      </c>
      <c r="O24" s="31">
        <v>43514</v>
      </c>
      <c r="P24" s="31">
        <v>31871</v>
      </c>
      <c r="Q24" s="31">
        <v>30375</v>
      </c>
      <c r="R24" s="31">
        <v>27649</v>
      </c>
      <c r="S24" s="31">
        <v>27123</v>
      </c>
      <c r="T24" s="31">
        <v>27999</v>
      </c>
      <c r="U24" s="31">
        <v>29367</v>
      </c>
      <c r="V24" s="31">
        <v>30536</v>
      </c>
      <c r="W24" s="31">
        <v>30834</v>
      </c>
      <c r="X24" s="31">
        <v>32738</v>
      </c>
    </row>
    <row r="25" spans="1:24" ht="18" customHeight="1">
      <c r="A25" s="32" t="s">
        <v>48</v>
      </c>
      <c r="B25" s="33"/>
      <c r="C25" s="33"/>
      <c r="D25" s="33"/>
      <c r="E25" s="33"/>
      <c r="F25" s="33"/>
      <c r="G25" s="33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8" customHeight="1">
      <c r="A26" s="34"/>
      <c r="B26" s="33"/>
      <c r="C26" s="33"/>
      <c r="D26" s="33"/>
      <c r="E26" s="33"/>
      <c r="F26" s="33"/>
      <c r="G26" s="33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8" customHeight="1">
      <c r="A27" s="34"/>
      <c r="B27" s="33"/>
      <c r="C27" s="33"/>
      <c r="D27" s="33"/>
      <c r="E27" s="33"/>
      <c r="F27" s="33"/>
      <c r="G27" s="33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8" customHeight="1">
      <c r="A28" s="34"/>
      <c r="B28" s="33"/>
      <c r="C28" s="33"/>
      <c r="D28" s="33"/>
      <c r="E28" s="33"/>
      <c r="F28" s="33"/>
      <c r="G28" s="33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8" customHeight="1">
      <c r="A29" s="33" t="s">
        <v>64</v>
      </c>
      <c r="B29" s="33"/>
      <c r="C29" s="33"/>
      <c r="D29" s="33"/>
      <c r="E29" s="33"/>
      <c r="F29" s="33"/>
      <c r="G29" s="3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8" customHeight="1">
      <c r="A30" s="34"/>
      <c r="B30" s="33"/>
      <c r="C30" s="33"/>
      <c r="D30" s="33"/>
      <c r="E30" s="33"/>
      <c r="F30" s="33"/>
      <c r="G30" s="33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8" customHeight="1">
      <c r="A31" s="80" t="s">
        <v>14</v>
      </c>
      <c r="B31" s="117">
        <v>2000</v>
      </c>
      <c r="C31" s="117">
        <v>2001</v>
      </c>
      <c r="D31" s="117">
        <v>2002</v>
      </c>
      <c r="E31" s="117">
        <v>2003</v>
      </c>
      <c r="F31" s="117">
        <v>2004</v>
      </c>
      <c r="G31" s="117">
        <v>2005</v>
      </c>
      <c r="H31" s="117">
        <v>2006</v>
      </c>
      <c r="I31" s="117">
        <v>2007</v>
      </c>
      <c r="J31" s="117">
        <v>2008</v>
      </c>
      <c r="K31" s="117">
        <v>2009</v>
      </c>
      <c r="L31" s="117">
        <v>2010</v>
      </c>
      <c r="M31" s="117">
        <v>2011</v>
      </c>
      <c r="N31" s="117">
        <v>2012</v>
      </c>
      <c r="O31" s="117">
        <v>2013</v>
      </c>
      <c r="P31" s="117">
        <v>2014</v>
      </c>
      <c r="Q31" s="117">
        <v>2015</v>
      </c>
      <c r="R31" s="117">
        <v>2016</v>
      </c>
      <c r="S31" s="117">
        <v>2017</v>
      </c>
      <c r="T31" s="117">
        <v>2018</v>
      </c>
      <c r="U31" s="117">
        <v>2019</v>
      </c>
      <c r="V31" s="117">
        <v>2020</v>
      </c>
      <c r="W31" s="117">
        <v>2021</v>
      </c>
      <c r="X31" s="117">
        <v>2022</v>
      </c>
    </row>
    <row r="32" spans="1:24" ht="18" customHeight="1">
      <c r="A32" s="36" t="s">
        <v>62</v>
      </c>
      <c r="B32" s="115">
        <f t="shared" ref="B32:V32" si="3">B9/B8</f>
        <v>0.74287489434253973</v>
      </c>
      <c r="C32" s="115">
        <f t="shared" si="3"/>
        <v>0.71512060647829079</v>
      </c>
      <c r="D32" s="115">
        <f t="shared" si="3"/>
        <v>0.6773073984382082</v>
      </c>
      <c r="E32" s="115">
        <f t="shared" si="3"/>
        <v>0.63330855107742856</v>
      </c>
      <c r="F32" s="115">
        <f t="shared" si="3"/>
        <v>0.64011966316144298</v>
      </c>
      <c r="G32" s="115">
        <f t="shared" si="3"/>
        <v>0.61104329473504082</v>
      </c>
      <c r="H32" s="115">
        <f t="shared" si="3"/>
        <v>0.59364101212151166</v>
      </c>
      <c r="I32" s="115">
        <f t="shared" si="3"/>
        <v>0.57844161491671398</v>
      </c>
      <c r="J32" s="115">
        <f t="shared" si="3"/>
        <v>0.56061869932758923</v>
      </c>
      <c r="K32" s="115">
        <f t="shared" si="3"/>
        <v>0.55538382018637744</v>
      </c>
      <c r="L32" s="115">
        <f t="shared" si="3"/>
        <v>0.55510472967914837</v>
      </c>
      <c r="M32" s="115">
        <f t="shared" si="3"/>
        <v>0.55532113461939414</v>
      </c>
      <c r="N32" s="115">
        <f t="shared" si="3"/>
        <v>0.55661414982164092</v>
      </c>
      <c r="O32" s="115">
        <f t="shared" si="3"/>
        <v>0.56327938840349479</v>
      </c>
      <c r="P32" s="115">
        <f t="shared" si="3"/>
        <v>0.64082964527216768</v>
      </c>
      <c r="Q32" s="115">
        <f t="shared" si="3"/>
        <v>0.65440676513441709</v>
      </c>
      <c r="R32" s="115">
        <f t="shared" si="3"/>
        <v>0.67687289128604322</v>
      </c>
      <c r="S32" s="115">
        <f t="shared" si="3"/>
        <v>0.68374210846468664</v>
      </c>
      <c r="T32" s="115">
        <f t="shared" si="3"/>
        <v>0.67849452352961714</v>
      </c>
      <c r="U32" s="115">
        <f t="shared" si="3"/>
        <v>0.66850122176802396</v>
      </c>
      <c r="V32" s="115">
        <f t="shared" si="3"/>
        <v>0.66005622800962949</v>
      </c>
      <c r="W32" s="115">
        <f>W9/W8</f>
        <v>0.65950092123060822</v>
      </c>
      <c r="X32" s="115">
        <f>X9/X8</f>
        <v>0.64807036964684939</v>
      </c>
    </row>
    <row r="33" spans="1:24" ht="18" customHeight="1">
      <c r="A33" s="28" t="s">
        <v>63</v>
      </c>
      <c r="B33" s="115">
        <f t="shared" ref="B33:V33" si="4">B10/B8</f>
        <v>0.25712510565746033</v>
      </c>
      <c r="C33" s="115">
        <f t="shared" si="4"/>
        <v>0.28487939352170916</v>
      </c>
      <c r="D33" s="115">
        <f t="shared" si="4"/>
        <v>0.3226926015617918</v>
      </c>
      <c r="E33" s="115">
        <f t="shared" si="4"/>
        <v>0.36669144892257144</v>
      </c>
      <c r="F33" s="115">
        <f t="shared" si="4"/>
        <v>0.35988033683855708</v>
      </c>
      <c r="G33" s="115">
        <f t="shared" si="4"/>
        <v>0.38895670526495923</v>
      </c>
      <c r="H33" s="115">
        <f t="shared" si="4"/>
        <v>0.40635898787848829</v>
      </c>
      <c r="I33" s="115">
        <f t="shared" si="4"/>
        <v>0.42155838508328602</v>
      </c>
      <c r="J33" s="115">
        <f t="shared" si="4"/>
        <v>0.43938130067241082</v>
      </c>
      <c r="K33" s="115">
        <f t="shared" si="4"/>
        <v>0.4446161798136225</v>
      </c>
      <c r="L33" s="115">
        <f t="shared" si="4"/>
        <v>0.44489527032085163</v>
      </c>
      <c r="M33" s="115">
        <f t="shared" si="4"/>
        <v>0.44467886538060586</v>
      </c>
      <c r="N33" s="115">
        <f t="shared" si="4"/>
        <v>0.44338585017835908</v>
      </c>
      <c r="O33" s="115">
        <f t="shared" si="4"/>
        <v>0.43672061159650516</v>
      </c>
      <c r="P33" s="115">
        <f t="shared" si="4"/>
        <v>0.35917035472783232</v>
      </c>
      <c r="Q33" s="115">
        <f t="shared" si="4"/>
        <v>0.34559323486558297</v>
      </c>
      <c r="R33" s="115">
        <f t="shared" si="4"/>
        <v>0.32312710871395683</v>
      </c>
      <c r="S33" s="115">
        <f t="shared" si="4"/>
        <v>0.31625789153531331</v>
      </c>
      <c r="T33" s="115">
        <f t="shared" si="4"/>
        <v>0.32150547647038286</v>
      </c>
      <c r="U33" s="115">
        <f t="shared" si="4"/>
        <v>0.33149877823197604</v>
      </c>
      <c r="V33" s="115">
        <f t="shared" si="4"/>
        <v>0.33994377199037051</v>
      </c>
      <c r="W33" s="115">
        <f>W10/W8</f>
        <v>0.34049907876939178</v>
      </c>
      <c r="X33" s="115">
        <f>X10/X8</f>
        <v>0.35192963035315056</v>
      </c>
    </row>
    <row r="34" spans="1:24" ht="18" customHeight="1">
      <c r="A34" s="30" t="s">
        <v>39</v>
      </c>
      <c r="B34" s="43">
        <f t="shared" ref="B34:V34" si="5">SUM(B32:B33)</f>
        <v>1</v>
      </c>
      <c r="C34" s="43">
        <f t="shared" si="5"/>
        <v>1</v>
      </c>
      <c r="D34" s="43">
        <f t="shared" si="5"/>
        <v>1</v>
      </c>
      <c r="E34" s="43">
        <f t="shared" si="5"/>
        <v>1</v>
      </c>
      <c r="F34" s="43">
        <f t="shared" si="5"/>
        <v>1</v>
      </c>
      <c r="G34" s="43">
        <f t="shared" si="5"/>
        <v>1</v>
      </c>
      <c r="H34" s="43">
        <f t="shared" si="5"/>
        <v>1</v>
      </c>
      <c r="I34" s="43">
        <f t="shared" si="5"/>
        <v>1</v>
      </c>
      <c r="J34" s="43">
        <f t="shared" si="5"/>
        <v>1</v>
      </c>
      <c r="K34" s="43">
        <f t="shared" si="5"/>
        <v>1</v>
      </c>
      <c r="L34" s="43">
        <f t="shared" si="5"/>
        <v>1</v>
      </c>
      <c r="M34" s="43">
        <f t="shared" si="5"/>
        <v>1</v>
      </c>
      <c r="N34" s="43">
        <f t="shared" si="5"/>
        <v>1</v>
      </c>
      <c r="O34" s="43">
        <f t="shared" si="5"/>
        <v>1</v>
      </c>
      <c r="P34" s="43">
        <f t="shared" si="5"/>
        <v>1</v>
      </c>
      <c r="Q34" s="43">
        <f t="shared" si="5"/>
        <v>1</v>
      </c>
      <c r="R34" s="43">
        <f t="shared" si="5"/>
        <v>1</v>
      </c>
      <c r="S34" s="43">
        <f t="shared" si="5"/>
        <v>1</v>
      </c>
      <c r="T34" s="43">
        <f t="shared" si="5"/>
        <v>1</v>
      </c>
      <c r="U34" s="43">
        <f t="shared" si="5"/>
        <v>1</v>
      </c>
      <c r="V34" s="43">
        <f t="shared" si="5"/>
        <v>1</v>
      </c>
      <c r="W34" s="43">
        <f>SUM(W32:W33)</f>
        <v>1</v>
      </c>
      <c r="X34" s="43">
        <f>SUM(X32:X33)</f>
        <v>1</v>
      </c>
    </row>
    <row r="35" spans="1:24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8" customHeight="1">
      <c r="A37" s="3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8" customHeight="1">
      <c r="A38" s="80" t="s">
        <v>49</v>
      </c>
      <c r="B38" s="117">
        <v>2000</v>
      </c>
      <c r="C38" s="117">
        <v>2001</v>
      </c>
      <c r="D38" s="117">
        <v>2002</v>
      </c>
      <c r="E38" s="117">
        <v>2003</v>
      </c>
      <c r="F38" s="117">
        <v>2004</v>
      </c>
      <c r="G38" s="117">
        <v>2005</v>
      </c>
      <c r="H38" s="117">
        <v>2006</v>
      </c>
      <c r="I38" s="117">
        <v>2007</v>
      </c>
      <c r="J38" s="117">
        <v>2008</v>
      </c>
      <c r="K38" s="117">
        <v>2009</v>
      </c>
      <c r="L38" s="117">
        <v>2010</v>
      </c>
      <c r="M38" s="117">
        <v>2011</v>
      </c>
      <c r="N38" s="117">
        <v>2012</v>
      </c>
      <c r="O38" s="117">
        <v>2013</v>
      </c>
      <c r="P38" s="117">
        <v>2014</v>
      </c>
      <c r="Q38" s="117">
        <v>2015</v>
      </c>
      <c r="R38" s="117">
        <v>2016</v>
      </c>
      <c r="S38" s="117">
        <v>2017</v>
      </c>
      <c r="T38" s="117">
        <v>2018</v>
      </c>
      <c r="U38" s="117">
        <v>2019</v>
      </c>
      <c r="V38" s="117">
        <v>2020</v>
      </c>
      <c r="W38" s="117">
        <v>2021</v>
      </c>
      <c r="X38" s="117">
        <v>2022</v>
      </c>
    </row>
    <row r="39" spans="1:24" ht="18" customHeight="1">
      <c r="A39" s="36" t="s">
        <v>62</v>
      </c>
      <c r="B39" s="115">
        <f t="shared" ref="B39:V39" si="6">B16/B15</f>
        <v>0.742962627869307</v>
      </c>
      <c r="C39" s="115">
        <f t="shared" si="6"/>
        <v>0.71282115309916205</v>
      </c>
      <c r="D39" s="115">
        <f t="shared" si="6"/>
        <v>0.67046381276617784</v>
      </c>
      <c r="E39" s="115">
        <f t="shared" si="6"/>
        <v>0.62517911730989684</v>
      </c>
      <c r="F39" s="115">
        <f t="shared" si="6"/>
        <v>0.63077584867784298</v>
      </c>
      <c r="G39" s="115">
        <f t="shared" si="6"/>
        <v>0.60036339833875041</v>
      </c>
      <c r="H39" s="115">
        <f t="shared" si="6"/>
        <v>0.58388664670398815</v>
      </c>
      <c r="I39" s="115">
        <f t="shared" si="6"/>
        <v>0.56964321286656394</v>
      </c>
      <c r="J39" s="115">
        <f t="shared" si="6"/>
        <v>0.55253200225424681</v>
      </c>
      <c r="K39" s="115">
        <f t="shared" si="6"/>
        <v>0.5480281198584035</v>
      </c>
      <c r="L39" s="115">
        <f t="shared" si="6"/>
        <v>0.54918603033254487</v>
      </c>
      <c r="M39" s="115">
        <f t="shared" si="6"/>
        <v>0.5504126336229529</v>
      </c>
      <c r="N39" s="115">
        <f t="shared" si="6"/>
        <v>0.55148019155420114</v>
      </c>
      <c r="O39" s="115">
        <f t="shared" si="6"/>
        <v>0.55842595075633428</v>
      </c>
      <c r="P39" s="115">
        <f t="shared" si="6"/>
        <v>0.63811113868646074</v>
      </c>
      <c r="Q39" s="115">
        <f t="shared" si="6"/>
        <v>0.65341759329603799</v>
      </c>
      <c r="R39" s="115">
        <f t="shared" si="6"/>
        <v>0.67678446362222666</v>
      </c>
      <c r="S39" s="115">
        <f t="shared" si="6"/>
        <v>0.68502473034980038</v>
      </c>
      <c r="T39" s="115">
        <f t="shared" si="6"/>
        <v>0.67979502368275679</v>
      </c>
      <c r="U39" s="115">
        <f t="shared" si="6"/>
        <v>0.66915689597528216</v>
      </c>
      <c r="V39" s="115">
        <f t="shared" si="6"/>
        <v>0.66000090536656031</v>
      </c>
      <c r="W39" s="115">
        <f>W16/W15</f>
        <v>0.65933004682709906</v>
      </c>
      <c r="X39" s="115">
        <f>X16/X15</f>
        <v>0.64810614776101416</v>
      </c>
    </row>
    <row r="40" spans="1:24" ht="18" customHeight="1">
      <c r="A40" s="28" t="s">
        <v>63</v>
      </c>
      <c r="B40" s="115">
        <f t="shared" ref="B40:V40" si="7">B17/B15</f>
        <v>0.257037372130693</v>
      </c>
      <c r="C40" s="115">
        <f t="shared" si="7"/>
        <v>0.28717884690083789</v>
      </c>
      <c r="D40" s="115">
        <f t="shared" si="7"/>
        <v>0.32953618723382222</v>
      </c>
      <c r="E40" s="115">
        <f t="shared" si="7"/>
        <v>0.37482088269010316</v>
      </c>
      <c r="F40" s="115">
        <f t="shared" si="7"/>
        <v>0.36922415132215702</v>
      </c>
      <c r="G40" s="115">
        <f t="shared" si="7"/>
        <v>0.39963660166124954</v>
      </c>
      <c r="H40" s="115">
        <f t="shared" si="7"/>
        <v>0.41611335329601179</v>
      </c>
      <c r="I40" s="115">
        <f t="shared" si="7"/>
        <v>0.43035678713343606</v>
      </c>
      <c r="J40" s="115">
        <f t="shared" si="7"/>
        <v>0.44746799774575319</v>
      </c>
      <c r="K40" s="115">
        <f t="shared" si="7"/>
        <v>0.45197188014159645</v>
      </c>
      <c r="L40" s="115">
        <f t="shared" si="7"/>
        <v>0.45081396966745513</v>
      </c>
      <c r="M40" s="115">
        <f t="shared" si="7"/>
        <v>0.44958736637704705</v>
      </c>
      <c r="N40" s="115">
        <f t="shared" si="7"/>
        <v>0.44851980844579886</v>
      </c>
      <c r="O40" s="115">
        <f t="shared" si="7"/>
        <v>0.44157404924366578</v>
      </c>
      <c r="P40" s="115">
        <f t="shared" si="7"/>
        <v>0.36188886131353926</v>
      </c>
      <c r="Q40" s="115">
        <f t="shared" si="7"/>
        <v>0.34658240670396206</v>
      </c>
      <c r="R40" s="115">
        <f t="shared" si="7"/>
        <v>0.32321553637777328</v>
      </c>
      <c r="S40" s="115">
        <f t="shared" si="7"/>
        <v>0.31497526965019962</v>
      </c>
      <c r="T40" s="115">
        <f t="shared" si="7"/>
        <v>0.32020497631724315</v>
      </c>
      <c r="U40" s="115">
        <f t="shared" si="7"/>
        <v>0.33084310402471784</v>
      </c>
      <c r="V40" s="115">
        <f t="shared" si="7"/>
        <v>0.33999909463343969</v>
      </c>
      <c r="W40" s="115">
        <f>W17/W15</f>
        <v>0.34066995317290094</v>
      </c>
      <c r="X40" s="115">
        <f>X17/X15</f>
        <v>0.35189385223898584</v>
      </c>
    </row>
    <row r="41" spans="1:24" ht="18" customHeight="1">
      <c r="A41" s="30" t="s">
        <v>39</v>
      </c>
      <c r="B41" s="43">
        <f t="shared" ref="B41:V41" si="8">SUM(B39:B40)</f>
        <v>1</v>
      </c>
      <c r="C41" s="43">
        <f t="shared" si="8"/>
        <v>1</v>
      </c>
      <c r="D41" s="43">
        <f t="shared" si="8"/>
        <v>1</v>
      </c>
      <c r="E41" s="43">
        <f t="shared" si="8"/>
        <v>1</v>
      </c>
      <c r="F41" s="43">
        <f t="shared" si="8"/>
        <v>1</v>
      </c>
      <c r="G41" s="43">
        <f t="shared" si="8"/>
        <v>1</v>
      </c>
      <c r="H41" s="43">
        <f t="shared" si="8"/>
        <v>1</v>
      </c>
      <c r="I41" s="43">
        <f t="shared" si="8"/>
        <v>1</v>
      </c>
      <c r="J41" s="43">
        <f t="shared" si="8"/>
        <v>1</v>
      </c>
      <c r="K41" s="43">
        <f t="shared" si="8"/>
        <v>1</v>
      </c>
      <c r="L41" s="43">
        <f t="shared" si="8"/>
        <v>1</v>
      </c>
      <c r="M41" s="43">
        <f t="shared" si="8"/>
        <v>1</v>
      </c>
      <c r="N41" s="43">
        <f t="shared" si="8"/>
        <v>1</v>
      </c>
      <c r="O41" s="43">
        <f t="shared" si="8"/>
        <v>1</v>
      </c>
      <c r="P41" s="43">
        <f t="shared" si="8"/>
        <v>1</v>
      </c>
      <c r="Q41" s="43">
        <f t="shared" si="8"/>
        <v>1</v>
      </c>
      <c r="R41" s="43">
        <f t="shared" si="8"/>
        <v>1</v>
      </c>
      <c r="S41" s="43">
        <f t="shared" si="8"/>
        <v>1</v>
      </c>
      <c r="T41" s="43">
        <f t="shared" si="8"/>
        <v>1</v>
      </c>
      <c r="U41" s="43">
        <f t="shared" si="8"/>
        <v>1</v>
      </c>
      <c r="V41" s="43">
        <f t="shared" si="8"/>
        <v>1</v>
      </c>
      <c r="W41" s="43">
        <f>SUM(W39:W40)</f>
        <v>1</v>
      </c>
      <c r="X41" s="43">
        <f>SUM(X39:X40)</f>
        <v>1</v>
      </c>
    </row>
    <row r="42" spans="1:24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8" customHeight="1">
      <c r="A44" s="34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8" customHeight="1">
      <c r="A45" s="80" t="s">
        <v>50</v>
      </c>
      <c r="B45" s="79">
        <v>2000</v>
      </c>
      <c r="C45" s="79">
        <v>2001</v>
      </c>
      <c r="D45" s="79">
        <v>2002</v>
      </c>
      <c r="E45" s="79">
        <v>2003</v>
      </c>
      <c r="F45" s="79">
        <v>2004</v>
      </c>
      <c r="G45" s="79">
        <v>2005</v>
      </c>
      <c r="H45" s="79">
        <v>2006</v>
      </c>
      <c r="I45" s="79">
        <v>2007</v>
      </c>
      <c r="J45" s="79">
        <v>2008</v>
      </c>
      <c r="K45" s="79">
        <v>2009</v>
      </c>
      <c r="L45" s="79">
        <v>2010</v>
      </c>
      <c r="M45" s="79">
        <v>2011</v>
      </c>
      <c r="N45" s="79">
        <v>2012</v>
      </c>
      <c r="O45" s="79">
        <v>2013</v>
      </c>
      <c r="P45" s="79">
        <v>2014</v>
      </c>
      <c r="Q45" s="79">
        <v>2015</v>
      </c>
      <c r="R45" s="79">
        <v>2016</v>
      </c>
      <c r="S45" s="79">
        <v>2017</v>
      </c>
      <c r="T45" s="79">
        <v>2018</v>
      </c>
      <c r="U45" s="79">
        <v>2019</v>
      </c>
      <c r="V45" s="79">
        <v>2020</v>
      </c>
      <c r="W45" s="79">
        <v>2021</v>
      </c>
      <c r="X45" s="79">
        <v>2022</v>
      </c>
    </row>
    <row r="46" spans="1:24" ht="18" customHeight="1">
      <c r="A46" s="36" t="s">
        <v>62</v>
      </c>
      <c r="B46" s="116">
        <f t="shared" ref="B46:V46" si="9">B23/B22</f>
        <v>0.74278887426314888</v>
      </c>
      <c r="C46" s="116">
        <f t="shared" si="9"/>
        <v>0.71739070888572365</v>
      </c>
      <c r="D46" s="116">
        <f t="shared" si="9"/>
        <v>0.68415665850467045</v>
      </c>
      <c r="E46" s="116">
        <f t="shared" si="9"/>
        <v>0.64150670744924254</v>
      </c>
      <c r="F46" s="116">
        <f t="shared" si="9"/>
        <v>0.64960458007859878</v>
      </c>
      <c r="G46" s="116">
        <f t="shared" si="9"/>
        <v>0.62195797098106154</v>
      </c>
      <c r="H46" s="116">
        <f t="shared" si="9"/>
        <v>0.60364178373989164</v>
      </c>
      <c r="I46" s="116">
        <f t="shared" si="9"/>
        <v>0.58744688157273472</v>
      </c>
      <c r="J46" s="116">
        <f t="shared" si="9"/>
        <v>0.56888253563421709</v>
      </c>
      <c r="K46" s="116">
        <f t="shared" si="9"/>
        <v>0.56283589930092537</v>
      </c>
      <c r="L46" s="116">
        <f t="shared" si="9"/>
        <v>0.56107463285048365</v>
      </c>
      <c r="M46" s="116">
        <f t="shared" si="9"/>
        <v>0.56025073379433854</v>
      </c>
      <c r="N46" s="116">
        <f t="shared" si="9"/>
        <v>0.56176318818719484</v>
      </c>
      <c r="O46" s="116">
        <f t="shared" si="9"/>
        <v>0.56812926149051679</v>
      </c>
      <c r="P46" s="116">
        <f t="shared" si="9"/>
        <v>0.64352504306198688</v>
      </c>
      <c r="Q46" s="116">
        <f t="shared" si="9"/>
        <v>0.65538171792922706</v>
      </c>
      <c r="R46" s="116">
        <f t="shared" si="9"/>
        <v>0.67695992522490944</v>
      </c>
      <c r="S46" s="116">
        <f t="shared" si="9"/>
        <v>0.6824822645220201</v>
      </c>
      <c r="T46" s="116">
        <f t="shared" si="9"/>
        <v>0.67721891103604903</v>
      </c>
      <c r="U46" s="116">
        <f t="shared" si="9"/>
        <v>0.66785799111030686</v>
      </c>
      <c r="V46" s="116">
        <f t="shared" si="9"/>
        <v>0.66011063990828245</v>
      </c>
      <c r="W46" s="116">
        <f>W23/W22</f>
        <v>0.65966887417218545</v>
      </c>
      <c r="X46" s="116">
        <f>X23/X22</f>
        <v>0.6480352631296028</v>
      </c>
    </row>
    <row r="47" spans="1:24" ht="18" customHeight="1">
      <c r="A47" s="28" t="s">
        <v>63</v>
      </c>
      <c r="B47" s="115">
        <f t="shared" ref="B47:V47" si="10">B24/B22</f>
        <v>0.25721112573685112</v>
      </c>
      <c r="C47" s="115">
        <f t="shared" si="10"/>
        <v>0.2826092911142763</v>
      </c>
      <c r="D47" s="115">
        <f t="shared" si="10"/>
        <v>0.3158433414953295</v>
      </c>
      <c r="E47" s="115">
        <f t="shared" si="10"/>
        <v>0.35849329255075746</v>
      </c>
      <c r="F47" s="115">
        <f t="shared" si="10"/>
        <v>0.35039541992140122</v>
      </c>
      <c r="G47" s="115">
        <f t="shared" si="10"/>
        <v>0.37804202901893841</v>
      </c>
      <c r="H47" s="115">
        <f t="shared" si="10"/>
        <v>0.39635821626010836</v>
      </c>
      <c r="I47" s="115">
        <f t="shared" si="10"/>
        <v>0.41255311842726533</v>
      </c>
      <c r="J47" s="115">
        <f t="shared" si="10"/>
        <v>0.43111746436578291</v>
      </c>
      <c r="K47" s="115">
        <f t="shared" si="10"/>
        <v>0.43716410069907463</v>
      </c>
      <c r="L47" s="115">
        <f t="shared" si="10"/>
        <v>0.4389253671495163</v>
      </c>
      <c r="M47" s="115">
        <f t="shared" si="10"/>
        <v>0.4397492662056614</v>
      </c>
      <c r="N47" s="115">
        <f t="shared" si="10"/>
        <v>0.43823681181280516</v>
      </c>
      <c r="O47" s="115">
        <f t="shared" si="10"/>
        <v>0.43187073850948321</v>
      </c>
      <c r="P47" s="115">
        <f t="shared" si="10"/>
        <v>0.35647495693801312</v>
      </c>
      <c r="Q47" s="115">
        <f t="shared" si="10"/>
        <v>0.34461828207077294</v>
      </c>
      <c r="R47" s="115">
        <f t="shared" si="10"/>
        <v>0.32304007477509056</v>
      </c>
      <c r="S47" s="115">
        <f t="shared" si="10"/>
        <v>0.3175177354779799</v>
      </c>
      <c r="T47" s="115">
        <f t="shared" si="10"/>
        <v>0.32278108896395097</v>
      </c>
      <c r="U47" s="115">
        <f t="shared" si="10"/>
        <v>0.33214200888969314</v>
      </c>
      <c r="V47" s="115">
        <f t="shared" si="10"/>
        <v>0.33988936009171761</v>
      </c>
      <c r="W47" s="115">
        <f>W24/W22</f>
        <v>0.34033112582781455</v>
      </c>
      <c r="X47" s="115">
        <f>X24/X22</f>
        <v>0.35196473687039725</v>
      </c>
    </row>
    <row r="48" spans="1:24" ht="18" customHeight="1">
      <c r="A48" s="30" t="s">
        <v>39</v>
      </c>
      <c r="B48" s="43">
        <f t="shared" ref="B48:V48" si="11">SUM(B46:B47)</f>
        <v>1</v>
      </c>
      <c r="C48" s="43">
        <f t="shared" si="11"/>
        <v>1</v>
      </c>
      <c r="D48" s="43">
        <f t="shared" si="11"/>
        <v>1</v>
      </c>
      <c r="E48" s="43">
        <f t="shared" si="11"/>
        <v>1</v>
      </c>
      <c r="F48" s="43">
        <f t="shared" si="11"/>
        <v>1</v>
      </c>
      <c r="G48" s="43">
        <f t="shared" si="11"/>
        <v>1</v>
      </c>
      <c r="H48" s="43">
        <f t="shared" si="11"/>
        <v>1</v>
      </c>
      <c r="I48" s="43">
        <f t="shared" si="11"/>
        <v>1</v>
      </c>
      <c r="J48" s="43">
        <f t="shared" si="11"/>
        <v>1</v>
      </c>
      <c r="K48" s="43">
        <f t="shared" si="11"/>
        <v>1</v>
      </c>
      <c r="L48" s="43">
        <f t="shared" si="11"/>
        <v>1</v>
      </c>
      <c r="M48" s="43">
        <f t="shared" si="11"/>
        <v>1</v>
      </c>
      <c r="N48" s="43">
        <f t="shared" si="11"/>
        <v>1</v>
      </c>
      <c r="O48" s="43">
        <f t="shared" si="11"/>
        <v>1</v>
      </c>
      <c r="P48" s="43">
        <f t="shared" si="11"/>
        <v>1</v>
      </c>
      <c r="Q48" s="43">
        <f t="shared" si="11"/>
        <v>1</v>
      </c>
      <c r="R48" s="43">
        <f t="shared" si="11"/>
        <v>1</v>
      </c>
      <c r="S48" s="43">
        <f t="shared" si="11"/>
        <v>1</v>
      </c>
      <c r="T48" s="43">
        <f t="shared" si="11"/>
        <v>1</v>
      </c>
      <c r="U48" s="43">
        <f t="shared" si="11"/>
        <v>1</v>
      </c>
      <c r="V48" s="43">
        <f t="shared" si="11"/>
        <v>1</v>
      </c>
      <c r="W48" s="43">
        <f>SUM(W46:W47)</f>
        <v>1</v>
      </c>
      <c r="X48" s="43">
        <f>SUM(X46:X47)</f>
        <v>1</v>
      </c>
    </row>
    <row r="49" spans="1:24" ht="18" customHeight="1">
      <c r="A49" s="32" t="s">
        <v>52</v>
      </c>
      <c r="B49" s="33"/>
      <c r="C49" s="33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8" customHeight="1">
      <c r="A50" s="34"/>
      <c r="B50" s="33"/>
      <c r="C50" s="33"/>
      <c r="D50" s="33"/>
      <c r="E50" s="33"/>
      <c r="F50" s="33"/>
      <c r="G50" s="33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8" customHeight="1">
      <c r="A51" s="34"/>
      <c r="B51" s="33"/>
      <c r="C51" s="33"/>
      <c r="D51" s="33"/>
      <c r="E51" s="33"/>
      <c r="F51" s="33"/>
      <c r="G51" s="33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8" customHeight="1">
      <c r="A52" s="34"/>
      <c r="B52" s="33"/>
      <c r="C52" s="33"/>
      <c r="D52" s="33"/>
      <c r="E52" s="33"/>
      <c r="F52" s="33"/>
      <c r="G52" s="33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8" customHeight="1">
      <c r="A53" s="33" t="s">
        <v>65</v>
      </c>
      <c r="B53" s="33"/>
      <c r="C53" s="33"/>
      <c r="D53" s="33"/>
      <c r="E53" s="33"/>
      <c r="F53" s="33"/>
      <c r="G53" s="33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8" customHeight="1">
      <c r="A54" s="34"/>
      <c r="B54" s="33"/>
      <c r="C54" s="33"/>
      <c r="D54" s="33"/>
      <c r="E54" s="33"/>
      <c r="F54" s="33"/>
      <c r="G54" s="33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8" customHeight="1">
      <c r="A55" s="9"/>
      <c r="B55" s="79">
        <v>2000</v>
      </c>
      <c r="C55" s="79">
        <v>2001</v>
      </c>
      <c r="D55" s="79">
        <v>2002</v>
      </c>
      <c r="E55" s="79">
        <v>2003</v>
      </c>
      <c r="F55" s="79">
        <v>2004</v>
      </c>
      <c r="G55" s="79">
        <v>2005</v>
      </c>
      <c r="H55" s="79">
        <v>2006</v>
      </c>
      <c r="I55" s="79">
        <v>2007</v>
      </c>
      <c r="J55" s="79">
        <v>2008</v>
      </c>
      <c r="K55" s="79">
        <v>2009</v>
      </c>
      <c r="L55" s="79">
        <v>2010</v>
      </c>
      <c r="M55" s="79">
        <v>2011</v>
      </c>
      <c r="N55" s="79">
        <v>2012</v>
      </c>
      <c r="O55" s="79">
        <v>2013</v>
      </c>
      <c r="P55" s="79">
        <v>2014</v>
      </c>
      <c r="Q55" s="79">
        <v>2015</v>
      </c>
      <c r="R55" s="79">
        <v>2016</v>
      </c>
      <c r="S55" s="79">
        <v>2017</v>
      </c>
      <c r="T55" s="79">
        <v>2018</v>
      </c>
      <c r="U55" s="79">
        <v>2019</v>
      </c>
      <c r="V55" s="79">
        <v>2020</v>
      </c>
      <c r="W55" s="79">
        <v>2021</v>
      </c>
      <c r="X55" s="79">
        <v>2022</v>
      </c>
    </row>
    <row r="56" spans="1:24" ht="18" customHeight="1">
      <c r="A56" s="88" t="s">
        <v>39</v>
      </c>
      <c r="B56" s="44">
        <f t="shared" ref="B56:X56" si="12">B10</f>
        <v>35591</v>
      </c>
      <c r="C56" s="44">
        <f t="shared" si="12"/>
        <v>41336</v>
      </c>
      <c r="D56" s="44">
        <f t="shared" si="12"/>
        <v>49836</v>
      </c>
      <c r="E56" s="44">
        <f t="shared" si="12"/>
        <v>61159</v>
      </c>
      <c r="F56" s="44">
        <f t="shared" si="12"/>
        <v>59788</v>
      </c>
      <c r="G56" s="44">
        <f t="shared" si="12"/>
        <v>68188</v>
      </c>
      <c r="H56" s="44">
        <f t="shared" si="12"/>
        <v>73987</v>
      </c>
      <c r="I56" s="44">
        <f t="shared" si="12"/>
        <v>79492</v>
      </c>
      <c r="J56" s="44">
        <f t="shared" si="12"/>
        <v>86385</v>
      </c>
      <c r="K56" s="44">
        <f t="shared" si="12"/>
        <v>88600</v>
      </c>
      <c r="L56" s="44">
        <f t="shared" si="12"/>
        <v>89145</v>
      </c>
      <c r="M56" s="44">
        <f t="shared" si="12"/>
        <v>89577</v>
      </c>
      <c r="N56" s="44">
        <f t="shared" si="12"/>
        <v>89493</v>
      </c>
      <c r="O56" s="44">
        <f t="shared" si="12"/>
        <v>87973</v>
      </c>
      <c r="P56" s="44">
        <f t="shared" si="12"/>
        <v>63951</v>
      </c>
      <c r="Q56" s="44">
        <f t="shared" si="12"/>
        <v>60484</v>
      </c>
      <c r="R56" s="44">
        <f t="shared" si="12"/>
        <v>54877</v>
      </c>
      <c r="S56" s="44">
        <f t="shared" si="12"/>
        <v>53551</v>
      </c>
      <c r="T56" s="44">
        <f t="shared" si="12"/>
        <v>55243</v>
      </c>
      <c r="U56" s="44">
        <f t="shared" si="12"/>
        <v>58064</v>
      </c>
      <c r="V56" s="44">
        <f t="shared" si="12"/>
        <v>60579</v>
      </c>
      <c r="W56" s="44">
        <f t="shared" si="12"/>
        <v>61171</v>
      </c>
      <c r="X56" s="44">
        <f t="shared" si="12"/>
        <v>64855</v>
      </c>
    </row>
    <row r="57" spans="1:24" ht="18" customHeight="1">
      <c r="A57" s="47" t="s">
        <v>66</v>
      </c>
      <c r="B57" s="40">
        <f t="shared" ref="B57:X57" si="13">B17</f>
        <v>17614</v>
      </c>
      <c r="C57" s="40">
        <f t="shared" si="13"/>
        <v>20701</v>
      </c>
      <c r="D57" s="40">
        <f t="shared" si="13"/>
        <v>25457</v>
      </c>
      <c r="E57" s="40">
        <f t="shared" si="13"/>
        <v>31389</v>
      </c>
      <c r="F57" s="40">
        <f t="shared" si="13"/>
        <v>30900</v>
      </c>
      <c r="G57" s="40">
        <f t="shared" si="13"/>
        <v>35411</v>
      </c>
      <c r="H57" s="40">
        <f t="shared" si="13"/>
        <v>38354</v>
      </c>
      <c r="I57" s="40">
        <f t="shared" si="13"/>
        <v>41047</v>
      </c>
      <c r="J57" s="40">
        <f t="shared" si="13"/>
        <v>44464</v>
      </c>
      <c r="K57" s="40">
        <f t="shared" si="13"/>
        <v>45326</v>
      </c>
      <c r="L57" s="40">
        <f t="shared" si="13"/>
        <v>45360</v>
      </c>
      <c r="M57" s="40">
        <f t="shared" si="13"/>
        <v>45380</v>
      </c>
      <c r="N57" s="40">
        <f t="shared" si="13"/>
        <v>45331</v>
      </c>
      <c r="O57" s="40">
        <f t="shared" si="13"/>
        <v>44459</v>
      </c>
      <c r="P57" s="40">
        <f t="shared" si="13"/>
        <v>32080</v>
      </c>
      <c r="Q57" s="40">
        <f t="shared" si="13"/>
        <v>30109</v>
      </c>
      <c r="R57" s="40">
        <f t="shared" si="13"/>
        <v>27228</v>
      </c>
      <c r="S57" s="40">
        <f t="shared" si="13"/>
        <v>26428</v>
      </c>
      <c r="T57" s="40">
        <f t="shared" si="13"/>
        <v>27244</v>
      </c>
      <c r="U57" s="40">
        <f t="shared" si="13"/>
        <v>28697</v>
      </c>
      <c r="V57" s="40">
        <f t="shared" si="13"/>
        <v>30043</v>
      </c>
      <c r="W57" s="40">
        <f t="shared" si="13"/>
        <v>30337</v>
      </c>
      <c r="X57" s="40">
        <f t="shared" si="13"/>
        <v>32117</v>
      </c>
    </row>
    <row r="58" spans="1:24" ht="18" customHeight="1">
      <c r="A58" s="49" t="s">
        <v>67</v>
      </c>
      <c r="B58" s="41">
        <f t="shared" ref="B58:X58" si="14">B24</f>
        <v>17977</v>
      </c>
      <c r="C58" s="41">
        <f t="shared" si="14"/>
        <v>20635</v>
      </c>
      <c r="D58" s="41">
        <f t="shared" si="14"/>
        <v>24379</v>
      </c>
      <c r="E58" s="41">
        <f t="shared" si="14"/>
        <v>29770</v>
      </c>
      <c r="F58" s="41">
        <f t="shared" si="14"/>
        <v>28888</v>
      </c>
      <c r="G58" s="41">
        <f t="shared" si="14"/>
        <v>32777</v>
      </c>
      <c r="H58" s="41">
        <f t="shared" si="14"/>
        <v>35633</v>
      </c>
      <c r="I58" s="41">
        <f t="shared" si="14"/>
        <v>38445</v>
      </c>
      <c r="J58" s="41">
        <f t="shared" si="14"/>
        <v>41921</v>
      </c>
      <c r="K58" s="41">
        <f t="shared" si="14"/>
        <v>43274</v>
      </c>
      <c r="L58" s="41">
        <f t="shared" si="14"/>
        <v>43785</v>
      </c>
      <c r="M58" s="41">
        <f t="shared" si="14"/>
        <v>44197</v>
      </c>
      <c r="N58" s="41">
        <f t="shared" si="14"/>
        <v>44162</v>
      </c>
      <c r="O58" s="41">
        <f t="shared" si="14"/>
        <v>43514</v>
      </c>
      <c r="P58" s="41">
        <f t="shared" si="14"/>
        <v>31871</v>
      </c>
      <c r="Q58" s="41">
        <f t="shared" si="14"/>
        <v>30375</v>
      </c>
      <c r="R58" s="41">
        <f t="shared" si="14"/>
        <v>27649</v>
      </c>
      <c r="S58" s="41">
        <f t="shared" si="14"/>
        <v>27123</v>
      </c>
      <c r="T58" s="41">
        <f t="shared" si="14"/>
        <v>27999</v>
      </c>
      <c r="U58" s="41">
        <f t="shared" si="14"/>
        <v>29367</v>
      </c>
      <c r="V58" s="41">
        <f t="shared" si="14"/>
        <v>30536</v>
      </c>
      <c r="W58" s="41">
        <f t="shared" si="14"/>
        <v>30834</v>
      </c>
      <c r="X58" s="41">
        <f t="shared" si="14"/>
        <v>32738</v>
      </c>
    </row>
    <row r="59" spans="1:24" ht="18" customHeight="1">
      <c r="A59" s="19" t="s">
        <v>52</v>
      </c>
      <c r="B59" s="8"/>
      <c r="C59" s="8"/>
      <c r="D59" s="8"/>
      <c r="E59" s="8"/>
      <c r="F59" s="8"/>
      <c r="G59" s="8"/>
    </row>
    <row r="60" spans="1:24" ht="18" customHeight="1">
      <c r="A60" s="8"/>
      <c r="B60" s="8"/>
      <c r="C60" s="8"/>
      <c r="D60" s="8"/>
      <c r="E60" s="8"/>
      <c r="F60" s="8"/>
      <c r="G60" s="8"/>
      <c r="H60" s="8"/>
      <c r="I60" s="8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8" customHeight="1">
      <c r="A61" s="8"/>
      <c r="B61" s="8"/>
      <c r="C61" s="8"/>
      <c r="D61" s="8"/>
      <c r="E61" s="8"/>
      <c r="F61" s="8"/>
      <c r="G61" s="8"/>
      <c r="H61" s="8"/>
      <c r="I61" s="8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8" customHeight="1">
      <c r="A62" s="9"/>
      <c r="B62" s="79">
        <v>2000</v>
      </c>
      <c r="C62" s="79">
        <v>2001</v>
      </c>
      <c r="D62" s="79">
        <v>2002</v>
      </c>
      <c r="E62" s="79">
        <v>2003</v>
      </c>
      <c r="F62" s="79">
        <v>2004</v>
      </c>
      <c r="G62" s="79">
        <v>2005</v>
      </c>
      <c r="H62" s="79">
        <v>2006</v>
      </c>
      <c r="I62" s="79">
        <v>2007</v>
      </c>
      <c r="J62" s="79">
        <v>2008</v>
      </c>
      <c r="K62" s="79">
        <v>2009</v>
      </c>
      <c r="L62" s="79">
        <v>2010</v>
      </c>
      <c r="M62" s="79">
        <v>2011</v>
      </c>
      <c r="N62" s="79">
        <v>2012</v>
      </c>
      <c r="O62" s="79">
        <v>2013</v>
      </c>
      <c r="P62" s="79">
        <v>2014</v>
      </c>
      <c r="Q62" s="79">
        <v>2015</v>
      </c>
      <c r="R62" s="79">
        <v>2016</v>
      </c>
      <c r="S62" s="79">
        <v>2017</v>
      </c>
      <c r="T62" s="79">
        <v>2018</v>
      </c>
      <c r="U62" s="79">
        <v>2019</v>
      </c>
      <c r="V62" s="79">
        <v>2020</v>
      </c>
      <c r="W62" s="79">
        <v>2021</v>
      </c>
      <c r="X62" s="79">
        <v>2022</v>
      </c>
    </row>
    <row r="63" spans="1:24" ht="18" customHeight="1">
      <c r="A63" s="89" t="s">
        <v>66</v>
      </c>
      <c r="B63" s="50">
        <f t="shared" ref="B63:V63" si="15">B57/B56</f>
        <v>0.49490039616757048</v>
      </c>
      <c r="C63" s="50">
        <f t="shared" si="15"/>
        <v>0.5007983355912522</v>
      </c>
      <c r="D63" s="50">
        <f t="shared" si="15"/>
        <v>0.51081547475720368</v>
      </c>
      <c r="E63" s="50">
        <f t="shared" si="15"/>
        <v>0.51323599143216858</v>
      </c>
      <c r="F63" s="50">
        <f t="shared" si="15"/>
        <v>0.51682611895363617</v>
      </c>
      <c r="G63" s="50">
        <f t="shared" si="15"/>
        <v>0.5193142488414384</v>
      </c>
      <c r="H63" s="50">
        <f t="shared" si="15"/>
        <v>0.51838836552367307</v>
      </c>
      <c r="I63" s="50">
        <f t="shared" si="15"/>
        <v>0.51636642681024503</v>
      </c>
      <c r="J63" s="50">
        <f t="shared" si="15"/>
        <v>0.51471899056549164</v>
      </c>
      <c r="K63" s="50">
        <f t="shared" si="15"/>
        <v>0.51158013544018055</v>
      </c>
      <c r="L63" s="50">
        <f t="shared" si="15"/>
        <v>0.50883392226148405</v>
      </c>
      <c r="M63" s="50">
        <f t="shared" si="15"/>
        <v>0.50660325753262558</v>
      </c>
      <c r="N63" s="50">
        <f t="shared" si="15"/>
        <v>0.50653123707999503</v>
      </c>
      <c r="O63" s="50">
        <f t="shared" si="15"/>
        <v>0.50537096609186904</v>
      </c>
      <c r="P63" s="50">
        <f t="shared" si="15"/>
        <v>0.50163406357992835</v>
      </c>
      <c r="Q63" s="50">
        <f t="shared" si="15"/>
        <v>0.49780107135771445</v>
      </c>
      <c r="R63" s="50">
        <f t="shared" si="15"/>
        <v>0.49616414891484595</v>
      </c>
      <c r="S63" s="50">
        <f t="shared" si="15"/>
        <v>0.4935108588074919</v>
      </c>
      <c r="T63" s="50">
        <f t="shared" si="15"/>
        <v>0.49316655503864743</v>
      </c>
      <c r="U63" s="50">
        <f t="shared" si="15"/>
        <v>0.49423050427114906</v>
      </c>
      <c r="V63" s="50">
        <f t="shared" si="15"/>
        <v>0.49593093316165671</v>
      </c>
      <c r="W63" s="50">
        <f>W57/W56</f>
        <v>0.49593761749848786</v>
      </c>
      <c r="X63" s="50">
        <f>X57/X56</f>
        <v>0.49521239688535967</v>
      </c>
    </row>
    <row r="64" spans="1:24" ht="18" customHeight="1">
      <c r="A64" s="36" t="s">
        <v>67</v>
      </c>
      <c r="B64" s="25">
        <f t="shared" ref="B64:V64" si="16">B58/B56</f>
        <v>0.50509960383242958</v>
      </c>
      <c r="C64" s="25">
        <f t="shared" si="16"/>
        <v>0.4992016644087478</v>
      </c>
      <c r="D64" s="25">
        <f t="shared" si="16"/>
        <v>0.48918452524279638</v>
      </c>
      <c r="E64" s="25">
        <f t="shared" si="16"/>
        <v>0.48676400856783136</v>
      </c>
      <c r="F64" s="25">
        <f t="shared" si="16"/>
        <v>0.48317388104636383</v>
      </c>
      <c r="G64" s="25">
        <f t="shared" si="16"/>
        <v>0.4806857511585616</v>
      </c>
      <c r="H64" s="25">
        <f t="shared" si="16"/>
        <v>0.48161163447632693</v>
      </c>
      <c r="I64" s="25">
        <f t="shared" si="16"/>
        <v>0.48363357318975492</v>
      </c>
      <c r="J64" s="25">
        <f t="shared" si="16"/>
        <v>0.4852810094345083</v>
      </c>
      <c r="K64" s="25">
        <f t="shared" si="16"/>
        <v>0.48841986455981939</v>
      </c>
      <c r="L64" s="25">
        <f t="shared" si="16"/>
        <v>0.49116607773851589</v>
      </c>
      <c r="M64" s="25">
        <f t="shared" si="16"/>
        <v>0.49339674246737442</v>
      </c>
      <c r="N64" s="25">
        <f t="shared" si="16"/>
        <v>0.49346876292000491</v>
      </c>
      <c r="O64" s="25">
        <f t="shared" si="16"/>
        <v>0.4946290339081309</v>
      </c>
      <c r="P64" s="25">
        <f t="shared" si="16"/>
        <v>0.4983659364200716</v>
      </c>
      <c r="Q64" s="25">
        <f t="shared" si="16"/>
        <v>0.50219892864228555</v>
      </c>
      <c r="R64" s="25">
        <f t="shared" si="16"/>
        <v>0.50383585108515405</v>
      </c>
      <c r="S64" s="25">
        <f t="shared" si="16"/>
        <v>0.5064891411925081</v>
      </c>
      <c r="T64" s="25">
        <f t="shared" si="16"/>
        <v>0.50683344496135252</v>
      </c>
      <c r="U64" s="25">
        <f t="shared" si="16"/>
        <v>0.50576949572885088</v>
      </c>
      <c r="V64" s="25">
        <f t="shared" si="16"/>
        <v>0.50406906683834329</v>
      </c>
      <c r="W64" s="25">
        <f>W58/W56</f>
        <v>0.50406238250151214</v>
      </c>
      <c r="X64" s="25">
        <f>X58/X56</f>
        <v>0.50478760311464033</v>
      </c>
    </row>
    <row r="65" spans="1:24" ht="18" customHeight="1">
      <c r="A65" s="87" t="s">
        <v>39</v>
      </c>
      <c r="B65" s="43">
        <f t="shared" ref="B65:V65" si="17">SUM(B63:B64)</f>
        <v>1</v>
      </c>
      <c r="C65" s="43">
        <f t="shared" si="17"/>
        <v>1</v>
      </c>
      <c r="D65" s="43">
        <f t="shared" si="17"/>
        <v>1</v>
      </c>
      <c r="E65" s="43">
        <f t="shared" si="17"/>
        <v>1</v>
      </c>
      <c r="F65" s="43">
        <f t="shared" si="17"/>
        <v>1</v>
      </c>
      <c r="G65" s="43">
        <f t="shared" si="17"/>
        <v>1</v>
      </c>
      <c r="H65" s="43">
        <f t="shared" si="17"/>
        <v>1</v>
      </c>
      <c r="I65" s="43">
        <f t="shared" si="17"/>
        <v>1</v>
      </c>
      <c r="J65" s="43">
        <f t="shared" si="17"/>
        <v>1</v>
      </c>
      <c r="K65" s="43">
        <f t="shared" si="17"/>
        <v>1</v>
      </c>
      <c r="L65" s="43">
        <f t="shared" si="17"/>
        <v>1</v>
      </c>
      <c r="M65" s="43">
        <f t="shared" si="17"/>
        <v>1</v>
      </c>
      <c r="N65" s="43">
        <f t="shared" si="17"/>
        <v>1</v>
      </c>
      <c r="O65" s="43">
        <f t="shared" si="17"/>
        <v>1</v>
      </c>
      <c r="P65" s="43">
        <f t="shared" si="17"/>
        <v>1</v>
      </c>
      <c r="Q65" s="43">
        <f t="shared" si="17"/>
        <v>1</v>
      </c>
      <c r="R65" s="43">
        <f t="shared" si="17"/>
        <v>1</v>
      </c>
      <c r="S65" s="43">
        <f t="shared" si="17"/>
        <v>1</v>
      </c>
      <c r="T65" s="43">
        <f t="shared" si="17"/>
        <v>1</v>
      </c>
      <c r="U65" s="43">
        <f t="shared" si="17"/>
        <v>1</v>
      </c>
      <c r="V65" s="43">
        <f t="shared" si="17"/>
        <v>1</v>
      </c>
      <c r="W65" s="43">
        <f>SUM(W63:W64)</f>
        <v>1</v>
      </c>
      <c r="X65" s="43">
        <f>SUM(X63:X64)</f>
        <v>1</v>
      </c>
    </row>
    <row r="66" spans="1:24" ht="18" customHeight="1">
      <c r="A66" s="19" t="s">
        <v>52</v>
      </c>
      <c r="B66" s="14"/>
      <c r="C66" s="14"/>
      <c r="D66" s="8"/>
      <c r="E66" s="8"/>
      <c r="F66" s="8"/>
      <c r="G66" s="8"/>
    </row>
    <row r="67" spans="1:24" ht="18" customHeight="1">
      <c r="A67" s="8"/>
      <c r="B67" s="8"/>
      <c r="C67" s="8"/>
      <c r="D67" s="8"/>
      <c r="E67" s="8"/>
      <c r="F67" s="8"/>
      <c r="G67" s="8"/>
      <c r="H67" s="8"/>
      <c r="I67" s="8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4" ht="18" customHeight="1">
      <c r="A68" s="34"/>
      <c r="B68" s="34"/>
      <c r="C68" s="34"/>
      <c r="D68" s="33"/>
      <c r="E68" s="33"/>
      <c r="F68" s="33"/>
      <c r="G68" s="33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4" ht="18" customHeight="1">
      <c r="A69" s="34"/>
      <c r="B69" s="34"/>
      <c r="C69" s="34"/>
      <c r="D69" s="33"/>
      <c r="E69" s="33"/>
      <c r="F69" s="33"/>
      <c r="G69" s="33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4" ht="18" customHeight="1">
      <c r="A70" s="34"/>
      <c r="B70" s="34"/>
      <c r="C70" s="34"/>
      <c r="D70" s="33"/>
      <c r="E70" s="33"/>
      <c r="F70" s="33"/>
      <c r="G70" s="33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4" ht="18" customHeight="1">
      <c r="A71" s="34"/>
      <c r="B71" s="34"/>
      <c r="C71" s="34"/>
      <c r="D71" s="33"/>
      <c r="E71" s="33"/>
      <c r="F71" s="33"/>
      <c r="G71" s="33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4" ht="18" customHeight="1">
      <c r="A72" s="34"/>
      <c r="B72" s="34"/>
      <c r="C72" s="34"/>
      <c r="D72" s="33"/>
      <c r="E72" s="33"/>
      <c r="F72" s="33"/>
      <c r="G72" s="33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4" ht="18" customHeight="1">
      <c r="A73" s="34"/>
      <c r="B73" s="34"/>
      <c r="C73" s="34"/>
      <c r="D73" s="33"/>
      <c r="E73" s="33"/>
      <c r="F73" s="33"/>
      <c r="G73" s="33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4" ht="18" customHeight="1">
      <c r="A74" s="34"/>
      <c r="B74" s="34"/>
      <c r="C74" s="34"/>
      <c r="D74" s="33"/>
      <c r="E74" s="33"/>
      <c r="F74" s="33"/>
      <c r="G74" s="33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:24" ht="18" customHeight="1">
      <c r="A75" s="34"/>
      <c r="B75" s="34"/>
      <c r="C75" s="34"/>
      <c r="D75" s="33"/>
      <c r="E75" s="33"/>
      <c r="F75" s="33"/>
      <c r="G75" s="33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9"/>
  <sheetViews>
    <sheetView zoomScale="80" zoomScaleNormal="80" zoomScalePageLayoutView="80" workbookViewId="0">
      <selection activeCell="A3" sqref="A3"/>
    </sheetView>
  </sheetViews>
  <sheetFormatPr defaultColWidth="10.875" defaultRowHeight="15"/>
  <cols>
    <col min="1" max="1" width="27.125" style="5" customWidth="1"/>
    <col min="2" max="3" width="10.875" style="5" customWidth="1"/>
    <col min="4" max="16384" width="10.875" style="5"/>
  </cols>
  <sheetData>
    <row r="1" spans="1:23" ht="30" customHeight="1">
      <c r="A1" s="45" t="s">
        <v>0</v>
      </c>
      <c r="B1" s="45"/>
      <c r="C1" s="45"/>
    </row>
    <row r="2" spans="1:23" ht="30" customHeight="1">
      <c r="A2" s="46" t="s">
        <v>5</v>
      </c>
      <c r="B2" s="46"/>
      <c r="C2" s="46"/>
    </row>
    <row r="3" spans="1:23" ht="18" customHeight="1"/>
    <row r="4" spans="1:23" ht="18" customHeight="1"/>
    <row r="5" spans="1:23" ht="18" customHeight="1">
      <c r="A5" s="33" t="s">
        <v>68</v>
      </c>
      <c r="B5" s="33"/>
      <c r="C5" s="33"/>
    </row>
    <row r="6" spans="1:23" ht="18" customHeight="1"/>
    <row r="7" spans="1:23" ht="18" customHeight="1">
      <c r="A7" s="78" t="s">
        <v>14</v>
      </c>
      <c r="B7" s="79">
        <v>2001</v>
      </c>
      <c r="C7" s="79">
        <v>2002</v>
      </c>
      <c r="D7" s="79">
        <v>2003</v>
      </c>
      <c r="E7" s="79">
        <v>2004</v>
      </c>
      <c r="F7" s="79">
        <v>2005</v>
      </c>
      <c r="G7" s="79">
        <v>2006</v>
      </c>
      <c r="H7" s="79">
        <v>2007</v>
      </c>
      <c r="I7" s="79">
        <v>2008</v>
      </c>
      <c r="J7" s="79">
        <v>2009</v>
      </c>
      <c r="K7" s="79">
        <v>2010</v>
      </c>
      <c r="L7" s="79">
        <v>2011</v>
      </c>
      <c r="M7" s="79">
        <v>2012</v>
      </c>
      <c r="N7" s="79">
        <v>2013</v>
      </c>
      <c r="O7" s="79">
        <v>2014</v>
      </c>
      <c r="P7" s="79">
        <v>2015</v>
      </c>
      <c r="Q7" s="79">
        <v>2016</v>
      </c>
      <c r="R7" s="79">
        <v>2017</v>
      </c>
      <c r="S7" s="79">
        <v>2018</v>
      </c>
      <c r="T7" s="79">
        <v>2019</v>
      </c>
      <c r="U7" s="79">
        <v>2020</v>
      </c>
      <c r="V7" s="79">
        <v>2021</v>
      </c>
      <c r="W7" s="79">
        <v>2022</v>
      </c>
    </row>
    <row r="8" spans="1:23" ht="18" customHeight="1">
      <c r="A8" s="48" t="s">
        <v>69</v>
      </c>
      <c r="B8" s="54">
        <f>'Nacionalidad (esp-extr)'!C8-'Nacionalidad (esp-extr)'!B8</f>
        <v>6681</v>
      </c>
      <c r="C8" s="54">
        <f>'Nacionalidad (esp-extr)'!D8-'Nacionalidad (esp-extr)'!C8</f>
        <v>9338</v>
      </c>
      <c r="D8" s="54">
        <f>'Nacionalidad (esp-extr)'!E8-'Nacionalidad (esp-extr)'!D8</f>
        <v>12348</v>
      </c>
      <c r="E8" s="54">
        <f>'Nacionalidad (esp-extr)'!F8-'Nacionalidad (esp-extr)'!E8</f>
        <v>-653</v>
      </c>
      <c r="F8" s="54">
        <f>'Nacionalidad (esp-extr)'!G8-'Nacionalidad (esp-extr)'!F8</f>
        <v>9177</v>
      </c>
      <c r="G8" s="54">
        <f>'Nacionalidad (esp-extr)'!H8-'Nacionalidad (esp-extr)'!G8</f>
        <v>6763</v>
      </c>
      <c r="H8" s="54">
        <f>'Nacionalidad (esp-extr)'!I8-'Nacionalidad (esp-extr)'!H8</f>
        <v>6494</v>
      </c>
      <c r="I8" s="54">
        <f>'Nacionalidad (esp-extr)'!J8-'Nacionalidad (esp-extr)'!I8</f>
        <v>8039</v>
      </c>
      <c r="J8" s="54">
        <f>'Nacionalidad (esp-extr)'!K8-'Nacionalidad (esp-extr)'!J8</f>
        <v>2667</v>
      </c>
      <c r="K8" s="54">
        <f>'Nacionalidad (esp-extr)'!L8-'Nacionalidad (esp-extr)'!K8</f>
        <v>1100</v>
      </c>
      <c r="L8" s="54">
        <f>'Nacionalidad (esp-extr)'!M8-'Nacionalidad (esp-extr)'!L8</f>
        <v>1069</v>
      </c>
      <c r="M8" s="54">
        <f>'Nacionalidad (esp-extr)'!N8-'Nacionalidad (esp-extr)'!M8</f>
        <v>398</v>
      </c>
      <c r="N8" s="54">
        <f>'Nacionalidad (esp-extr)'!O8-'Nacionalidad (esp-extr)'!N8</f>
        <v>-400</v>
      </c>
      <c r="O8" s="54">
        <f>'Nacionalidad (esp-extr)'!P8-'Nacionalidad (esp-extr)'!O8</f>
        <v>-23388</v>
      </c>
      <c r="P8" s="54">
        <f>'Nacionalidad (esp-extr)'!Q8-'Nacionalidad (esp-extr)'!P8</f>
        <v>-3037</v>
      </c>
      <c r="Q8" s="54">
        <f>'Nacionalidad (esp-extr)'!R8-'Nacionalidad (esp-extr)'!Q8</f>
        <v>-5184</v>
      </c>
      <c r="R8" s="54">
        <f>'Nacionalidad (esp-extr)'!S8-'Nacionalidad (esp-extr)'!R8</f>
        <v>-504</v>
      </c>
      <c r="S8" s="54">
        <f>'Nacionalidad (esp-extr)'!T8-'Nacionalidad (esp-extr)'!S8</f>
        <v>2499</v>
      </c>
      <c r="T8" s="54">
        <f>'Nacionalidad (esp-extr)'!U8-'Nacionalidad (esp-extr)'!T8</f>
        <v>3330</v>
      </c>
      <c r="U8" s="54">
        <f>'Nacionalidad (esp-extr)'!V8-'Nacionalidad (esp-extr)'!U8</f>
        <v>3047</v>
      </c>
      <c r="V8" s="54">
        <f>'Nacionalidad (esp-extr)'!W8-'Nacionalidad (esp-extr)'!V8</f>
        <v>1448</v>
      </c>
      <c r="W8" s="54">
        <f>'Nacionalidad (esp-extr)'!X8-'Nacionalidad (esp-extr)'!W8</f>
        <v>4633</v>
      </c>
    </row>
    <row r="9" spans="1:23" ht="18" customHeight="1">
      <c r="A9" s="47" t="s">
        <v>70</v>
      </c>
      <c r="B9" s="6">
        <f>'Nacionalidad (esp-extr)'!C9-'Nacionalidad (esp-extr)'!B9</f>
        <v>936</v>
      </c>
      <c r="C9" s="6">
        <f>'Nacionalidad (esp-extr)'!D9-'Nacionalidad (esp-extr)'!C9</f>
        <v>838</v>
      </c>
      <c r="D9" s="6">
        <f>'Nacionalidad (esp-extr)'!E9-'Nacionalidad (esp-extr)'!D9</f>
        <v>1025</v>
      </c>
      <c r="E9" s="6">
        <f>'Nacionalidad (esp-extr)'!F9-'Nacionalidad (esp-extr)'!E9</f>
        <v>718</v>
      </c>
      <c r="F9" s="6">
        <f>'Nacionalidad (esp-extr)'!G9-'Nacionalidad (esp-extr)'!F9</f>
        <v>777</v>
      </c>
      <c r="G9" s="6">
        <f>'Nacionalidad (esp-extr)'!H9-'Nacionalidad (esp-extr)'!G9</f>
        <v>964</v>
      </c>
      <c r="H9" s="6">
        <f>'Nacionalidad (esp-extr)'!I9-'Nacionalidad (esp-extr)'!H9</f>
        <v>989</v>
      </c>
      <c r="I9" s="6">
        <f>'Nacionalidad (esp-extr)'!J9-'Nacionalidad (esp-extr)'!I9</f>
        <v>1146</v>
      </c>
      <c r="J9" s="6">
        <f>'Nacionalidad (esp-extr)'!K9-'Nacionalidad (esp-extr)'!J9</f>
        <v>452</v>
      </c>
      <c r="K9" s="6">
        <f>'Nacionalidad (esp-extr)'!L9-'Nacionalidad (esp-extr)'!K9</f>
        <v>555</v>
      </c>
      <c r="L9" s="6">
        <f>'Nacionalidad (esp-extr)'!M9-'Nacionalidad (esp-extr)'!L9</f>
        <v>637</v>
      </c>
      <c r="M9" s="6">
        <f>'Nacionalidad (esp-extr)'!N9-'Nacionalidad (esp-extr)'!M9</f>
        <v>482</v>
      </c>
      <c r="N9" s="6">
        <f>'Nacionalidad (esp-extr)'!O9-'Nacionalidad (esp-extr)'!N9</f>
        <v>1120</v>
      </c>
      <c r="O9" s="6">
        <f>'Nacionalidad (esp-extr)'!P9-'Nacionalidad (esp-extr)'!O9</f>
        <v>634</v>
      </c>
      <c r="P9" s="6">
        <f>'Nacionalidad (esp-extr)'!Q9-'Nacionalidad (esp-extr)'!P9</f>
        <v>430</v>
      </c>
      <c r="Q9" s="6">
        <f>'Nacionalidad (esp-extr)'!R9-'Nacionalidad (esp-extr)'!Q9</f>
        <v>423</v>
      </c>
      <c r="R9" s="6">
        <f>'Nacionalidad (esp-extr)'!S9-'Nacionalidad (esp-extr)'!R9</f>
        <v>822</v>
      </c>
      <c r="S9" s="6">
        <f>'Nacionalidad (esp-extr)'!T9-'Nacionalidad (esp-extr)'!S9</f>
        <v>807</v>
      </c>
      <c r="T9" s="6">
        <f>'Nacionalidad (esp-extr)'!U9-'Nacionalidad (esp-extr)'!T9</f>
        <v>509</v>
      </c>
      <c r="U9" s="6">
        <f>'Nacionalidad (esp-extr)'!V9-'Nacionalidad (esp-extr)'!U9</f>
        <v>532</v>
      </c>
      <c r="V9" s="6">
        <f>'Nacionalidad (esp-extr)'!W9-'Nacionalidad (esp-extr)'!V9</f>
        <v>856</v>
      </c>
      <c r="W9" s="6">
        <f>'Nacionalidad (esp-extr)'!X9-'Nacionalidad (esp-extr)'!W9</f>
        <v>949</v>
      </c>
    </row>
    <row r="10" spans="1:23" ht="18" customHeight="1">
      <c r="A10" s="49" t="s">
        <v>71</v>
      </c>
      <c r="B10" s="73">
        <f>'Nacionalidad (esp-extr)'!C10-'Nacionalidad (esp-extr)'!B10</f>
        <v>5745</v>
      </c>
      <c r="C10" s="73">
        <f>'Nacionalidad (esp-extr)'!D10-'Nacionalidad (esp-extr)'!C10</f>
        <v>8500</v>
      </c>
      <c r="D10" s="73">
        <f>'Nacionalidad (esp-extr)'!E10-'Nacionalidad (esp-extr)'!D10</f>
        <v>11323</v>
      </c>
      <c r="E10" s="73">
        <f>'Nacionalidad (esp-extr)'!F10-'Nacionalidad (esp-extr)'!E10</f>
        <v>-1371</v>
      </c>
      <c r="F10" s="73">
        <f>'Nacionalidad (esp-extr)'!G10-'Nacionalidad (esp-extr)'!F10</f>
        <v>8400</v>
      </c>
      <c r="G10" s="73">
        <f>'Nacionalidad (esp-extr)'!H10-'Nacionalidad (esp-extr)'!G10</f>
        <v>5799</v>
      </c>
      <c r="H10" s="73">
        <f>'Nacionalidad (esp-extr)'!I10-'Nacionalidad (esp-extr)'!H10</f>
        <v>5505</v>
      </c>
      <c r="I10" s="73">
        <f>'Nacionalidad (esp-extr)'!J10-'Nacionalidad (esp-extr)'!I10</f>
        <v>6893</v>
      </c>
      <c r="J10" s="73">
        <f>'Nacionalidad (esp-extr)'!K10-'Nacionalidad (esp-extr)'!J10</f>
        <v>2215</v>
      </c>
      <c r="K10" s="73">
        <f>'Nacionalidad (esp-extr)'!L10-'Nacionalidad (esp-extr)'!K10</f>
        <v>545</v>
      </c>
      <c r="L10" s="73">
        <f>'Nacionalidad (esp-extr)'!M10-'Nacionalidad (esp-extr)'!L10</f>
        <v>432</v>
      </c>
      <c r="M10" s="73">
        <f>'Nacionalidad (esp-extr)'!N10-'Nacionalidad (esp-extr)'!M10</f>
        <v>-84</v>
      </c>
      <c r="N10" s="73">
        <f>'Nacionalidad (esp-extr)'!O10-'Nacionalidad (esp-extr)'!N10</f>
        <v>-1520</v>
      </c>
      <c r="O10" s="73">
        <f>'Nacionalidad (esp-extr)'!P10-'Nacionalidad (esp-extr)'!O10</f>
        <v>-24022</v>
      </c>
      <c r="P10" s="73">
        <f>'Nacionalidad (esp-extr)'!Q10-'Nacionalidad (esp-extr)'!P10</f>
        <v>-3467</v>
      </c>
      <c r="Q10" s="73">
        <f>'Nacionalidad (esp-extr)'!R10-'Nacionalidad (esp-extr)'!Q10</f>
        <v>-5607</v>
      </c>
      <c r="R10" s="73">
        <f>'Nacionalidad (esp-extr)'!S10-'Nacionalidad (esp-extr)'!R10</f>
        <v>-1326</v>
      </c>
      <c r="S10" s="73">
        <f>'Nacionalidad (esp-extr)'!T10-'Nacionalidad (esp-extr)'!S10</f>
        <v>1692</v>
      </c>
      <c r="T10" s="73">
        <f>'Nacionalidad (esp-extr)'!U10-'Nacionalidad (esp-extr)'!T10</f>
        <v>2821</v>
      </c>
      <c r="U10" s="73">
        <f>'Nacionalidad (esp-extr)'!V10-'Nacionalidad (esp-extr)'!U10</f>
        <v>2515</v>
      </c>
      <c r="V10" s="73">
        <f>'Nacionalidad (esp-extr)'!W10-'Nacionalidad (esp-extr)'!V10</f>
        <v>592</v>
      </c>
      <c r="W10" s="73">
        <f>'Nacionalidad (esp-extr)'!X10-'Nacionalidad (esp-extr)'!W10</f>
        <v>3684</v>
      </c>
    </row>
    <row r="11" spans="1:23" ht="18" customHeight="1">
      <c r="A11" s="32" t="s">
        <v>48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ht="18" customHeight="1"/>
    <row r="13" spans="1:23" ht="18" customHeight="1"/>
    <row r="14" spans="1:23" ht="18" customHeight="1">
      <c r="A14" s="78" t="s">
        <v>49</v>
      </c>
      <c r="B14" s="79">
        <v>2001</v>
      </c>
      <c r="C14" s="79">
        <v>2002</v>
      </c>
      <c r="D14" s="79">
        <v>2003</v>
      </c>
      <c r="E14" s="79">
        <v>2004</v>
      </c>
      <c r="F14" s="79">
        <v>2005</v>
      </c>
      <c r="G14" s="79">
        <v>2006</v>
      </c>
      <c r="H14" s="79">
        <v>2007</v>
      </c>
      <c r="I14" s="79">
        <v>2008</v>
      </c>
      <c r="J14" s="79">
        <v>2009</v>
      </c>
      <c r="K14" s="79">
        <v>2010</v>
      </c>
      <c r="L14" s="79">
        <v>2011</v>
      </c>
      <c r="M14" s="79">
        <v>2012</v>
      </c>
      <c r="N14" s="79">
        <v>2013</v>
      </c>
      <c r="O14" s="79">
        <v>2014</v>
      </c>
      <c r="P14" s="79">
        <v>2015</v>
      </c>
      <c r="Q14" s="79">
        <v>2016</v>
      </c>
      <c r="R14" s="79">
        <v>2017</v>
      </c>
      <c r="S14" s="79">
        <v>2018</v>
      </c>
      <c r="T14" s="79">
        <v>2019</v>
      </c>
      <c r="U14" s="79">
        <v>2020</v>
      </c>
      <c r="V14" s="79">
        <v>2021</v>
      </c>
      <c r="W14" s="79">
        <v>2022</v>
      </c>
    </row>
    <row r="15" spans="1:23" ht="18" customHeight="1">
      <c r="A15" s="27" t="s">
        <v>69</v>
      </c>
      <c r="B15" s="42">
        <f>'Nacionalidad (esp-extr)'!C15-'Nacionalidad (esp-extr)'!B15</f>
        <v>3557</v>
      </c>
      <c r="C15" s="42">
        <f>'Nacionalidad (esp-extr)'!D15-'Nacionalidad (esp-extr)'!C15</f>
        <v>5167</v>
      </c>
      <c r="D15" s="42">
        <f>'Nacionalidad (esp-extr)'!E15-'Nacionalidad (esp-extr)'!D15</f>
        <v>6493</v>
      </c>
      <c r="E15" s="42">
        <f>'Nacionalidad (esp-extr)'!F15-'Nacionalidad (esp-extr)'!E15</f>
        <v>-55</v>
      </c>
      <c r="F15" s="42">
        <f>'Nacionalidad (esp-extr)'!G15-'Nacionalidad (esp-extr)'!F15</f>
        <v>4919</v>
      </c>
      <c r="G15" s="42">
        <f>'Nacionalidad (esp-extr)'!H15-'Nacionalidad (esp-extr)'!G15</f>
        <v>3564</v>
      </c>
      <c r="H15" s="42">
        <f>'Nacionalidad (esp-extr)'!I15-'Nacionalidad (esp-extr)'!H15</f>
        <v>3207</v>
      </c>
      <c r="I15" s="42">
        <f>'Nacionalidad (esp-extr)'!J15-'Nacionalidad (esp-extr)'!I15</f>
        <v>3989</v>
      </c>
      <c r="J15" s="42">
        <f>'Nacionalidad (esp-extr)'!K15-'Nacionalidad (esp-extr)'!J15</f>
        <v>917</v>
      </c>
      <c r="K15" s="42">
        <f>'Nacionalidad (esp-extr)'!L15-'Nacionalidad (esp-extr)'!K15</f>
        <v>333</v>
      </c>
      <c r="L15" s="42">
        <f>'Nacionalidad (esp-extr)'!M15-'Nacionalidad (esp-extr)'!L15</f>
        <v>319</v>
      </c>
      <c r="M15" s="42">
        <f>'Nacionalidad (esp-extr)'!N15-'Nacionalidad (esp-extr)'!M15</f>
        <v>131</v>
      </c>
      <c r="N15" s="42">
        <f>'Nacionalidad (esp-extr)'!O15-'Nacionalidad (esp-extr)'!N15</f>
        <v>-385</v>
      </c>
      <c r="O15" s="42">
        <f>'Nacionalidad (esp-extr)'!P15-'Nacionalidad (esp-extr)'!O15</f>
        <v>-12037</v>
      </c>
      <c r="P15" s="42">
        <f>'Nacionalidad (esp-extr)'!Q15-'Nacionalidad (esp-extr)'!P15</f>
        <v>-1772</v>
      </c>
      <c r="Q15" s="42">
        <f>'Nacionalidad (esp-extr)'!R15-'Nacionalidad (esp-extr)'!Q15</f>
        <v>-2633</v>
      </c>
      <c r="R15" s="42">
        <f>'Nacionalidad (esp-extr)'!S15-'Nacionalidad (esp-extr)'!R15</f>
        <v>-336</v>
      </c>
      <c r="S15" s="42">
        <f>'Nacionalidad (esp-extr)'!T15-'Nacionalidad (esp-extr)'!S15</f>
        <v>1178</v>
      </c>
      <c r="T15" s="42">
        <f>'Nacionalidad (esp-extr)'!U15-'Nacionalidad (esp-extr)'!T15</f>
        <v>1656</v>
      </c>
      <c r="U15" s="42">
        <f>'Nacionalidad (esp-extr)'!V15-'Nacionalidad (esp-extr)'!U15</f>
        <v>1623</v>
      </c>
      <c r="V15" s="42">
        <f>'Nacionalidad (esp-extr)'!W15-'Nacionalidad (esp-extr)'!V15</f>
        <v>689</v>
      </c>
      <c r="W15" s="42">
        <f>'Nacionalidad (esp-extr)'!X15-'Nacionalidad (esp-extr)'!W15</f>
        <v>2218</v>
      </c>
    </row>
    <row r="16" spans="1:23" ht="18" customHeight="1">
      <c r="A16" s="28" t="s">
        <v>70</v>
      </c>
      <c r="B16" s="29">
        <f>'Nacionalidad (esp-extr)'!C16-'Nacionalidad (esp-extr)'!B16</f>
        <v>470</v>
      </c>
      <c r="C16" s="29">
        <f>'Nacionalidad (esp-extr)'!D16-'Nacionalidad (esp-extr)'!C16</f>
        <v>411</v>
      </c>
      <c r="D16" s="29">
        <f>'Nacionalidad (esp-extr)'!E16-'Nacionalidad (esp-extr)'!D16</f>
        <v>561</v>
      </c>
      <c r="E16" s="29">
        <f>'Nacionalidad (esp-extr)'!F16-'Nacionalidad (esp-extr)'!E16</f>
        <v>434</v>
      </c>
      <c r="F16" s="29">
        <f>'Nacionalidad (esp-extr)'!G16-'Nacionalidad (esp-extr)'!F16</f>
        <v>408</v>
      </c>
      <c r="G16" s="29">
        <f>'Nacionalidad (esp-extr)'!H16-'Nacionalidad (esp-extr)'!G16</f>
        <v>621</v>
      </c>
      <c r="H16" s="29">
        <f>'Nacionalidad (esp-extr)'!I16-'Nacionalidad (esp-extr)'!H16</f>
        <v>514</v>
      </c>
      <c r="I16" s="29">
        <f>'Nacionalidad (esp-extr)'!J16-'Nacionalidad (esp-extr)'!I16</f>
        <v>572</v>
      </c>
      <c r="J16" s="29">
        <f>'Nacionalidad (esp-extr)'!K16-'Nacionalidad (esp-extr)'!J16</f>
        <v>55</v>
      </c>
      <c r="K16" s="29">
        <f>'Nacionalidad (esp-extr)'!L16-'Nacionalidad (esp-extr)'!K16</f>
        <v>299</v>
      </c>
      <c r="L16" s="29">
        <f>'Nacionalidad (esp-extr)'!M16-'Nacionalidad (esp-extr)'!L16</f>
        <v>299</v>
      </c>
      <c r="M16" s="29">
        <f>'Nacionalidad (esp-extr)'!N16-'Nacionalidad (esp-extr)'!M16</f>
        <v>180</v>
      </c>
      <c r="N16" s="29">
        <f>'Nacionalidad (esp-extr)'!O16-'Nacionalidad (esp-extr)'!N16</f>
        <v>487</v>
      </c>
      <c r="O16" s="29">
        <f>'Nacionalidad (esp-extr)'!P16-'Nacionalidad (esp-extr)'!O16</f>
        <v>342</v>
      </c>
      <c r="P16" s="29">
        <f>'Nacionalidad (esp-extr)'!Q16-'Nacionalidad (esp-extr)'!P16</f>
        <v>199</v>
      </c>
      <c r="Q16" s="29">
        <f>'Nacionalidad (esp-extr)'!R16-'Nacionalidad (esp-extr)'!Q16</f>
        <v>248</v>
      </c>
      <c r="R16" s="29">
        <f>'Nacionalidad (esp-extr)'!S16-'Nacionalidad (esp-extr)'!R16</f>
        <v>464</v>
      </c>
      <c r="S16" s="29">
        <f>'Nacionalidad (esp-extr)'!T16-'Nacionalidad (esp-extr)'!S16</f>
        <v>362</v>
      </c>
      <c r="T16" s="29">
        <f>'Nacionalidad (esp-extr)'!U16-'Nacionalidad (esp-extr)'!T16</f>
        <v>203</v>
      </c>
      <c r="U16" s="29">
        <f>'Nacionalidad (esp-extr)'!V16-'Nacionalidad (esp-extr)'!U16</f>
        <v>277</v>
      </c>
      <c r="V16" s="29">
        <f>'Nacionalidad (esp-extr)'!W16-'Nacionalidad (esp-extr)'!V16</f>
        <v>395</v>
      </c>
      <c r="W16" s="29">
        <f>'Nacionalidad (esp-extr)'!X16-'Nacionalidad (esp-extr)'!W16</f>
        <v>438</v>
      </c>
    </row>
    <row r="17" spans="1:23" ht="18" customHeight="1">
      <c r="A17" s="30" t="s">
        <v>71</v>
      </c>
      <c r="B17" s="31">
        <f>'Nacionalidad (esp-extr)'!C17-'Nacionalidad (esp-extr)'!B17</f>
        <v>3087</v>
      </c>
      <c r="C17" s="31">
        <f>'Nacionalidad (esp-extr)'!D17-'Nacionalidad (esp-extr)'!C17</f>
        <v>4756</v>
      </c>
      <c r="D17" s="31">
        <f>'Nacionalidad (esp-extr)'!E17-'Nacionalidad (esp-extr)'!D17</f>
        <v>5932</v>
      </c>
      <c r="E17" s="31">
        <f>'Nacionalidad (esp-extr)'!F17-'Nacionalidad (esp-extr)'!E17</f>
        <v>-489</v>
      </c>
      <c r="F17" s="31">
        <f>'Nacionalidad (esp-extr)'!G17-'Nacionalidad (esp-extr)'!F17</f>
        <v>4511</v>
      </c>
      <c r="G17" s="31">
        <f>'Nacionalidad (esp-extr)'!H17-'Nacionalidad (esp-extr)'!G17</f>
        <v>2943</v>
      </c>
      <c r="H17" s="31">
        <f>'Nacionalidad (esp-extr)'!I17-'Nacionalidad (esp-extr)'!H17</f>
        <v>2693</v>
      </c>
      <c r="I17" s="31">
        <f>'Nacionalidad (esp-extr)'!J17-'Nacionalidad (esp-extr)'!I17</f>
        <v>3417</v>
      </c>
      <c r="J17" s="31">
        <f>'Nacionalidad (esp-extr)'!K17-'Nacionalidad (esp-extr)'!J17</f>
        <v>862</v>
      </c>
      <c r="K17" s="31">
        <f>'Nacionalidad (esp-extr)'!L17-'Nacionalidad (esp-extr)'!K17</f>
        <v>34</v>
      </c>
      <c r="L17" s="31">
        <f>'Nacionalidad (esp-extr)'!M17-'Nacionalidad (esp-extr)'!L17</f>
        <v>20</v>
      </c>
      <c r="M17" s="31">
        <f>'Nacionalidad (esp-extr)'!N17-'Nacionalidad (esp-extr)'!M17</f>
        <v>-49</v>
      </c>
      <c r="N17" s="31">
        <f>'Nacionalidad (esp-extr)'!O17-'Nacionalidad (esp-extr)'!N17</f>
        <v>-872</v>
      </c>
      <c r="O17" s="31">
        <f>'Nacionalidad (esp-extr)'!P17-'Nacionalidad (esp-extr)'!O17</f>
        <v>-12379</v>
      </c>
      <c r="P17" s="31">
        <f>'Nacionalidad (esp-extr)'!Q17-'Nacionalidad (esp-extr)'!P17</f>
        <v>-1971</v>
      </c>
      <c r="Q17" s="31">
        <f>'Nacionalidad (esp-extr)'!R17-'Nacionalidad (esp-extr)'!Q17</f>
        <v>-2881</v>
      </c>
      <c r="R17" s="31">
        <f>'Nacionalidad (esp-extr)'!S17-'Nacionalidad (esp-extr)'!R17</f>
        <v>-800</v>
      </c>
      <c r="S17" s="31">
        <f>'Nacionalidad (esp-extr)'!T17-'Nacionalidad (esp-extr)'!S17</f>
        <v>816</v>
      </c>
      <c r="T17" s="31">
        <f>'Nacionalidad (esp-extr)'!U17-'Nacionalidad (esp-extr)'!T17</f>
        <v>1453</v>
      </c>
      <c r="U17" s="31">
        <f>'Nacionalidad (esp-extr)'!V17-'Nacionalidad (esp-extr)'!U17</f>
        <v>1346</v>
      </c>
      <c r="V17" s="31">
        <f>'Nacionalidad (esp-extr)'!W17-'Nacionalidad (esp-extr)'!V17</f>
        <v>294</v>
      </c>
      <c r="W17" s="31">
        <f>'Nacionalidad (esp-extr)'!X17-'Nacionalidad (esp-extr)'!W17</f>
        <v>1780</v>
      </c>
    </row>
    <row r="18" spans="1:23" ht="18" customHeight="1">
      <c r="A18" s="32" t="s">
        <v>48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8" customHeight="1"/>
    <row r="20" spans="1:23" ht="18" customHeight="1"/>
    <row r="21" spans="1:23" ht="18" customHeight="1">
      <c r="A21" s="78" t="s">
        <v>50</v>
      </c>
      <c r="B21" s="79">
        <v>2001</v>
      </c>
      <c r="C21" s="79">
        <v>2002</v>
      </c>
      <c r="D21" s="79">
        <v>2003</v>
      </c>
      <c r="E21" s="79">
        <v>2004</v>
      </c>
      <c r="F21" s="79">
        <v>2005</v>
      </c>
      <c r="G21" s="79">
        <v>2006</v>
      </c>
      <c r="H21" s="79">
        <v>2007</v>
      </c>
      <c r="I21" s="79">
        <v>2008</v>
      </c>
      <c r="J21" s="79">
        <v>2009</v>
      </c>
      <c r="K21" s="79">
        <v>2010</v>
      </c>
      <c r="L21" s="79">
        <v>2011</v>
      </c>
      <c r="M21" s="79">
        <v>2012</v>
      </c>
      <c r="N21" s="79">
        <v>2013</v>
      </c>
      <c r="O21" s="79">
        <v>2014</v>
      </c>
      <c r="P21" s="79">
        <v>2015</v>
      </c>
      <c r="Q21" s="79">
        <v>2016</v>
      </c>
      <c r="R21" s="79">
        <v>2017</v>
      </c>
      <c r="S21" s="79">
        <v>2018</v>
      </c>
      <c r="T21" s="79">
        <v>2019</v>
      </c>
      <c r="U21" s="79">
        <v>2020</v>
      </c>
      <c r="V21" s="79">
        <v>2021</v>
      </c>
      <c r="W21" s="79">
        <v>2022</v>
      </c>
    </row>
    <row r="22" spans="1:23" ht="18" customHeight="1">
      <c r="A22" s="27" t="s">
        <v>69</v>
      </c>
      <c r="B22" s="42">
        <f>'Nacionalidad (esp-extr)'!C22-'Nacionalidad (esp-extr)'!B22</f>
        <v>3124</v>
      </c>
      <c r="C22" s="42">
        <f>'Nacionalidad (esp-extr)'!D22-'Nacionalidad (esp-extr)'!C22</f>
        <v>4171</v>
      </c>
      <c r="D22" s="42">
        <f>'Nacionalidad (esp-extr)'!E22-'Nacionalidad (esp-extr)'!D22</f>
        <v>5855</v>
      </c>
      <c r="E22" s="42">
        <f>'Nacionalidad (esp-extr)'!F22-'Nacionalidad (esp-extr)'!E22</f>
        <v>-598</v>
      </c>
      <c r="F22" s="42">
        <f>'Nacionalidad (esp-extr)'!G22-'Nacionalidad (esp-extr)'!F22</f>
        <v>4258</v>
      </c>
      <c r="G22" s="42">
        <f>'Nacionalidad (esp-extr)'!H22-'Nacionalidad (esp-extr)'!G22</f>
        <v>3199</v>
      </c>
      <c r="H22" s="42">
        <f>'Nacionalidad (esp-extr)'!I22-'Nacionalidad (esp-extr)'!H22</f>
        <v>3287</v>
      </c>
      <c r="I22" s="42">
        <f>'Nacionalidad (esp-extr)'!J22-'Nacionalidad (esp-extr)'!I22</f>
        <v>4050</v>
      </c>
      <c r="J22" s="42">
        <f>'Nacionalidad (esp-extr)'!K22-'Nacionalidad (esp-extr)'!J22</f>
        <v>1750</v>
      </c>
      <c r="K22" s="42">
        <f>'Nacionalidad (esp-extr)'!L22-'Nacionalidad (esp-extr)'!K22</f>
        <v>767</v>
      </c>
      <c r="L22" s="42">
        <f>'Nacionalidad (esp-extr)'!M22-'Nacionalidad (esp-extr)'!L22</f>
        <v>750</v>
      </c>
      <c r="M22" s="42">
        <f>'Nacionalidad (esp-extr)'!N22-'Nacionalidad (esp-extr)'!M22</f>
        <v>267</v>
      </c>
      <c r="N22" s="42">
        <f>'Nacionalidad (esp-extr)'!O22-'Nacionalidad (esp-extr)'!N22</f>
        <v>-15</v>
      </c>
      <c r="O22" s="42">
        <f>'Nacionalidad (esp-extr)'!P22-'Nacionalidad (esp-extr)'!O22</f>
        <v>-11351</v>
      </c>
      <c r="P22" s="42">
        <f>'Nacionalidad (esp-extr)'!Q22-'Nacionalidad (esp-extr)'!P22</f>
        <v>-1265</v>
      </c>
      <c r="Q22" s="42">
        <f>'Nacionalidad (esp-extr)'!R22-'Nacionalidad (esp-extr)'!Q22</f>
        <v>-2551</v>
      </c>
      <c r="R22" s="42">
        <f>'Nacionalidad (esp-extr)'!S22-'Nacionalidad (esp-extr)'!R22</f>
        <v>-168</v>
      </c>
      <c r="S22" s="42">
        <f>'Nacionalidad (esp-extr)'!T22-'Nacionalidad (esp-extr)'!S22</f>
        <v>1321</v>
      </c>
      <c r="T22" s="42">
        <f>'Nacionalidad (esp-extr)'!U22-'Nacionalidad (esp-extr)'!T22</f>
        <v>1674</v>
      </c>
      <c r="U22" s="42">
        <f>'Nacionalidad (esp-extr)'!V22-'Nacionalidad (esp-extr)'!U22</f>
        <v>1424</v>
      </c>
      <c r="V22" s="42">
        <f>'Nacionalidad (esp-extr)'!W22-'Nacionalidad (esp-extr)'!V22</f>
        <v>759</v>
      </c>
      <c r="W22" s="42">
        <f>'Nacionalidad (esp-extr)'!X22-'Nacionalidad (esp-extr)'!W22</f>
        <v>2415</v>
      </c>
    </row>
    <row r="23" spans="1:23" ht="18" customHeight="1">
      <c r="A23" s="28" t="s">
        <v>70</v>
      </c>
      <c r="B23" s="29">
        <f>'Nacionalidad (esp-extr)'!C23-'Nacionalidad (esp-extr)'!B23</f>
        <v>466</v>
      </c>
      <c r="C23" s="29">
        <f>'Nacionalidad (esp-extr)'!D23-'Nacionalidad (esp-extr)'!C23</f>
        <v>427</v>
      </c>
      <c r="D23" s="29">
        <f>'Nacionalidad (esp-extr)'!E23-'Nacionalidad (esp-extr)'!D23</f>
        <v>464</v>
      </c>
      <c r="E23" s="29">
        <f>'Nacionalidad (esp-extr)'!F23-'Nacionalidad (esp-extr)'!E23</f>
        <v>284</v>
      </c>
      <c r="F23" s="29">
        <f>'Nacionalidad (esp-extr)'!G23-'Nacionalidad (esp-extr)'!F23</f>
        <v>369</v>
      </c>
      <c r="G23" s="29">
        <f>'Nacionalidad (esp-extr)'!H23-'Nacionalidad (esp-extr)'!G23</f>
        <v>343</v>
      </c>
      <c r="H23" s="29">
        <f>'Nacionalidad (esp-extr)'!I23-'Nacionalidad (esp-extr)'!H23</f>
        <v>475</v>
      </c>
      <c r="I23" s="29">
        <f>'Nacionalidad (esp-extr)'!J23-'Nacionalidad (esp-extr)'!I23</f>
        <v>574</v>
      </c>
      <c r="J23" s="29">
        <f>'Nacionalidad (esp-extr)'!K23-'Nacionalidad (esp-extr)'!J23</f>
        <v>397</v>
      </c>
      <c r="K23" s="29">
        <f>'Nacionalidad (esp-extr)'!L23-'Nacionalidad (esp-extr)'!K23</f>
        <v>256</v>
      </c>
      <c r="L23" s="29">
        <f>'Nacionalidad (esp-extr)'!M23-'Nacionalidad (esp-extr)'!L23</f>
        <v>338</v>
      </c>
      <c r="M23" s="29">
        <f>'Nacionalidad (esp-extr)'!N23-'Nacionalidad (esp-extr)'!M23</f>
        <v>302</v>
      </c>
      <c r="N23" s="29">
        <f>'Nacionalidad (esp-extr)'!O23-'Nacionalidad (esp-extr)'!N23</f>
        <v>633</v>
      </c>
      <c r="O23" s="29">
        <f>'Nacionalidad (esp-extr)'!P23-'Nacionalidad (esp-extr)'!O23</f>
        <v>292</v>
      </c>
      <c r="P23" s="29">
        <f>'Nacionalidad (esp-extr)'!Q23-'Nacionalidad (esp-extr)'!P23</f>
        <v>231</v>
      </c>
      <c r="Q23" s="29">
        <f>'Nacionalidad (esp-extr)'!R23-'Nacionalidad (esp-extr)'!Q23</f>
        <v>175</v>
      </c>
      <c r="R23" s="29">
        <f>'Nacionalidad (esp-extr)'!S23-'Nacionalidad (esp-extr)'!R23</f>
        <v>358</v>
      </c>
      <c r="S23" s="29">
        <f>'Nacionalidad (esp-extr)'!T23-'Nacionalidad (esp-extr)'!S23</f>
        <v>445</v>
      </c>
      <c r="T23" s="29">
        <f>'Nacionalidad (esp-extr)'!U23-'Nacionalidad (esp-extr)'!T23</f>
        <v>306</v>
      </c>
      <c r="U23" s="29">
        <f>'Nacionalidad (esp-extr)'!V23-'Nacionalidad (esp-extr)'!U23</f>
        <v>255</v>
      </c>
      <c r="V23" s="29">
        <f>'Nacionalidad (esp-extr)'!W23-'Nacionalidad (esp-extr)'!V23</f>
        <v>461</v>
      </c>
      <c r="W23" s="29">
        <f>'Nacionalidad (esp-extr)'!X23-'Nacionalidad (esp-extr)'!W23</f>
        <v>511</v>
      </c>
    </row>
    <row r="24" spans="1:23" ht="18" customHeight="1">
      <c r="A24" s="30" t="s">
        <v>71</v>
      </c>
      <c r="B24" s="31">
        <f>'Nacionalidad (esp-extr)'!C24-'Nacionalidad (esp-extr)'!B24</f>
        <v>2658</v>
      </c>
      <c r="C24" s="31">
        <f>'Nacionalidad (esp-extr)'!D24-'Nacionalidad (esp-extr)'!C24</f>
        <v>3744</v>
      </c>
      <c r="D24" s="31">
        <f>'Nacionalidad (esp-extr)'!E24-'Nacionalidad (esp-extr)'!D24</f>
        <v>5391</v>
      </c>
      <c r="E24" s="31">
        <f>'Nacionalidad (esp-extr)'!F24-'Nacionalidad (esp-extr)'!E24</f>
        <v>-882</v>
      </c>
      <c r="F24" s="31">
        <f>'Nacionalidad (esp-extr)'!G24-'Nacionalidad (esp-extr)'!F24</f>
        <v>3889</v>
      </c>
      <c r="G24" s="31">
        <f>'Nacionalidad (esp-extr)'!H24-'Nacionalidad (esp-extr)'!G24</f>
        <v>2856</v>
      </c>
      <c r="H24" s="31">
        <f>'Nacionalidad (esp-extr)'!I24-'Nacionalidad (esp-extr)'!H24</f>
        <v>2812</v>
      </c>
      <c r="I24" s="31">
        <f>'Nacionalidad (esp-extr)'!J24-'Nacionalidad (esp-extr)'!I24</f>
        <v>3476</v>
      </c>
      <c r="J24" s="31">
        <f>'Nacionalidad (esp-extr)'!K24-'Nacionalidad (esp-extr)'!J24</f>
        <v>1353</v>
      </c>
      <c r="K24" s="31">
        <f>'Nacionalidad (esp-extr)'!L24-'Nacionalidad (esp-extr)'!K24</f>
        <v>511</v>
      </c>
      <c r="L24" s="31">
        <f>'Nacionalidad (esp-extr)'!M24-'Nacionalidad (esp-extr)'!L24</f>
        <v>412</v>
      </c>
      <c r="M24" s="31">
        <f>'Nacionalidad (esp-extr)'!N24-'Nacionalidad (esp-extr)'!M24</f>
        <v>-35</v>
      </c>
      <c r="N24" s="31">
        <f>'Nacionalidad (esp-extr)'!O24-'Nacionalidad (esp-extr)'!N24</f>
        <v>-648</v>
      </c>
      <c r="O24" s="31">
        <f>'Nacionalidad (esp-extr)'!P24-'Nacionalidad (esp-extr)'!O24</f>
        <v>-11643</v>
      </c>
      <c r="P24" s="31">
        <f>'Nacionalidad (esp-extr)'!Q24-'Nacionalidad (esp-extr)'!P24</f>
        <v>-1496</v>
      </c>
      <c r="Q24" s="31">
        <f>'Nacionalidad (esp-extr)'!R24-'Nacionalidad (esp-extr)'!Q24</f>
        <v>-2726</v>
      </c>
      <c r="R24" s="31">
        <f>'Nacionalidad (esp-extr)'!S24-'Nacionalidad (esp-extr)'!R24</f>
        <v>-526</v>
      </c>
      <c r="S24" s="31">
        <f>'Nacionalidad (esp-extr)'!T24-'Nacionalidad (esp-extr)'!S24</f>
        <v>876</v>
      </c>
      <c r="T24" s="31">
        <f>'Nacionalidad (esp-extr)'!U24-'Nacionalidad (esp-extr)'!T24</f>
        <v>1368</v>
      </c>
      <c r="U24" s="31">
        <f>'Nacionalidad (esp-extr)'!V24-'Nacionalidad (esp-extr)'!U24</f>
        <v>1169</v>
      </c>
      <c r="V24" s="31">
        <f>'Nacionalidad (esp-extr)'!W24-'Nacionalidad (esp-extr)'!V24</f>
        <v>298</v>
      </c>
      <c r="W24" s="31">
        <f>'Nacionalidad (esp-extr)'!X24-'Nacionalidad (esp-extr)'!W24</f>
        <v>1904</v>
      </c>
    </row>
    <row r="25" spans="1:23" ht="18" customHeight="1">
      <c r="A25" s="32" t="s">
        <v>48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ht="18" customHeight="1"/>
    <row r="27" spans="1:23" ht="18" customHeight="1"/>
    <row r="28" spans="1:23" ht="18" customHeight="1"/>
    <row r="29" spans="1:23" ht="18" customHeight="1">
      <c r="A29" s="33" t="s">
        <v>72</v>
      </c>
    </row>
    <row r="30" spans="1:23" ht="18" customHeight="1"/>
    <row r="31" spans="1:23" ht="18" customHeight="1">
      <c r="A31" s="78" t="s">
        <v>14</v>
      </c>
      <c r="B31" s="79">
        <v>2001</v>
      </c>
      <c r="C31" s="79">
        <v>2002</v>
      </c>
      <c r="D31" s="79">
        <v>2003</v>
      </c>
      <c r="E31" s="79">
        <v>2004</v>
      </c>
      <c r="F31" s="79">
        <v>2005</v>
      </c>
      <c r="G31" s="79">
        <v>2006</v>
      </c>
      <c r="H31" s="79">
        <v>2007</v>
      </c>
      <c r="I31" s="79">
        <v>2008</v>
      </c>
      <c r="J31" s="79">
        <v>2009</v>
      </c>
      <c r="K31" s="79">
        <v>2010</v>
      </c>
      <c r="L31" s="79">
        <v>2011</v>
      </c>
      <c r="M31" s="79">
        <v>2012</v>
      </c>
      <c r="N31" s="79">
        <v>2013</v>
      </c>
      <c r="O31" s="79">
        <v>2014</v>
      </c>
      <c r="P31" s="79">
        <v>2015</v>
      </c>
      <c r="Q31" s="79">
        <v>2016</v>
      </c>
      <c r="R31" s="79">
        <v>2017</v>
      </c>
      <c r="S31" s="79">
        <v>2018</v>
      </c>
      <c r="T31" s="79">
        <v>2019</v>
      </c>
      <c r="U31" s="79">
        <v>2020</v>
      </c>
      <c r="V31" s="79">
        <v>2021</v>
      </c>
      <c r="W31" s="79">
        <v>2022</v>
      </c>
    </row>
    <row r="32" spans="1:23" ht="18" customHeight="1">
      <c r="A32" s="48" t="s">
        <v>69</v>
      </c>
      <c r="B32" s="52">
        <f>('Nacionalidad (esp-extr)'!C8-'Nacionalidad (esp-extr)'!B8)/'Nacionalidad (esp-extr)'!B8</f>
        <v>4.826649520658291E-2</v>
      </c>
      <c r="C32" s="52">
        <f>('Nacionalidad (esp-extr)'!D8-'Nacionalidad (esp-extr)'!C8)/'Nacionalidad (esp-extr)'!C8</f>
        <v>6.4355616815988975E-2</v>
      </c>
      <c r="D32" s="52">
        <f>('Nacionalidad (esp-extr)'!E8-'Nacionalidad (esp-extr)'!D8)/'Nacionalidad (esp-extr)'!D8</f>
        <v>7.9954415364094325E-2</v>
      </c>
      <c r="E32" s="52">
        <f>('Nacionalidad (esp-extr)'!F8-'Nacionalidad (esp-extr)'!E8)/'Nacionalidad (esp-extr)'!E8</f>
        <v>-3.9151967191490894E-3</v>
      </c>
      <c r="F32" s="52">
        <f>('Nacionalidad (esp-extr)'!G8-'Nacionalidad (esp-extr)'!F8)/'Nacionalidad (esp-extr)'!F8</f>
        <v>5.5238874877357298E-2</v>
      </c>
      <c r="G32" s="52">
        <f>('Nacionalidad (esp-extr)'!H8-'Nacionalidad (esp-extr)'!G8)/'Nacionalidad (esp-extr)'!G8</f>
        <v>3.857737721750043E-2</v>
      </c>
      <c r="H32" s="52">
        <f>('Nacionalidad (esp-extr)'!I8-'Nacionalidad (esp-extr)'!H8)/'Nacionalidad (esp-extr)'!H8</f>
        <v>3.5667012681726562E-2</v>
      </c>
      <c r="I32" s="52">
        <f>('Nacionalidad (esp-extr)'!J8-'Nacionalidad (esp-extr)'!I8)/'Nacionalidad (esp-extr)'!I8</f>
        <v>4.2632061813572895E-2</v>
      </c>
      <c r="J32" s="52">
        <f>('Nacionalidad (esp-extr)'!K8-'Nacionalidad (esp-extr)'!J8)/'Nacionalidad (esp-extr)'!J8</f>
        <v>1.3565201468927703E-2</v>
      </c>
      <c r="K32" s="52">
        <f>('Nacionalidad (esp-extr)'!L8-'Nacionalidad (esp-extr)'!K8)/'Nacionalidad (esp-extr)'!K8</f>
        <v>5.5200654378666451E-3</v>
      </c>
      <c r="L32" s="52">
        <f>('Nacionalidad (esp-extr)'!M8-'Nacionalidad (esp-extr)'!L8)/'Nacionalidad (esp-extr)'!L8</f>
        <v>5.3350501315047438E-3</v>
      </c>
      <c r="M32" s="52">
        <f>('Nacionalidad (esp-extr)'!N8-'Nacionalidad (esp-extr)'!M8)/'Nacionalidad (esp-extr)'!M8</f>
        <v>1.9757548078355061E-3</v>
      </c>
      <c r="N32" s="52">
        <f>('Nacionalidad (esp-extr)'!O8-'Nacionalidad (esp-extr)'!N8)/'Nacionalidad (esp-extr)'!N8</f>
        <v>-1.9817677368212444E-3</v>
      </c>
      <c r="O32" s="52">
        <f>('Nacionalidad (esp-extr)'!P8-'Nacionalidad (esp-extr)'!O8)/'Nacionalidad (esp-extr)'!O8</f>
        <v>-0.11610405083399523</v>
      </c>
      <c r="P32" s="52">
        <f>('Nacionalidad (esp-extr)'!Q8-'Nacionalidad (esp-extr)'!P8)/'Nacionalidad (esp-extr)'!P8</f>
        <v>-1.705681486307371E-2</v>
      </c>
      <c r="Q32" s="52">
        <f>('Nacionalidad (esp-extr)'!R8-'Nacionalidad (esp-extr)'!Q8)/'Nacionalidad (esp-extr)'!Q8</f>
        <v>-2.9620318258434992E-2</v>
      </c>
      <c r="R32" s="52">
        <f>('Nacionalidad (esp-extr)'!S8-'Nacionalidad (esp-extr)'!R8)/'Nacionalidad (esp-extr)'!R8</f>
        <v>-2.9676560816340953E-3</v>
      </c>
      <c r="S32" s="52">
        <f>('Nacionalidad (esp-extr)'!T8-'Nacionalidad (esp-extr)'!S8)/'Nacionalidad (esp-extr)'!S8</f>
        <v>1.4758426004122201E-2</v>
      </c>
      <c r="T32" s="52">
        <f>('Nacionalidad (esp-extr)'!U8-'Nacionalidad (esp-extr)'!T8)/'Nacionalidad (esp-extr)'!T8</f>
        <v>1.9380070536472945E-2</v>
      </c>
      <c r="U32" s="52">
        <f>('Nacionalidad (esp-extr)'!V8-'Nacionalidad (esp-extr)'!U8)/'Nacionalidad (esp-extr)'!U8</f>
        <v>1.7395921350110758E-2</v>
      </c>
      <c r="V32" s="52">
        <f>('Nacionalidad (esp-extr)'!W8-'Nacionalidad (esp-extr)'!V8)/'Nacionalidad (esp-extr)'!V8</f>
        <v>8.1255646650168628E-3</v>
      </c>
      <c r="W32" s="52">
        <f>('Nacionalidad (esp-extr)'!X8-'Nacionalidad (esp-extr)'!W8)/'Nacionalidad (esp-extr)'!W8</f>
        <v>2.5788890682489938E-2</v>
      </c>
    </row>
    <row r="33" spans="1:23" ht="18" customHeight="1">
      <c r="A33" s="47" t="s">
        <v>70</v>
      </c>
      <c r="B33" s="25">
        <f>('Nacionalidad (esp-extr)'!C9-'Nacionalidad (esp-extr)'!B9)/'Nacionalidad (esp-extr)'!B9</f>
        <v>9.1025790640681531E-3</v>
      </c>
      <c r="C33" s="25">
        <f>('Nacionalidad (esp-extr)'!D9-'Nacionalidad (esp-extr)'!C9)/'Nacionalidad (esp-extr)'!C9</f>
        <v>8.076018657723295E-3</v>
      </c>
      <c r="D33" s="25">
        <f>('Nacionalidad (esp-extr)'!E9-'Nacionalidad (esp-extr)'!D9)/'Nacionalidad (esp-extr)'!D9</f>
        <v>9.7990478193533577E-3</v>
      </c>
      <c r="E33" s="25">
        <f>('Nacionalidad (esp-extr)'!F9-'Nacionalidad (esp-extr)'!E9)/'Nacionalidad (esp-extr)'!E9</f>
        <v>6.7975044259516977E-3</v>
      </c>
      <c r="F33" s="25">
        <f>('Nacionalidad (esp-extr)'!G9-'Nacionalidad (esp-extr)'!F9)/'Nacionalidad (esp-extr)'!F9</f>
        <v>7.3064083877944427E-3</v>
      </c>
      <c r="G33" s="25">
        <f>('Nacionalidad (esp-extr)'!H9-'Nacionalidad (esp-extr)'!G9)/'Nacionalidad (esp-extr)'!G9</f>
        <v>8.9990851552435545E-3</v>
      </c>
      <c r="H33" s="25">
        <f>('Nacionalidad (esp-extr)'!I9-'Nacionalidad (esp-extr)'!H9)/'Nacionalidad (esp-extr)'!H9</f>
        <v>9.1501211997853556E-3</v>
      </c>
      <c r="I33" s="25">
        <f>('Nacionalidad (esp-extr)'!J9-'Nacionalidad (esp-extr)'!I9)/'Nacionalidad (esp-extr)'!I9</f>
        <v>1.050653220261288E-2</v>
      </c>
      <c r="J33" s="25">
        <f>('Nacionalidad (esp-extr)'!K9-'Nacionalidad (esp-extr)'!J9)/'Nacionalidad (esp-extr)'!J9</f>
        <v>4.1008519247693271E-3</v>
      </c>
      <c r="K33" s="25">
        <f>('Nacionalidad (esp-extr)'!L9-'Nacionalidad (esp-extr)'!K9)/'Nacionalidad (esp-extr)'!K9</f>
        <v>5.014773250928411E-3</v>
      </c>
      <c r="L33" s="25">
        <f>('Nacionalidad (esp-extr)'!M9-'Nacionalidad (esp-extr)'!L9)/'Nacionalidad (esp-extr)'!L9</f>
        <v>5.7269752220663866E-3</v>
      </c>
      <c r="M33" s="25">
        <f>('Nacionalidad (esp-extr)'!N9-'Nacionalidad (esp-extr)'!M9)/'Nacionalidad (esp-extr)'!M9</f>
        <v>4.30876502927636E-3</v>
      </c>
      <c r="N33" s="25">
        <f>('Nacionalidad (esp-extr)'!O9-'Nacionalidad (esp-extr)'!N9)/'Nacionalidad (esp-extr)'!N9</f>
        <v>9.9691135499835326E-3</v>
      </c>
      <c r="O33" s="25">
        <f>('Nacionalidad (esp-extr)'!P9-'Nacionalidad (esp-extr)'!O9)/'Nacionalidad (esp-extr)'!O9</f>
        <v>5.5875276512113653E-3</v>
      </c>
      <c r="P33" s="25">
        <f>('Nacionalidad (esp-extr)'!Q9-'Nacionalidad (esp-extr)'!P9)/'Nacionalidad (esp-extr)'!P9</f>
        <v>3.7685909851797967E-3</v>
      </c>
      <c r="Q33" s="25">
        <f>('Nacionalidad (esp-extr)'!R9-'Nacionalidad (esp-extr)'!Q9)/'Nacionalidad (esp-extr)'!Q9</f>
        <v>3.693323205071116E-3</v>
      </c>
      <c r="R33" s="25">
        <f>('Nacionalidad (esp-extr)'!S9-'Nacionalidad (esp-extr)'!R9)/'Nacionalidad (esp-extr)'!R9</f>
        <v>7.1506863615011223E-3</v>
      </c>
      <c r="S33" s="25">
        <f>('Nacionalidad (esp-extr)'!T9-'Nacionalidad (esp-extr)'!S9)/'Nacionalidad (esp-extr)'!S9</f>
        <v>6.9703565505804315E-3</v>
      </c>
      <c r="T33" s="25">
        <f>('Nacionalidad (esp-extr)'!U9-'Nacionalidad (esp-extr)'!T9)/'Nacionalidad (esp-extr)'!T9</f>
        <v>4.3659881800948682E-3</v>
      </c>
      <c r="U33" s="25">
        <f>('Nacionalidad (esp-extr)'!V9-'Nacionalidad (esp-extr)'!U9)/'Nacionalidad (esp-extr)'!U9</f>
        <v>4.5434359307211427E-3</v>
      </c>
      <c r="V33" s="25">
        <f>('Nacionalidad (esp-extr)'!W9-'Nacionalidad (esp-extr)'!V9)/'Nacionalidad (esp-extr)'!V9</f>
        <v>7.2774263755696119E-3</v>
      </c>
      <c r="W33" s="25">
        <f>('Nacionalidad (esp-extr)'!X9-'Nacionalidad (esp-extr)'!W9)/'Nacionalidad (esp-extr)'!W9</f>
        <v>8.0097906819716416E-3</v>
      </c>
    </row>
    <row r="34" spans="1:23" ht="18" customHeight="1">
      <c r="A34" s="49" t="s">
        <v>71</v>
      </c>
      <c r="B34" s="51">
        <f>('Nacionalidad (esp-extr)'!C10-'Nacionalidad (esp-extr)'!B10)/'Nacionalidad (esp-extr)'!B10</f>
        <v>0.1614172122165716</v>
      </c>
      <c r="C34" s="51">
        <f>('Nacionalidad (esp-extr)'!D10-'Nacionalidad (esp-extr)'!C10)/'Nacionalidad (esp-extr)'!C10</f>
        <v>0.20563189471646989</v>
      </c>
      <c r="D34" s="51">
        <f>('Nacionalidad (esp-extr)'!E10-'Nacionalidad (esp-extr)'!D10)/'Nacionalidad (esp-extr)'!D10</f>
        <v>0.22720523316478047</v>
      </c>
      <c r="E34" s="51">
        <f>('Nacionalidad (esp-extr)'!F10-'Nacionalidad (esp-extr)'!E10)/'Nacionalidad (esp-extr)'!E10</f>
        <v>-2.2416978694877288E-2</v>
      </c>
      <c r="F34" s="51">
        <f>('Nacionalidad (esp-extr)'!G10-'Nacionalidad (esp-extr)'!F10)/'Nacionalidad (esp-extr)'!F10</f>
        <v>0.14049642068642537</v>
      </c>
      <c r="G34" s="51">
        <f>('Nacionalidad (esp-extr)'!H10-'Nacionalidad (esp-extr)'!G10)/'Nacionalidad (esp-extr)'!G10</f>
        <v>8.5044289317768529E-2</v>
      </c>
      <c r="H34" s="51">
        <f>('Nacionalidad (esp-extr)'!I10-'Nacionalidad (esp-extr)'!H10)/'Nacionalidad (esp-extr)'!H10</f>
        <v>7.440496303404652E-2</v>
      </c>
      <c r="I34" s="51">
        <f>('Nacionalidad (esp-extr)'!J10-'Nacionalidad (esp-extr)'!I10)/'Nacionalidad (esp-extr)'!I10</f>
        <v>8.6713128365118505E-2</v>
      </c>
      <c r="J34" s="51">
        <f>('Nacionalidad (esp-extr)'!K10-'Nacionalidad (esp-extr)'!J10)/'Nacionalidad (esp-extr)'!J10</f>
        <v>2.564102564102564E-2</v>
      </c>
      <c r="K34" s="51">
        <f>('Nacionalidad (esp-extr)'!L10-'Nacionalidad (esp-extr)'!K10)/'Nacionalidad (esp-extr)'!K10</f>
        <v>6.1512415349887131E-3</v>
      </c>
      <c r="L34" s="51">
        <f>('Nacionalidad (esp-extr)'!M10-'Nacionalidad (esp-extr)'!L10)/'Nacionalidad (esp-extr)'!L10</f>
        <v>4.8460373548712774E-3</v>
      </c>
      <c r="M34" s="51">
        <f>('Nacionalidad (esp-extr)'!N10-'Nacionalidad (esp-extr)'!M10)/'Nacionalidad (esp-extr)'!M10</f>
        <v>-9.3774071469238758E-4</v>
      </c>
      <c r="N34" s="51">
        <f>('Nacionalidad (esp-extr)'!O10-'Nacionalidad (esp-extr)'!N10)/'Nacionalidad (esp-extr)'!N10</f>
        <v>-1.6984568625479087E-2</v>
      </c>
      <c r="O34" s="51">
        <f>('Nacionalidad (esp-extr)'!P10-'Nacionalidad (esp-extr)'!O10)/'Nacionalidad (esp-extr)'!O10</f>
        <v>-0.27306105282302523</v>
      </c>
      <c r="P34" s="51">
        <f>('Nacionalidad (esp-extr)'!Q10-'Nacionalidad (esp-extr)'!P10)/'Nacionalidad (esp-extr)'!P10</f>
        <v>-5.4213382120686153E-2</v>
      </c>
      <c r="Q34" s="51">
        <f>('Nacionalidad (esp-extr)'!R10-'Nacionalidad (esp-extr)'!Q10)/'Nacionalidad (esp-extr)'!Q10</f>
        <v>-9.27022022353019E-2</v>
      </c>
      <c r="R34" s="51">
        <f>('Nacionalidad (esp-extr)'!S10-'Nacionalidad (esp-extr)'!R10)/'Nacionalidad (esp-extr)'!R10</f>
        <v>-2.4163128450899282E-2</v>
      </c>
      <c r="S34" s="51">
        <f>('Nacionalidad (esp-extr)'!T10-'Nacionalidad (esp-extr)'!S10)/'Nacionalidad (esp-extr)'!S10</f>
        <v>3.1596048626542923E-2</v>
      </c>
      <c r="T34" s="51">
        <f>('Nacionalidad (esp-extr)'!U10-'Nacionalidad (esp-extr)'!T10)/'Nacionalidad (esp-extr)'!T10</f>
        <v>5.1065293340332711E-2</v>
      </c>
      <c r="U34" s="51">
        <f>('Nacionalidad (esp-extr)'!V10-'Nacionalidad (esp-extr)'!U10)/'Nacionalidad (esp-extr)'!U10</f>
        <v>4.3314273904656933E-2</v>
      </c>
      <c r="V34" s="51">
        <f>('Nacionalidad (esp-extr)'!W10-'Nacionalidad (esp-extr)'!V10)/'Nacionalidad (esp-extr)'!V10</f>
        <v>9.7723633602403472E-3</v>
      </c>
      <c r="W34" s="51">
        <f>('Nacionalidad (esp-extr)'!X10-'Nacionalidad (esp-extr)'!W10)/'Nacionalidad (esp-extr)'!W10</f>
        <v>6.0224616239721439E-2</v>
      </c>
    </row>
    <row r="35" spans="1:23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 ht="18" customHeight="1"/>
    <row r="37" spans="1:23" ht="18" customHeight="1"/>
    <row r="38" spans="1:23" ht="18" customHeight="1">
      <c r="A38" s="78" t="s">
        <v>49</v>
      </c>
      <c r="B38" s="79">
        <v>2001</v>
      </c>
      <c r="C38" s="79">
        <v>2002</v>
      </c>
      <c r="D38" s="79">
        <v>2003</v>
      </c>
      <c r="E38" s="79">
        <v>2004</v>
      </c>
      <c r="F38" s="79">
        <v>2005</v>
      </c>
      <c r="G38" s="79">
        <v>2006</v>
      </c>
      <c r="H38" s="79">
        <v>2007</v>
      </c>
      <c r="I38" s="79">
        <v>2008</v>
      </c>
      <c r="J38" s="79">
        <v>2009</v>
      </c>
      <c r="K38" s="79">
        <v>2010</v>
      </c>
      <c r="L38" s="79">
        <v>2011</v>
      </c>
      <c r="M38" s="79">
        <v>2012</v>
      </c>
      <c r="N38" s="79">
        <v>2013</v>
      </c>
      <c r="O38" s="79">
        <v>2014</v>
      </c>
      <c r="P38" s="79">
        <v>2015</v>
      </c>
      <c r="Q38" s="79">
        <v>2016</v>
      </c>
      <c r="R38" s="79">
        <v>2017</v>
      </c>
      <c r="S38" s="79">
        <v>2018</v>
      </c>
      <c r="T38" s="79">
        <v>2019</v>
      </c>
      <c r="U38" s="79">
        <v>2020</v>
      </c>
      <c r="V38" s="79">
        <v>2021</v>
      </c>
      <c r="W38" s="79">
        <v>2022</v>
      </c>
    </row>
    <row r="39" spans="1:23" ht="18" customHeight="1">
      <c r="A39" s="27" t="s">
        <v>69</v>
      </c>
      <c r="B39" s="53">
        <f>('Nacionalidad (esp-extr)'!C15-'Nacionalidad (esp-extr)'!B15)/'Nacionalidad (esp-extr)'!B15</f>
        <v>5.1906547784085107E-2</v>
      </c>
      <c r="C39" s="53">
        <f>('Nacionalidad (esp-extr)'!D15-'Nacionalidad (esp-extr)'!C15)/'Nacionalidad (esp-extr)'!C15</f>
        <v>7.168026191665279E-2</v>
      </c>
      <c r="D39" s="53">
        <f>('Nacionalidad (esp-extr)'!E15-'Nacionalidad (esp-extr)'!D15)/'Nacionalidad (esp-extr)'!D15</f>
        <v>8.4050691900428479E-2</v>
      </c>
      <c r="E39" s="53">
        <f>('Nacionalidad (esp-extr)'!F15-'Nacionalidad (esp-extr)'!E15)/'Nacionalidad (esp-extr)'!E15</f>
        <v>-6.5676346962170425E-4</v>
      </c>
      <c r="F39" s="53">
        <f>('Nacionalidad (esp-extr)'!G15-'Nacionalidad (esp-extr)'!F15)/'Nacionalidad (esp-extr)'!F15</f>
        <v>5.8777139170022343E-2</v>
      </c>
      <c r="G39" s="53">
        <f>('Nacionalidad (esp-extr)'!H15-'Nacionalidad (esp-extr)'!G15)/'Nacionalidad (esp-extr)'!G15</f>
        <v>4.0222101841820151E-2</v>
      </c>
      <c r="H39" s="53">
        <f>('Nacionalidad (esp-extr)'!I15-'Nacionalidad (esp-extr)'!H15)/'Nacionalidad (esp-extr)'!H15</f>
        <v>3.4793646660591065E-2</v>
      </c>
      <c r="I39" s="53">
        <f>('Nacionalidad (esp-extr)'!J15-'Nacionalidad (esp-extr)'!I15)/'Nacionalidad (esp-extr)'!I15</f>
        <v>4.182262342863733E-2</v>
      </c>
      <c r="J39" s="53">
        <f>('Nacionalidad (esp-extr)'!K15-'Nacionalidad (esp-extr)'!J15)/'Nacionalidad (esp-extr)'!J15</f>
        <v>9.2283230013686501E-3</v>
      </c>
      <c r="K39" s="53">
        <f>('Nacionalidad (esp-extr)'!L15-'Nacionalidad (esp-extr)'!K15)/'Nacionalidad (esp-extr)'!K15</f>
        <v>3.3205364710574862E-3</v>
      </c>
      <c r="L39" s="53">
        <f>('Nacionalidad (esp-extr)'!M15-'Nacionalidad (esp-extr)'!L15)/'Nacionalidad (esp-extr)'!L15</f>
        <v>3.1704068854479317E-3</v>
      </c>
      <c r="M39" s="53">
        <f>('Nacionalidad (esp-extr)'!N15-'Nacionalidad (esp-extr)'!M15)/'Nacionalidad (esp-extr)'!M15</f>
        <v>1.2978392462625202E-3</v>
      </c>
      <c r="N39" s="53">
        <f>('Nacionalidad (esp-extr)'!O15-'Nacionalidad (esp-extr)'!N15)/'Nacionalidad (esp-extr)'!N15</f>
        <v>-3.8093164997823246E-3</v>
      </c>
      <c r="O39" s="53">
        <f>('Nacionalidad (esp-extr)'!P15-'Nacionalidad (esp-extr)'!O15)/'Nacionalidad (esp-extr)'!O15</f>
        <v>-0.11955344993693076</v>
      </c>
      <c r="P39" s="53">
        <f>('Nacionalidad (esp-extr)'!Q15-'Nacionalidad (esp-extr)'!P15)/'Nacionalidad (esp-extr)'!P15</f>
        <v>-1.9989621641134398E-2</v>
      </c>
      <c r="Q39" s="53">
        <f>('Nacionalidad (esp-extr)'!R15-'Nacionalidad (esp-extr)'!Q15)/'Nacionalidad (esp-extr)'!Q15</f>
        <v>-3.0308262541151553E-2</v>
      </c>
      <c r="R39" s="53">
        <f>('Nacionalidad (esp-extr)'!S15-'Nacionalidad (esp-extr)'!R15)/'Nacionalidad (esp-extr)'!R15</f>
        <v>-3.9885566410655148E-3</v>
      </c>
      <c r="S39" s="53">
        <f>('Nacionalidad (esp-extr)'!T15-'Nacionalidad (esp-extr)'!S15)/'Nacionalidad (esp-extr)'!S15</f>
        <v>1.4039687742089267E-2</v>
      </c>
      <c r="T39" s="53">
        <f>('Nacionalidad (esp-extr)'!U15-'Nacionalidad (esp-extr)'!T15)/'Nacionalidad (esp-extr)'!T15</f>
        <v>1.9463347554740665E-2</v>
      </c>
      <c r="U39" s="53">
        <f>('Nacionalidad (esp-extr)'!V15-'Nacionalidad (esp-extr)'!U15)/'Nacionalidad (esp-extr)'!U15</f>
        <v>1.8711306332791479E-2</v>
      </c>
      <c r="V39" s="53">
        <f>('Nacionalidad (esp-extr)'!W15-'Nacionalidad (esp-extr)'!V15)/'Nacionalidad (esp-extr)'!V15</f>
        <v>7.7974695004640006E-3</v>
      </c>
      <c r="W39" s="53">
        <f>('Nacionalidad (esp-extr)'!X15-'Nacionalidad (esp-extr)'!W15)/'Nacionalidad (esp-extr)'!W15</f>
        <v>2.4907075720654457E-2</v>
      </c>
    </row>
    <row r="40" spans="1:23" ht="18" customHeight="1">
      <c r="A40" s="28" t="s">
        <v>70</v>
      </c>
      <c r="B40" s="38">
        <f>('Nacionalidad (esp-extr)'!C16-'Nacionalidad (esp-extr)'!B16)/'Nacionalidad (esp-extr)'!B16</f>
        <v>9.231434014888143E-3</v>
      </c>
      <c r="C40" s="38">
        <f>('Nacionalidad (esp-extr)'!D16-'Nacionalidad (esp-extr)'!C16)/'Nacionalidad (esp-extr)'!C16</f>
        <v>7.9987544518615103E-3</v>
      </c>
      <c r="D40" s="38">
        <f>('Nacionalidad (esp-extr)'!E16-'Nacionalidad (esp-extr)'!D16)/'Nacionalidad (esp-extr)'!D16</f>
        <v>1.083137042900722E-2</v>
      </c>
      <c r="E40" s="38">
        <f>('Nacionalidad (esp-extr)'!F16-'Nacionalidad (esp-extr)'!E16)/'Nacionalidad (esp-extr)'!E16</f>
        <v>8.2895616464521062E-3</v>
      </c>
      <c r="F40" s="38">
        <f>('Nacionalidad (esp-extr)'!G16-'Nacionalidad (esp-extr)'!F16)/'Nacionalidad (esp-extr)'!F16</f>
        <v>7.7288829112125632E-3</v>
      </c>
      <c r="G40" s="38">
        <f>('Nacionalidad (esp-extr)'!H16-'Nacionalidad (esp-extr)'!G16)/'Nacionalidad (esp-extr)'!G16</f>
        <v>1.1673590616012182E-2</v>
      </c>
      <c r="H40" s="38">
        <f>('Nacionalidad (esp-extr)'!I16-'Nacionalidad (esp-extr)'!H16)/'Nacionalidad (esp-extr)'!H16</f>
        <v>9.550707941580883E-3</v>
      </c>
      <c r="I40" s="38">
        <f>('Nacionalidad (esp-extr)'!J16-'Nacionalidad (esp-extr)'!I16)/'Nacionalidad (esp-extr)'!I16</f>
        <v>1.0527865714496062E-2</v>
      </c>
      <c r="J40" s="38">
        <f>('Nacionalidad (esp-extr)'!K16-'Nacionalidad (esp-extr)'!J16)/'Nacionalidad (esp-extr)'!J16</f>
        <v>1.0017485064840448E-3</v>
      </c>
      <c r="K40" s="38">
        <f>('Nacionalidad (esp-extr)'!L16-'Nacionalidad (esp-extr)'!K16)/'Nacionalidad (esp-extr)'!K16</f>
        <v>5.4404192216015576E-3</v>
      </c>
      <c r="L40" s="38">
        <f>('Nacionalidad (esp-extr)'!M16-'Nacionalidad (esp-extr)'!L16)/'Nacionalidad (esp-extr)'!L16</f>
        <v>5.4109812153896267E-3</v>
      </c>
      <c r="M40" s="38">
        <f>('Nacionalidad (esp-extr)'!N16-'Nacionalidad (esp-extr)'!M16)/'Nacionalidad (esp-extr)'!M16</f>
        <v>3.2399157621901833E-3</v>
      </c>
      <c r="N40" s="38">
        <f>('Nacionalidad (esp-extr)'!O16-'Nacionalidad (esp-extr)'!N16)/'Nacionalidad (esp-extr)'!N16</f>
        <v>8.7374634443906207E-3</v>
      </c>
      <c r="O40" s="38">
        <f>('Nacionalidad (esp-extr)'!P16-'Nacionalidad (esp-extr)'!O16)/'Nacionalidad (esp-extr)'!O16</f>
        <v>6.082811610700057E-3</v>
      </c>
      <c r="P40" s="38">
        <f>('Nacionalidad (esp-extr)'!Q16-'Nacionalidad (esp-extr)'!P16)/'Nacionalidad (esp-extr)'!P16</f>
        <v>3.5180143549128451E-3</v>
      </c>
      <c r="Q40" s="38">
        <f>('Nacionalidad (esp-extr)'!R16-'Nacionalidad (esp-extr)'!Q16)/'Nacionalidad (esp-extr)'!Q16</f>
        <v>4.3688892803664227E-3</v>
      </c>
      <c r="R40" s="38">
        <f>('Nacionalidad (esp-extr)'!S16-'Nacionalidad (esp-extr)'!R16)/'Nacionalidad (esp-extr)'!R16</f>
        <v>8.1384947292722706E-3</v>
      </c>
      <c r="S40" s="38">
        <f>('Nacionalidad (esp-extr)'!T16-'Nacionalidad (esp-extr)'!S16)/'Nacionalidad (esp-extr)'!S16</f>
        <v>6.2981714424900394E-3</v>
      </c>
      <c r="T40" s="38">
        <f>('Nacionalidad (esp-extr)'!U16-'Nacionalidad (esp-extr)'!T16)/'Nacionalidad (esp-extr)'!T16</f>
        <v>3.5097425612476011E-3</v>
      </c>
      <c r="U40" s="38">
        <f>('Nacionalidad (esp-extr)'!V16-'Nacionalidad (esp-extr)'!U16)/'Nacionalidad (esp-extr)'!U16</f>
        <v>4.7724061886220319E-3</v>
      </c>
      <c r="V40" s="38">
        <f>('Nacionalidad (esp-extr)'!W16-'Nacionalidad (esp-extr)'!V16)/'Nacionalidad (esp-extr)'!V16</f>
        <v>6.7730928170922E-3</v>
      </c>
      <c r="W40" s="38">
        <f>('Nacionalidad (esp-extr)'!X16-'Nacionalidad (esp-extr)'!W16)/'Nacionalidad (esp-extr)'!W16</f>
        <v>7.4598903157679598E-3</v>
      </c>
    </row>
    <row r="41" spans="1:23" ht="18" customHeight="1">
      <c r="A41" s="30" t="s">
        <v>71</v>
      </c>
      <c r="B41" s="39">
        <f>('Nacionalidad (esp-extr)'!C17-'Nacionalidad (esp-extr)'!B17)/'Nacionalidad (esp-extr)'!B17</f>
        <v>0.17525831724764393</v>
      </c>
      <c r="C41" s="39">
        <f>('Nacionalidad (esp-extr)'!D17-'Nacionalidad (esp-extr)'!C17)/'Nacionalidad (esp-extr)'!C17</f>
        <v>0.22974735520023187</v>
      </c>
      <c r="D41" s="39">
        <f>('Nacionalidad (esp-extr)'!E17-'Nacionalidad (esp-extr)'!D17)/'Nacionalidad (esp-extr)'!D17</f>
        <v>0.23302038731979416</v>
      </c>
      <c r="E41" s="39">
        <f>('Nacionalidad (esp-extr)'!F17-'Nacionalidad (esp-extr)'!E17)/'Nacionalidad (esp-extr)'!E17</f>
        <v>-1.5578705916085253E-2</v>
      </c>
      <c r="F41" s="39">
        <f>('Nacionalidad (esp-extr)'!G17-'Nacionalidad (esp-extr)'!F17)/'Nacionalidad (esp-extr)'!F17</f>
        <v>0.14598705501618123</v>
      </c>
      <c r="G41" s="39">
        <f>('Nacionalidad (esp-extr)'!H17-'Nacionalidad (esp-extr)'!G17)/'Nacionalidad (esp-extr)'!G17</f>
        <v>8.3109768151139476E-2</v>
      </c>
      <c r="H41" s="39">
        <f>('Nacionalidad (esp-extr)'!I17-'Nacionalidad (esp-extr)'!H17)/'Nacionalidad (esp-extr)'!H17</f>
        <v>7.0214319236585498E-2</v>
      </c>
      <c r="I41" s="39">
        <f>('Nacionalidad (esp-extr)'!J17-'Nacionalidad (esp-extr)'!I17)/'Nacionalidad (esp-extr)'!I17</f>
        <v>8.3246035033010937E-2</v>
      </c>
      <c r="J41" s="39">
        <f>('Nacionalidad (esp-extr)'!K17-'Nacionalidad (esp-extr)'!J17)/'Nacionalidad (esp-extr)'!J17</f>
        <v>1.9386469953220582E-2</v>
      </c>
      <c r="K41" s="39">
        <f>('Nacionalidad (esp-extr)'!L17-'Nacionalidad (esp-extr)'!K17)/'Nacionalidad (esp-extr)'!K17</f>
        <v>7.5012134315845214E-4</v>
      </c>
      <c r="L41" s="39">
        <f>('Nacionalidad (esp-extr)'!M17-'Nacionalidad (esp-extr)'!L17)/'Nacionalidad (esp-extr)'!L17</f>
        <v>4.4091710758377423E-4</v>
      </c>
      <c r="M41" s="39">
        <f>('Nacionalidad (esp-extr)'!N17-'Nacionalidad (esp-extr)'!M17)/'Nacionalidad (esp-extr)'!M17</f>
        <v>-1.0797708241516086E-3</v>
      </c>
      <c r="N41" s="39">
        <f>('Nacionalidad (esp-extr)'!O17-'Nacionalidad (esp-extr)'!N17)/'Nacionalidad (esp-extr)'!N17</f>
        <v>-1.9236284220511352E-2</v>
      </c>
      <c r="O41" s="39">
        <f>('Nacionalidad (esp-extr)'!P17-'Nacionalidad (esp-extr)'!O17)/'Nacionalidad (esp-extr)'!O17</f>
        <v>-0.27843631210778469</v>
      </c>
      <c r="P41" s="39">
        <f>('Nacionalidad (esp-extr)'!Q17-'Nacionalidad (esp-extr)'!P17)/'Nacionalidad (esp-extr)'!P17</f>
        <v>-6.1440149625935164E-2</v>
      </c>
      <c r="Q41" s="39">
        <f>('Nacionalidad (esp-extr)'!R17-'Nacionalidad (esp-extr)'!Q17)/'Nacionalidad (esp-extr)'!Q17</f>
        <v>-9.5685675379454646E-2</v>
      </c>
      <c r="R41" s="39">
        <f>('Nacionalidad (esp-extr)'!S17-'Nacionalidad (esp-extr)'!R17)/'Nacionalidad (esp-extr)'!R17</f>
        <v>-2.9381519024533568E-2</v>
      </c>
      <c r="S41" s="39">
        <f>('Nacionalidad (esp-extr)'!T17-'Nacionalidad (esp-extr)'!S17)/'Nacionalidad (esp-extr)'!S17</f>
        <v>3.0876343272286968E-2</v>
      </c>
      <c r="T41" s="39">
        <f>('Nacionalidad (esp-extr)'!U17-'Nacionalidad (esp-extr)'!T17)/'Nacionalidad (esp-extr)'!T17</f>
        <v>5.333284392893848E-2</v>
      </c>
      <c r="U41" s="39">
        <f>('Nacionalidad (esp-extr)'!V17-'Nacionalidad (esp-extr)'!U17)/'Nacionalidad (esp-extr)'!U17</f>
        <v>4.6903857546084955E-2</v>
      </c>
      <c r="V41" s="39">
        <f>('Nacionalidad (esp-extr)'!W17-'Nacionalidad (esp-extr)'!V17)/'Nacionalidad (esp-extr)'!V17</f>
        <v>9.7859734380720959E-3</v>
      </c>
      <c r="W41" s="39">
        <f>('Nacionalidad (esp-extr)'!X17-'Nacionalidad (esp-extr)'!W17)/'Nacionalidad (esp-extr)'!W17</f>
        <v>5.8674226192438277E-2</v>
      </c>
    </row>
    <row r="42" spans="1:23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ht="18" customHeight="1"/>
    <row r="44" spans="1:23" ht="18" customHeight="1"/>
    <row r="45" spans="1:23" ht="18" customHeight="1">
      <c r="A45" s="78" t="s">
        <v>50</v>
      </c>
      <c r="B45" s="79">
        <v>2001</v>
      </c>
      <c r="C45" s="79">
        <v>2002</v>
      </c>
      <c r="D45" s="79">
        <v>2003</v>
      </c>
      <c r="E45" s="79">
        <v>2004</v>
      </c>
      <c r="F45" s="79">
        <v>2005</v>
      </c>
      <c r="G45" s="79">
        <v>2006</v>
      </c>
      <c r="H45" s="79">
        <v>2007</v>
      </c>
      <c r="I45" s="79">
        <v>2008</v>
      </c>
      <c r="J45" s="79">
        <v>2009</v>
      </c>
      <c r="K45" s="79">
        <v>2010</v>
      </c>
      <c r="L45" s="79">
        <v>2011</v>
      </c>
      <c r="M45" s="79">
        <v>2012</v>
      </c>
      <c r="N45" s="79">
        <v>2013</v>
      </c>
      <c r="O45" s="79">
        <v>2014</v>
      </c>
      <c r="P45" s="79">
        <v>2015</v>
      </c>
      <c r="Q45" s="79">
        <v>2016</v>
      </c>
      <c r="R45" s="79">
        <v>2017</v>
      </c>
      <c r="S45" s="79">
        <v>2018</v>
      </c>
      <c r="T45" s="79">
        <v>2019</v>
      </c>
      <c r="U45" s="79">
        <v>2020</v>
      </c>
      <c r="V45" s="79">
        <v>2021</v>
      </c>
      <c r="W45" s="79">
        <v>2022</v>
      </c>
    </row>
    <row r="46" spans="1:23" ht="18" customHeight="1">
      <c r="A46" s="27" t="s">
        <v>69</v>
      </c>
      <c r="B46" s="53">
        <f>('Nacionalidad (esp-extr)'!C22-'Nacionalidad (esp-extr)'!B22)/'Nacionalidad (esp-extr)'!B22</f>
        <v>4.4697533337148744E-2</v>
      </c>
      <c r="C46" s="53">
        <f>('Nacionalidad (esp-extr)'!D22-'Nacionalidad (esp-extr)'!C22)/'Nacionalidad (esp-extr)'!C22</f>
        <v>5.7124465870494141E-2</v>
      </c>
      <c r="D46" s="53">
        <f>('Nacionalidad (esp-extr)'!E22-'Nacionalidad (esp-extr)'!D22)/'Nacionalidad (esp-extr)'!D22</f>
        <v>7.5854742378897999E-2</v>
      </c>
      <c r="E46" s="53">
        <f>('Nacionalidad (esp-extr)'!F22-'Nacionalidad (esp-extr)'!E22)/'Nacionalidad (esp-extr)'!E22</f>
        <v>-7.2011753088798442E-3</v>
      </c>
      <c r="F46" s="53">
        <f>('Nacionalidad (esp-extr)'!G22-'Nacionalidad (esp-extr)'!F22)/'Nacionalidad (esp-extr)'!F22</f>
        <v>5.1647178690990246E-2</v>
      </c>
      <c r="G46" s="53">
        <f>('Nacionalidad (esp-extr)'!H22-'Nacionalidad (esp-extr)'!G22)/'Nacionalidad (esp-extr)'!G22</f>
        <v>3.6896496043920556E-2</v>
      </c>
      <c r="H46" s="53">
        <f>('Nacionalidad (esp-extr)'!I22-'Nacionalidad (esp-extr)'!H22)/'Nacionalidad (esp-extr)'!H22</f>
        <v>3.6562440907220162E-2</v>
      </c>
      <c r="I46" s="53">
        <f>('Nacionalidad (esp-extr)'!J22-'Nacionalidad (esp-extr)'!I22)/'Nacionalidad (esp-extr)'!I22</f>
        <v>4.3460531398892562E-2</v>
      </c>
      <c r="J46" s="53">
        <f>('Nacionalidad (esp-extr)'!K22-'Nacionalidad (esp-extr)'!J22)/'Nacionalidad (esp-extr)'!J22</f>
        <v>1.7997079331125692E-2</v>
      </c>
      <c r="K46" s="53">
        <f>('Nacionalidad (esp-extr)'!L22-'Nacionalidad (esp-extr)'!K22)/'Nacionalidad (esp-extr)'!K22</f>
        <v>7.7484139491655552E-3</v>
      </c>
      <c r="L46" s="53">
        <f>('Nacionalidad (esp-extr)'!M22-'Nacionalidad (esp-extr)'!L22)/'Nacionalidad (esp-extr)'!L22</f>
        <v>7.518420129316826E-3</v>
      </c>
      <c r="M46" s="53">
        <f>('Nacionalidad (esp-extr)'!N22-'Nacionalidad (esp-extr)'!M22)/'Nacionalidad (esp-extr)'!M22</f>
        <v>2.6565842495398237E-3</v>
      </c>
      <c r="N46" s="53">
        <f>('Nacionalidad (esp-extr)'!O22-'Nacionalidad (esp-extr)'!N22)/'Nacionalidad (esp-extr)'!N22</f>
        <v>-1.4885087127376653E-4</v>
      </c>
      <c r="O46" s="53">
        <f>('Nacionalidad (esp-extr)'!P22-'Nacionalidad (esp-extr)'!O22)/'Nacionalidad (esp-extr)'!O22</f>
        <v>-0.11265718510872694</v>
      </c>
      <c r="P46" s="53">
        <f>('Nacionalidad (esp-extr)'!Q22-'Nacionalidad (esp-extr)'!P22)/'Nacionalidad (esp-extr)'!P22</f>
        <v>-1.414893854998546E-2</v>
      </c>
      <c r="Q46" s="53">
        <f>('Nacionalidad (esp-extr)'!R22-'Nacionalidad (esp-extr)'!Q22)/'Nacionalidad (esp-extr)'!Q22</f>
        <v>-2.8942262965021955E-2</v>
      </c>
      <c r="R46" s="53">
        <f>('Nacionalidad (esp-extr)'!S22-'Nacionalidad (esp-extr)'!R22)/'Nacionalidad (esp-extr)'!R22</f>
        <v>-1.9628461268839819E-3</v>
      </c>
      <c r="S46" s="53">
        <f>('Nacionalidad (esp-extr)'!T22-'Nacionalidad (esp-extr)'!S22)/'Nacionalidad (esp-extr)'!S22</f>
        <v>1.5464400271592798E-2</v>
      </c>
      <c r="T46" s="53">
        <f>('Nacionalidad (esp-extr)'!U22-'Nacionalidad (esp-extr)'!T22)/'Nacionalidad (esp-extr)'!T22</f>
        <v>1.9298387189744418E-2</v>
      </c>
      <c r="U46" s="53">
        <f>('Nacionalidad (esp-extr)'!V22-'Nacionalidad (esp-extr)'!U22)/'Nacionalidad (esp-extr)'!U22</f>
        <v>1.6105500073515275E-2</v>
      </c>
      <c r="V46" s="53">
        <f>('Nacionalidad (esp-extr)'!W22-'Nacionalidad (esp-extr)'!V22)/'Nacionalidad (esp-extr)'!V22</f>
        <v>8.4482585901759777E-3</v>
      </c>
      <c r="W46" s="53">
        <f>('Nacionalidad (esp-extr)'!X22-'Nacionalidad (esp-extr)'!W22)/'Nacionalidad (esp-extr)'!W22</f>
        <v>2.6655629139072847E-2</v>
      </c>
    </row>
    <row r="47" spans="1:23" ht="18" customHeight="1">
      <c r="A47" s="28" t="s">
        <v>70</v>
      </c>
      <c r="B47" s="38">
        <f>('Nacionalidad (esp-extr)'!C23-'Nacionalidad (esp-extr)'!B23)/'Nacionalidad (esp-extr)'!B23</f>
        <v>8.9762111143214876E-3</v>
      </c>
      <c r="C47" s="38">
        <f>('Nacionalidad (esp-extr)'!D23-'Nacionalidad (esp-extr)'!C23)/'Nacionalidad (esp-extr)'!C23</f>
        <v>8.151810771081118E-3</v>
      </c>
      <c r="D47" s="38">
        <f>('Nacionalidad (esp-extr)'!E23-'Nacionalidad (esp-extr)'!D23)/'Nacionalidad (esp-extr)'!D23</f>
        <v>8.7865474928041209E-3</v>
      </c>
      <c r="E47" s="38">
        <f>('Nacionalidad (esp-extr)'!F23-'Nacionalidad (esp-extr)'!E23)/'Nacionalidad (esp-extr)'!E23</f>
        <v>5.3311308004204833E-3</v>
      </c>
      <c r="F47" s="38">
        <f>('Nacionalidad (esp-extr)'!G23-'Nacionalidad (esp-extr)'!F23)/'Nacionalidad (esp-extr)'!F23</f>
        <v>6.8899843154828595E-3</v>
      </c>
      <c r="G47" s="38">
        <f>('Nacionalidad (esp-extr)'!H23-'Nacionalidad (esp-extr)'!G23)/'Nacionalidad (esp-extr)'!G23</f>
        <v>6.3606861381548443E-3</v>
      </c>
      <c r="H47" s="38">
        <f>('Nacionalidad (esp-extr)'!I23-'Nacionalidad (esp-extr)'!H23)/'Nacionalidad (esp-extr)'!H23</f>
        <v>8.75285619517948E-3</v>
      </c>
      <c r="I47" s="38">
        <f>('Nacionalidad (esp-extr)'!J23-'Nacionalidad (esp-extr)'!I23)/'Nacionalidad (esp-extr)'!I23</f>
        <v>1.0485358858666862E-2</v>
      </c>
      <c r="J47" s="38">
        <f>('Nacionalidad (esp-extr)'!K23-'Nacionalidad (esp-extr)'!J23)/'Nacionalidad (esp-extr)'!J23</f>
        <v>7.176817253285608E-3</v>
      </c>
      <c r="K47" s="38">
        <f>('Nacionalidad (esp-extr)'!L23-'Nacionalidad (esp-extr)'!K23)/'Nacionalidad (esp-extr)'!K23</f>
        <v>4.594895358437736E-3</v>
      </c>
      <c r="L47" s="38">
        <f>('Nacionalidad (esp-extr)'!M23-'Nacionalidad (esp-extr)'!L23)/'Nacionalidad (esp-extr)'!L23</f>
        <v>6.0389494371984988E-3</v>
      </c>
      <c r="M47" s="38">
        <f>('Nacionalidad (esp-extr)'!N23-'Nacionalidad (esp-extr)'!M23)/'Nacionalidad (esp-extr)'!M23</f>
        <v>5.363358670171201E-3</v>
      </c>
      <c r="N47" s="38">
        <f>('Nacionalidad (esp-extr)'!O23-'Nacionalidad (esp-extr)'!N23)/'Nacionalidad (esp-extr)'!N23</f>
        <v>1.1181770005299418E-2</v>
      </c>
      <c r="O47" s="38">
        <f>('Nacionalidad (esp-extr)'!P23-'Nacionalidad (esp-extr)'!O23)/'Nacionalidad (esp-extr)'!O23</f>
        <v>5.1010603916636097E-3</v>
      </c>
      <c r="P47" s="38">
        <f>('Nacionalidad (esp-extr)'!Q23-'Nacionalidad (esp-extr)'!P23)/'Nacionalidad (esp-extr)'!P23</f>
        <v>4.0149474233075518E-3</v>
      </c>
      <c r="Q47" s="38">
        <f>('Nacionalidad (esp-extr)'!R23-'Nacionalidad (esp-extr)'!Q23)/'Nacionalidad (esp-extr)'!Q23</f>
        <v>3.029463698369283E-3</v>
      </c>
      <c r="R47" s="38">
        <f>('Nacionalidad (esp-extr)'!S23-'Nacionalidad (esp-extr)'!R23)/'Nacionalidad (esp-extr)'!R23</f>
        <v>6.1786990214183395E-3</v>
      </c>
      <c r="S47" s="38">
        <f>('Nacionalidad (esp-extr)'!T23-'Nacionalidad (esp-extr)'!S23)/'Nacionalidad (esp-extr)'!S23</f>
        <v>7.633064031973104E-3</v>
      </c>
      <c r="T47" s="38">
        <f>('Nacionalidad (esp-extr)'!U23-'Nacionalidad (esp-extr)'!T23)/'Nacionalidad (esp-extr)'!T23</f>
        <v>5.2090426256298514E-3</v>
      </c>
      <c r="U47" s="38">
        <f>('Nacionalidad (esp-extr)'!V23-'Nacionalidad (esp-extr)'!U23)/'Nacionalidad (esp-extr)'!U23</f>
        <v>4.3183742591024555E-3</v>
      </c>
      <c r="V47" s="38">
        <f>('Nacionalidad (esp-extr)'!W23-'Nacionalidad (esp-extr)'!V23)/'Nacionalidad (esp-extr)'!V23</f>
        <v>7.7733749262288172E-3</v>
      </c>
      <c r="W47" s="38">
        <f>('Nacionalidad (esp-extr)'!X23-'Nacionalidad (esp-extr)'!W23)/'Nacionalidad (esp-extr)'!W23</f>
        <v>8.5500117123448113E-3</v>
      </c>
    </row>
    <row r="48" spans="1:23" ht="18" customHeight="1">
      <c r="A48" s="30" t="s">
        <v>71</v>
      </c>
      <c r="B48" s="39">
        <f>('Nacionalidad (esp-extr)'!C24-'Nacionalidad (esp-extr)'!B24)/'Nacionalidad (esp-extr)'!B24</f>
        <v>0.14785559325805195</v>
      </c>
      <c r="C48" s="39">
        <f>('Nacionalidad (esp-extr)'!D24-'Nacionalidad (esp-extr)'!C24)/'Nacionalidad (esp-extr)'!C24</f>
        <v>0.18143930215653017</v>
      </c>
      <c r="D48" s="39">
        <f>('Nacionalidad (esp-extr)'!E24-'Nacionalidad (esp-extr)'!D24)/'Nacionalidad (esp-extr)'!D24</f>
        <v>0.22113294228639402</v>
      </c>
      <c r="E48" s="39">
        <f>('Nacionalidad (esp-extr)'!F24-'Nacionalidad (esp-extr)'!E24)/'Nacionalidad (esp-extr)'!E24</f>
        <v>-2.962714141753443E-2</v>
      </c>
      <c r="F48" s="39">
        <f>('Nacionalidad (esp-extr)'!G24-'Nacionalidad (esp-extr)'!F24)/'Nacionalidad (esp-extr)'!F24</f>
        <v>0.13462337302686236</v>
      </c>
      <c r="G48" s="39">
        <f>('Nacionalidad (esp-extr)'!H24-'Nacionalidad (esp-extr)'!G24)/'Nacionalidad (esp-extr)'!G24</f>
        <v>8.7134270982701281E-2</v>
      </c>
      <c r="H48" s="39">
        <f>('Nacionalidad (esp-extr)'!I24-'Nacionalidad (esp-extr)'!H24)/'Nacionalidad (esp-extr)'!H24</f>
        <v>7.8915611932758964E-2</v>
      </c>
      <c r="I48" s="39">
        <f>('Nacionalidad (esp-extr)'!J24-'Nacionalidad (esp-extr)'!I24)/'Nacionalidad (esp-extr)'!I24</f>
        <v>9.0414878397711021E-2</v>
      </c>
      <c r="J48" s="39">
        <f>('Nacionalidad (esp-extr)'!K24-'Nacionalidad (esp-extr)'!J24)/'Nacionalidad (esp-extr)'!J24</f>
        <v>3.2274993440041984E-2</v>
      </c>
      <c r="K48" s="39">
        <f>('Nacionalidad (esp-extr)'!L24-'Nacionalidad (esp-extr)'!K24)/'Nacionalidad (esp-extr)'!K24</f>
        <v>1.180847622128761E-2</v>
      </c>
      <c r="L48" s="39">
        <f>('Nacionalidad (esp-extr)'!M24-'Nacionalidad (esp-extr)'!L24)/'Nacionalidad (esp-extr)'!L24</f>
        <v>9.4096151650108484E-3</v>
      </c>
      <c r="M48" s="39">
        <f>('Nacionalidad (esp-extr)'!N24-'Nacionalidad (esp-extr)'!M24)/'Nacionalidad (esp-extr)'!M24</f>
        <v>-7.9190895309636401E-4</v>
      </c>
      <c r="N48" s="39">
        <f>('Nacionalidad (esp-extr)'!O24-'Nacionalidad (esp-extr)'!N24)/'Nacionalidad (esp-extr)'!N24</f>
        <v>-1.4673248494180518E-2</v>
      </c>
      <c r="O48" s="39">
        <f>('Nacionalidad (esp-extr)'!P24-'Nacionalidad (esp-extr)'!O24)/'Nacionalidad (esp-extr)'!O24</f>
        <v>-0.26756905823413152</v>
      </c>
      <c r="P48" s="39">
        <f>('Nacionalidad (esp-extr)'!Q24-'Nacionalidad (esp-extr)'!P24)/'Nacionalidad (esp-extr)'!P24</f>
        <v>-4.6939223745724956E-2</v>
      </c>
      <c r="Q48" s="39">
        <f>('Nacionalidad (esp-extr)'!R24-'Nacionalidad (esp-extr)'!Q24)/'Nacionalidad (esp-extr)'!Q24</f>
        <v>-8.9744855967078194E-2</v>
      </c>
      <c r="R48" s="39">
        <f>('Nacionalidad (esp-extr)'!S24-'Nacionalidad (esp-extr)'!R24)/'Nacionalidad (esp-extr)'!R24</f>
        <v>-1.902419617346016E-2</v>
      </c>
      <c r="S48" s="39">
        <f>('Nacionalidad (esp-extr)'!T24-'Nacionalidad (esp-extr)'!S24)/'Nacionalidad (esp-extr)'!S24</f>
        <v>3.229731224422077E-2</v>
      </c>
      <c r="T48" s="39">
        <f>('Nacionalidad (esp-extr)'!U24-'Nacionalidad (esp-extr)'!T24)/'Nacionalidad (esp-extr)'!T24</f>
        <v>4.885888781742205E-2</v>
      </c>
      <c r="U48" s="39">
        <f>('Nacionalidad (esp-extr)'!V24-'Nacionalidad (esp-extr)'!U24)/'Nacionalidad (esp-extr)'!U24</f>
        <v>3.9806585623318694E-2</v>
      </c>
      <c r="V48" s="39">
        <f>('Nacionalidad (esp-extr)'!W24-'Nacionalidad (esp-extr)'!V24)/'Nacionalidad (esp-extr)'!V24</f>
        <v>9.7589730154571657E-3</v>
      </c>
      <c r="W48" s="39">
        <f>('Nacionalidad (esp-extr)'!X24-'Nacionalidad (esp-extr)'!W24)/'Nacionalidad (esp-extr)'!W24</f>
        <v>6.1750016215865601E-2</v>
      </c>
    </row>
    <row r="49" spans="1:21" ht="21">
      <c r="A49" s="32" t="s">
        <v>52</v>
      </c>
      <c r="B49" s="34"/>
      <c r="C49" s="34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85"/>
  <sheetViews>
    <sheetView topLeftCell="A38" zoomScale="75" workbookViewId="0">
      <selection activeCell="B41" sqref="B41"/>
    </sheetView>
  </sheetViews>
  <sheetFormatPr defaultColWidth="10.875" defaultRowHeight="15"/>
  <cols>
    <col min="1" max="1" width="13.625" style="5" customWidth="1"/>
    <col min="2" max="16384" width="10.875" style="5"/>
  </cols>
  <sheetData>
    <row r="1" spans="1:22" ht="30" customHeight="1">
      <c r="A1" s="45" t="s">
        <v>0</v>
      </c>
    </row>
    <row r="2" spans="1:22" ht="30" customHeight="1">
      <c r="A2" s="46" t="s">
        <v>6</v>
      </c>
    </row>
    <row r="3" spans="1:22" ht="18" customHeight="1"/>
    <row r="4" spans="1:22" ht="18" customHeight="1"/>
    <row r="5" spans="1:22" ht="18" customHeight="1">
      <c r="A5" s="33" t="s">
        <v>73</v>
      </c>
    </row>
    <row r="6" spans="1:22" ht="18" customHeight="1"/>
    <row r="7" spans="1:22" ht="18" customHeight="1">
      <c r="A7" s="78" t="s">
        <v>14</v>
      </c>
      <c r="B7" s="79">
        <v>2002</v>
      </c>
      <c r="C7" s="79">
        <v>2003</v>
      </c>
      <c r="D7" s="79">
        <v>2004</v>
      </c>
      <c r="E7" s="79">
        <v>2005</v>
      </c>
      <c r="F7" s="79">
        <v>2006</v>
      </c>
      <c r="G7" s="79">
        <v>2007</v>
      </c>
      <c r="H7" s="79">
        <v>2008</v>
      </c>
      <c r="I7" s="79">
        <v>2009</v>
      </c>
      <c r="J7" s="79">
        <v>2010</v>
      </c>
      <c r="K7" s="79">
        <v>2011</v>
      </c>
      <c r="L7" s="79">
        <v>2012</v>
      </c>
      <c r="M7" s="79">
        <v>2013</v>
      </c>
      <c r="N7" s="79">
        <v>2014</v>
      </c>
      <c r="O7" s="79">
        <v>2015</v>
      </c>
      <c r="P7" s="79">
        <v>2016</v>
      </c>
      <c r="Q7" s="79">
        <v>2017</v>
      </c>
      <c r="R7" s="79">
        <v>2018</v>
      </c>
      <c r="S7" s="79">
        <v>2019</v>
      </c>
      <c r="T7" s="79">
        <v>2020</v>
      </c>
      <c r="U7" s="79">
        <v>2021</v>
      </c>
      <c r="V7" s="79">
        <v>2022</v>
      </c>
    </row>
    <row r="8" spans="1:22" ht="18" customHeight="1">
      <c r="A8" s="27" t="s">
        <v>74</v>
      </c>
      <c r="B8" s="42">
        <v>49836</v>
      </c>
      <c r="C8" s="42">
        <v>61159</v>
      </c>
      <c r="D8" s="42">
        <v>59788</v>
      </c>
      <c r="E8" s="42">
        <v>68188</v>
      </c>
      <c r="F8" s="42">
        <v>73987</v>
      </c>
      <c r="G8" s="42">
        <v>79492</v>
      </c>
      <c r="H8" s="42">
        <v>86385</v>
      </c>
      <c r="I8" s="42">
        <v>88600</v>
      </c>
      <c r="J8" s="42">
        <v>89145</v>
      </c>
      <c r="K8" s="42">
        <v>89577</v>
      </c>
      <c r="L8" s="42">
        <v>89493</v>
      </c>
      <c r="M8" s="42">
        <v>87973</v>
      </c>
      <c r="N8" s="42">
        <v>63951</v>
      </c>
      <c r="O8" s="42">
        <v>60484</v>
      </c>
      <c r="P8" s="42">
        <v>54877</v>
      </c>
      <c r="Q8" s="42">
        <v>53551</v>
      </c>
      <c r="R8" s="42">
        <v>55243</v>
      </c>
      <c r="S8" s="42">
        <v>58064</v>
      </c>
      <c r="T8" s="42">
        <v>60579</v>
      </c>
      <c r="U8" s="42">
        <v>61171</v>
      </c>
      <c r="V8" s="42">
        <v>64855</v>
      </c>
    </row>
    <row r="9" spans="1:22" ht="18" customHeight="1">
      <c r="A9" s="36" t="s">
        <v>75</v>
      </c>
      <c r="B9" s="6">
        <v>4041</v>
      </c>
      <c r="C9" s="6">
        <v>5269</v>
      </c>
      <c r="D9" s="6">
        <v>5736</v>
      </c>
      <c r="E9" s="6">
        <v>6668</v>
      </c>
      <c r="F9" s="6">
        <v>7208</v>
      </c>
      <c r="G9" s="6">
        <v>7881</v>
      </c>
      <c r="H9" s="6">
        <v>8740</v>
      </c>
      <c r="I9" s="6">
        <v>8940</v>
      </c>
      <c r="J9" s="6">
        <v>8795</v>
      </c>
      <c r="K9" s="6">
        <v>8570</v>
      </c>
      <c r="L9" s="6">
        <v>8325</v>
      </c>
      <c r="M9" s="6">
        <v>7867</v>
      </c>
      <c r="N9" s="6">
        <v>6139</v>
      </c>
      <c r="O9" s="6">
        <v>5787</v>
      </c>
      <c r="P9" s="6">
        <v>5407</v>
      </c>
      <c r="Q9" s="6">
        <v>5297</v>
      </c>
      <c r="R9" s="6">
        <v>5402</v>
      </c>
      <c r="S9" s="6">
        <v>5809</v>
      </c>
      <c r="T9" s="6">
        <v>6206</v>
      </c>
      <c r="U9" s="6">
        <v>6026</v>
      </c>
      <c r="V9" s="6">
        <v>6181</v>
      </c>
    </row>
    <row r="10" spans="1:22" ht="18" customHeight="1">
      <c r="A10" s="36" t="s">
        <v>76</v>
      </c>
      <c r="B10" s="29">
        <v>11049</v>
      </c>
      <c r="C10" s="29">
        <v>14112</v>
      </c>
      <c r="D10" s="29">
        <v>15034</v>
      </c>
      <c r="E10" s="29">
        <v>17774</v>
      </c>
      <c r="F10" s="29">
        <v>19021</v>
      </c>
      <c r="G10" s="29">
        <v>20406</v>
      </c>
      <c r="H10" s="29">
        <v>22723</v>
      </c>
      <c r="I10" s="29">
        <v>22734</v>
      </c>
      <c r="J10" s="29">
        <v>21998</v>
      </c>
      <c r="K10" s="29">
        <v>21630</v>
      </c>
      <c r="L10" s="29">
        <v>20936</v>
      </c>
      <c r="M10" s="29">
        <v>19947</v>
      </c>
      <c r="N10" s="29">
        <v>15556</v>
      </c>
      <c r="O10" s="29">
        <v>14291</v>
      </c>
      <c r="P10" s="29">
        <v>13130</v>
      </c>
      <c r="Q10" s="29">
        <v>12710</v>
      </c>
      <c r="R10" s="29">
        <v>12783</v>
      </c>
      <c r="S10" s="29">
        <v>13804</v>
      </c>
      <c r="T10" s="29">
        <v>14902</v>
      </c>
      <c r="U10" s="29">
        <v>14707</v>
      </c>
      <c r="V10" s="29">
        <v>14925</v>
      </c>
    </row>
    <row r="11" spans="1:22" ht="18" customHeight="1">
      <c r="A11" s="36" t="s">
        <v>77</v>
      </c>
      <c r="B11" s="29">
        <v>18480</v>
      </c>
      <c r="C11" s="29">
        <v>22781</v>
      </c>
      <c r="D11" s="29">
        <v>22118</v>
      </c>
      <c r="E11" s="29">
        <v>24998</v>
      </c>
      <c r="F11" s="29">
        <v>26900</v>
      </c>
      <c r="G11" s="29">
        <v>28443</v>
      </c>
      <c r="H11" s="29">
        <v>30040</v>
      </c>
      <c r="I11" s="29">
        <v>30287</v>
      </c>
      <c r="J11" s="29">
        <v>29872</v>
      </c>
      <c r="K11" s="29">
        <v>29731</v>
      </c>
      <c r="L11" s="29">
        <v>29192</v>
      </c>
      <c r="M11" s="29">
        <v>27957</v>
      </c>
      <c r="N11" s="29">
        <v>20888</v>
      </c>
      <c r="O11" s="29">
        <v>19857</v>
      </c>
      <c r="P11" s="29">
        <v>18209</v>
      </c>
      <c r="Q11" s="29">
        <v>17802</v>
      </c>
      <c r="R11" s="29">
        <v>18423</v>
      </c>
      <c r="S11" s="29">
        <v>19696</v>
      </c>
      <c r="T11" s="29">
        <v>20937</v>
      </c>
      <c r="U11" s="29">
        <v>21953</v>
      </c>
      <c r="V11" s="29">
        <v>23365</v>
      </c>
    </row>
    <row r="12" spans="1:22" ht="18" customHeight="1">
      <c r="A12" s="36" t="s">
        <v>78</v>
      </c>
      <c r="B12" s="29">
        <v>9979</v>
      </c>
      <c r="C12" s="29">
        <v>11654</v>
      </c>
      <c r="D12" s="29">
        <v>10826</v>
      </c>
      <c r="E12" s="29">
        <v>12063</v>
      </c>
      <c r="F12" s="29">
        <v>13398</v>
      </c>
      <c r="G12" s="29">
        <v>14594</v>
      </c>
      <c r="H12" s="29">
        <v>15886</v>
      </c>
      <c r="I12" s="29">
        <v>16793</v>
      </c>
      <c r="J12" s="29">
        <v>17655</v>
      </c>
      <c r="K12" s="29">
        <v>18021</v>
      </c>
      <c r="L12" s="29">
        <v>18443</v>
      </c>
      <c r="M12" s="29">
        <v>18846</v>
      </c>
      <c r="N12" s="29">
        <v>13829</v>
      </c>
      <c r="O12" s="29">
        <v>13127</v>
      </c>
      <c r="P12" s="29">
        <v>11444</v>
      </c>
      <c r="Q12" s="29">
        <v>10844</v>
      </c>
      <c r="R12" s="29">
        <v>11079</v>
      </c>
      <c r="S12" s="29">
        <v>10922</v>
      </c>
      <c r="T12" s="29">
        <v>10473</v>
      </c>
      <c r="U12" s="29">
        <v>10354</v>
      </c>
      <c r="V12" s="29">
        <v>11141</v>
      </c>
    </row>
    <row r="13" spans="1:22" ht="18" customHeight="1">
      <c r="A13" s="30" t="s">
        <v>79</v>
      </c>
      <c r="B13" s="55">
        <v>6287</v>
      </c>
      <c r="C13" s="55">
        <v>7343</v>
      </c>
      <c r="D13" s="55">
        <v>6074</v>
      </c>
      <c r="E13" s="55">
        <v>6685</v>
      </c>
      <c r="F13" s="55">
        <v>7460</v>
      </c>
      <c r="G13" s="55">
        <v>8168</v>
      </c>
      <c r="H13" s="55">
        <v>8996</v>
      </c>
      <c r="I13" s="55">
        <v>9846</v>
      </c>
      <c r="J13" s="55">
        <v>10825</v>
      </c>
      <c r="K13" s="55">
        <v>11625</v>
      </c>
      <c r="L13" s="55">
        <v>12597</v>
      </c>
      <c r="M13" s="55">
        <v>13356</v>
      </c>
      <c r="N13" s="55">
        <v>7539</v>
      </c>
      <c r="O13" s="55">
        <v>7422</v>
      </c>
      <c r="P13" s="55">
        <v>6687</v>
      </c>
      <c r="Q13" s="55">
        <v>6898</v>
      </c>
      <c r="R13" s="55">
        <v>7556</v>
      </c>
      <c r="S13" s="55">
        <v>7833</v>
      </c>
      <c r="T13" s="55">
        <v>8061</v>
      </c>
      <c r="U13" s="55">
        <v>8131</v>
      </c>
      <c r="V13" s="55">
        <v>9243</v>
      </c>
    </row>
    <row r="14" spans="1:22" ht="18" customHeight="1">
      <c r="A14" s="32" t="s">
        <v>48</v>
      </c>
      <c r="B14" s="33"/>
      <c r="C14" s="33"/>
      <c r="D14" s="33"/>
      <c r="E14" s="33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18" customHeight="1"/>
    <row r="16" spans="1:22" ht="18" customHeight="1"/>
    <row r="17" spans="1:24" ht="18" customHeight="1">
      <c r="A17" s="78" t="s">
        <v>49</v>
      </c>
      <c r="B17" s="79">
        <v>2002</v>
      </c>
      <c r="C17" s="79">
        <v>2003</v>
      </c>
      <c r="D17" s="79">
        <v>2004</v>
      </c>
      <c r="E17" s="79">
        <v>2005</v>
      </c>
      <c r="F17" s="79">
        <v>2006</v>
      </c>
      <c r="G17" s="79">
        <v>2007</v>
      </c>
      <c r="H17" s="79">
        <v>2008</v>
      </c>
      <c r="I17" s="79">
        <v>2009</v>
      </c>
      <c r="J17" s="79">
        <v>2010</v>
      </c>
      <c r="K17" s="79">
        <v>2011</v>
      </c>
      <c r="L17" s="79">
        <v>2012</v>
      </c>
      <c r="M17" s="79">
        <v>2013</v>
      </c>
      <c r="N17" s="79">
        <v>2014</v>
      </c>
      <c r="O17" s="79">
        <v>2015</v>
      </c>
      <c r="P17" s="79">
        <v>2016</v>
      </c>
      <c r="Q17" s="79">
        <v>2017</v>
      </c>
      <c r="R17" s="79">
        <v>2018</v>
      </c>
      <c r="S17" s="79">
        <v>2019</v>
      </c>
      <c r="T17" s="79">
        <v>2020</v>
      </c>
      <c r="U17" s="79">
        <v>2021</v>
      </c>
      <c r="V17" s="79">
        <v>2022</v>
      </c>
    </row>
    <row r="18" spans="1:24" ht="18" customHeight="1">
      <c r="A18" s="27" t="s">
        <v>74</v>
      </c>
      <c r="B18" s="42">
        <v>25457</v>
      </c>
      <c r="C18" s="42">
        <v>31389</v>
      </c>
      <c r="D18" s="42">
        <v>30900</v>
      </c>
      <c r="E18" s="42">
        <v>35411</v>
      </c>
      <c r="F18" s="42">
        <v>38354</v>
      </c>
      <c r="G18" s="42">
        <v>41047</v>
      </c>
      <c r="H18" s="42">
        <v>44464</v>
      </c>
      <c r="I18" s="42">
        <v>45326</v>
      </c>
      <c r="J18" s="42">
        <v>45360</v>
      </c>
      <c r="K18" s="42">
        <v>45380</v>
      </c>
      <c r="L18" s="42">
        <v>45331</v>
      </c>
      <c r="M18" s="42">
        <v>44459</v>
      </c>
      <c r="N18" s="42">
        <v>32080</v>
      </c>
      <c r="O18" s="42">
        <v>30109</v>
      </c>
      <c r="P18" s="42">
        <v>27228</v>
      </c>
      <c r="Q18" s="42">
        <v>26428</v>
      </c>
      <c r="R18" s="42">
        <v>27244</v>
      </c>
      <c r="S18" s="42">
        <v>28697</v>
      </c>
      <c r="T18" s="42">
        <v>30043</v>
      </c>
      <c r="U18" s="42">
        <v>30337</v>
      </c>
      <c r="V18" s="42">
        <v>32117</v>
      </c>
    </row>
    <row r="19" spans="1:24" ht="18" customHeight="1">
      <c r="A19" s="36" t="s">
        <v>75</v>
      </c>
      <c r="B19" s="6">
        <v>2042</v>
      </c>
      <c r="C19" s="6">
        <v>2695</v>
      </c>
      <c r="D19" s="6">
        <v>2948</v>
      </c>
      <c r="E19" s="6">
        <v>3401</v>
      </c>
      <c r="F19" s="6">
        <v>3703</v>
      </c>
      <c r="G19" s="6">
        <v>4081</v>
      </c>
      <c r="H19" s="6">
        <v>4512</v>
      </c>
      <c r="I19" s="6">
        <v>4600</v>
      </c>
      <c r="J19" s="6">
        <v>4515</v>
      </c>
      <c r="K19" s="6">
        <v>4418</v>
      </c>
      <c r="L19" s="6">
        <v>4312</v>
      </c>
      <c r="M19" s="6">
        <v>4085</v>
      </c>
      <c r="N19" s="6">
        <v>3196</v>
      </c>
      <c r="O19" s="6">
        <v>2993</v>
      </c>
      <c r="P19" s="6">
        <v>2780</v>
      </c>
      <c r="Q19" s="6">
        <v>2708</v>
      </c>
      <c r="R19" s="6">
        <v>2743</v>
      </c>
      <c r="S19" s="6">
        <v>2917</v>
      </c>
      <c r="T19" s="6">
        <v>3162</v>
      </c>
      <c r="U19" s="6">
        <v>3070</v>
      </c>
      <c r="V19" s="6">
        <v>3187</v>
      </c>
    </row>
    <row r="20" spans="1:24" ht="18" customHeight="1">
      <c r="A20" s="36" t="s">
        <v>76</v>
      </c>
      <c r="B20" s="29">
        <v>5971</v>
      </c>
      <c r="C20" s="29">
        <v>7621</v>
      </c>
      <c r="D20" s="29">
        <v>8161</v>
      </c>
      <c r="E20" s="29">
        <v>9716</v>
      </c>
      <c r="F20" s="29">
        <v>10296</v>
      </c>
      <c r="G20" s="29">
        <v>10948</v>
      </c>
      <c r="H20" s="29">
        <v>12077</v>
      </c>
      <c r="I20" s="29">
        <v>11900</v>
      </c>
      <c r="J20" s="29">
        <v>11320</v>
      </c>
      <c r="K20" s="29">
        <v>11027</v>
      </c>
      <c r="L20" s="29">
        <v>10639</v>
      </c>
      <c r="M20" s="29">
        <v>10083</v>
      </c>
      <c r="N20" s="29">
        <v>7722</v>
      </c>
      <c r="O20" s="29">
        <v>6973</v>
      </c>
      <c r="P20" s="29">
        <v>6370</v>
      </c>
      <c r="Q20" s="29">
        <v>6183</v>
      </c>
      <c r="R20" s="29">
        <v>6286</v>
      </c>
      <c r="S20" s="29">
        <v>6865</v>
      </c>
      <c r="T20" s="29">
        <v>7564</v>
      </c>
      <c r="U20" s="29">
        <v>7389</v>
      </c>
      <c r="V20" s="29">
        <v>7498</v>
      </c>
    </row>
    <row r="21" spans="1:24" ht="18" customHeight="1">
      <c r="A21" s="36" t="s">
        <v>77</v>
      </c>
      <c r="B21" s="29">
        <v>8809</v>
      </c>
      <c r="C21" s="29">
        <v>10966</v>
      </c>
      <c r="D21" s="29">
        <v>10683</v>
      </c>
      <c r="E21" s="29">
        <v>12153</v>
      </c>
      <c r="F21" s="29">
        <v>13095</v>
      </c>
      <c r="G21" s="29">
        <v>13815</v>
      </c>
      <c r="H21" s="29">
        <v>14607</v>
      </c>
      <c r="I21" s="29">
        <v>14695</v>
      </c>
      <c r="J21" s="29">
        <v>14499</v>
      </c>
      <c r="K21" s="29">
        <v>14382</v>
      </c>
      <c r="L21" s="29">
        <v>14223</v>
      </c>
      <c r="M21" s="29">
        <v>13620</v>
      </c>
      <c r="N21" s="29">
        <v>10160</v>
      </c>
      <c r="O21" s="29">
        <v>9627</v>
      </c>
      <c r="P21" s="29">
        <v>8792</v>
      </c>
      <c r="Q21" s="29">
        <v>8554</v>
      </c>
      <c r="R21" s="29">
        <v>8869</v>
      </c>
      <c r="S21" s="29">
        <v>9563</v>
      </c>
      <c r="T21" s="29">
        <v>10107</v>
      </c>
      <c r="U21" s="29">
        <v>10686</v>
      </c>
      <c r="V21" s="29">
        <v>11332</v>
      </c>
    </row>
    <row r="22" spans="1:24" ht="18" customHeight="1">
      <c r="A22" s="36" t="s">
        <v>78</v>
      </c>
      <c r="B22" s="29">
        <v>5264</v>
      </c>
      <c r="C22" s="29">
        <v>6182</v>
      </c>
      <c r="D22" s="29">
        <v>5847</v>
      </c>
      <c r="E22" s="29">
        <v>6582</v>
      </c>
      <c r="F22" s="29">
        <v>7280</v>
      </c>
      <c r="G22" s="29">
        <v>7852</v>
      </c>
      <c r="H22" s="29">
        <v>8470</v>
      </c>
      <c r="I22" s="29">
        <v>8870</v>
      </c>
      <c r="J22" s="29">
        <v>9244</v>
      </c>
      <c r="K22" s="29">
        <v>9354</v>
      </c>
      <c r="L22" s="29">
        <v>9436</v>
      </c>
      <c r="M22" s="29">
        <v>9528</v>
      </c>
      <c r="N22" s="29">
        <v>6932</v>
      </c>
      <c r="O22" s="29">
        <v>6496</v>
      </c>
      <c r="P22" s="29">
        <v>5673</v>
      </c>
      <c r="Q22" s="29">
        <v>5338</v>
      </c>
      <c r="R22" s="29">
        <v>5379</v>
      </c>
      <c r="S22" s="29">
        <v>5295</v>
      </c>
      <c r="T22" s="29">
        <v>5054</v>
      </c>
      <c r="U22" s="29">
        <v>5011</v>
      </c>
      <c r="V22" s="29">
        <v>5387</v>
      </c>
    </row>
    <row r="23" spans="1:24" ht="18" customHeight="1">
      <c r="A23" s="30" t="s">
        <v>79</v>
      </c>
      <c r="B23" s="55">
        <v>3371</v>
      </c>
      <c r="C23" s="55">
        <v>3925</v>
      </c>
      <c r="D23" s="55">
        <v>3261</v>
      </c>
      <c r="E23" s="55">
        <v>3559</v>
      </c>
      <c r="F23" s="55">
        <v>3980</v>
      </c>
      <c r="G23" s="55">
        <v>4351</v>
      </c>
      <c r="H23" s="55">
        <v>4798</v>
      </c>
      <c r="I23" s="55">
        <v>5261</v>
      </c>
      <c r="J23" s="55">
        <v>5782</v>
      </c>
      <c r="K23" s="55">
        <v>6199</v>
      </c>
      <c r="L23" s="55">
        <v>6721</v>
      </c>
      <c r="M23" s="55">
        <v>7143</v>
      </c>
      <c r="N23" s="55">
        <v>4070</v>
      </c>
      <c r="O23" s="55">
        <v>4020</v>
      </c>
      <c r="P23" s="55">
        <v>3613</v>
      </c>
      <c r="Q23" s="55">
        <v>3645</v>
      </c>
      <c r="R23" s="55">
        <v>3967</v>
      </c>
      <c r="S23" s="55">
        <v>4057</v>
      </c>
      <c r="T23" s="55">
        <v>4156</v>
      </c>
      <c r="U23" s="55">
        <v>4181</v>
      </c>
      <c r="V23" s="55">
        <v>4713</v>
      </c>
    </row>
    <row r="24" spans="1:24" ht="18" customHeight="1">
      <c r="A24" s="32" t="s">
        <v>48</v>
      </c>
      <c r="B24" s="33"/>
      <c r="C24" s="33"/>
      <c r="D24" s="33"/>
      <c r="E24" s="3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4" ht="18" customHeight="1"/>
    <row r="26" spans="1:24" ht="18" customHeight="1"/>
    <row r="27" spans="1:24" ht="18" customHeight="1">
      <c r="A27" s="78" t="s">
        <v>50</v>
      </c>
      <c r="B27" s="79">
        <v>2002</v>
      </c>
      <c r="C27" s="79">
        <v>2003</v>
      </c>
      <c r="D27" s="79">
        <v>2004</v>
      </c>
      <c r="E27" s="79">
        <v>2005</v>
      </c>
      <c r="F27" s="79">
        <v>2006</v>
      </c>
      <c r="G27" s="79">
        <v>2007</v>
      </c>
      <c r="H27" s="79">
        <v>2008</v>
      </c>
      <c r="I27" s="79">
        <v>2009</v>
      </c>
      <c r="J27" s="79">
        <v>2010</v>
      </c>
      <c r="K27" s="79">
        <v>2011</v>
      </c>
      <c r="L27" s="79">
        <v>2012</v>
      </c>
      <c r="M27" s="79">
        <v>2013</v>
      </c>
      <c r="N27" s="79">
        <v>2014</v>
      </c>
      <c r="O27" s="79">
        <v>2015</v>
      </c>
      <c r="P27" s="79">
        <v>2016</v>
      </c>
      <c r="Q27" s="79">
        <v>2017</v>
      </c>
      <c r="R27" s="79">
        <v>2018</v>
      </c>
      <c r="S27" s="79">
        <v>2019</v>
      </c>
      <c r="T27" s="79">
        <v>2020</v>
      </c>
      <c r="U27" s="79">
        <v>2021</v>
      </c>
      <c r="V27" s="79">
        <v>2022</v>
      </c>
    </row>
    <row r="28" spans="1:24" ht="18" customHeight="1">
      <c r="A28" s="27" t="s">
        <v>74</v>
      </c>
      <c r="B28" s="42">
        <v>24379</v>
      </c>
      <c r="C28" s="42">
        <v>29770</v>
      </c>
      <c r="D28" s="42">
        <v>28888</v>
      </c>
      <c r="E28" s="42">
        <v>32777</v>
      </c>
      <c r="F28" s="42">
        <v>35633</v>
      </c>
      <c r="G28" s="42">
        <v>38445</v>
      </c>
      <c r="H28" s="42">
        <v>41921</v>
      </c>
      <c r="I28" s="42">
        <v>43274</v>
      </c>
      <c r="J28" s="42">
        <v>43785</v>
      </c>
      <c r="K28" s="42">
        <v>44197</v>
      </c>
      <c r="L28" s="42">
        <v>44162</v>
      </c>
      <c r="M28" s="42">
        <v>43514</v>
      </c>
      <c r="N28" s="42">
        <v>31871</v>
      </c>
      <c r="O28" s="42">
        <v>30375</v>
      </c>
      <c r="P28" s="42">
        <v>27649</v>
      </c>
      <c r="Q28" s="42">
        <v>27123</v>
      </c>
      <c r="R28" s="42">
        <v>27999</v>
      </c>
      <c r="S28" s="42">
        <v>29367</v>
      </c>
      <c r="T28" s="42">
        <v>30536</v>
      </c>
      <c r="U28" s="42">
        <v>30834</v>
      </c>
      <c r="V28" s="42">
        <v>32738</v>
      </c>
    </row>
    <row r="29" spans="1:24" ht="18" customHeight="1">
      <c r="A29" s="36" t="s">
        <v>75</v>
      </c>
      <c r="B29" s="6">
        <v>1999</v>
      </c>
      <c r="C29" s="6">
        <v>2574</v>
      </c>
      <c r="D29" s="6">
        <v>2788</v>
      </c>
      <c r="E29" s="6">
        <v>3267</v>
      </c>
      <c r="F29" s="6">
        <v>3505</v>
      </c>
      <c r="G29" s="6">
        <v>3800</v>
      </c>
      <c r="H29" s="6">
        <v>4228</v>
      </c>
      <c r="I29" s="6">
        <v>4340</v>
      </c>
      <c r="J29" s="6">
        <v>4280</v>
      </c>
      <c r="K29" s="6">
        <v>4152</v>
      </c>
      <c r="L29" s="6">
        <v>4013</v>
      </c>
      <c r="M29" s="6">
        <v>3782</v>
      </c>
      <c r="N29" s="6">
        <v>2943</v>
      </c>
      <c r="O29" s="6">
        <v>2794</v>
      </c>
      <c r="P29" s="6">
        <v>2627</v>
      </c>
      <c r="Q29" s="6">
        <v>2589</v>
      </c>
      <c r="R29" s="6">
        <v>2659</v>
      </c>
      <c r="S29" s="6">
        <v>2892</v>
      </c>
      <c r="T29" s="6">
        <v>3044</v>
      </c>
      <c r="U29" s="6">
        <v>2956</v>
      </c>
      <c r="V29" s="6">
        <v>2994</v>
      </c>
    </row>
    <row r="30" spans="1:24" ht="18" customHeight="1">
      <c r="A30" s="36" t="s">
        <v>76</v>
      </c>
      <c r="B30" s="29">
        <v>5078</v>
      </c>
      <c r="C30" s="29">
        <v>6491</v>
      </c>
      <c r="D30" s="29">
        <v>6873</v>
      </c>
      <c r="E30" s="29">
        <v>8058</v>
      </c>
      <c r="F30" s="29">
        <v>8725</v>
      </c>
      <c r="G30" s="29">
        <v>9458</v>
      </c>
      <c r="H30" s="29">
        <v>10646</v>
      </c>
      <c r="I30" s="29">
        <v>10834</v>
      </c>
      <c r="J30" s="29">
        <v>10678</v>
      </c>
      <c r="K30" s="29">
        <v>10603</v>
      </c>
      <c r="L30" s="29">
        <v>10297</v>
      </c>
      <c r="M30" s="29">
        <v>9864</v>
      </c>
      <c r="N30" s="29">
        <v>7834</v>
      </c>
      <c r="O30" s="29">
        <v>7318</v>
      </c>
      <c r="P30" s="29">
        <v>6760</v>
      </c>
      <c r="Q30" s="29">
        <v>6527</v>
      </c>
      <c r="R30" s="29">
        <v>6497</v>
      </c>
      <c r="S30" s="29">
        <v>6939</v>
      </c>
      <c r="T30" s="29">
        <v>7338</v>
      </c>
      <c r="U30" s="29">
        <v>7318</v>
      </c>
      <c r="V30" s="29">
        <v>7427</v>
      </c>
      <c r="X30" s="6"/>
    </row>
    <row r="31" spans="1:24" ht="18" customHeight="1">
      <c r="A31" s="36" t="s">
        <v>77</v>
      </c>
      <c r="B31" s="29">
        <v>9671</v>
      </c>
      <c r="C31" s="29">
        <v>11815</v>
      </c>
      <c r="D31" s="29">
        <v>11435</v>
      </c>
      <c r="E31" s="29">
        <v>12845</v>
      </c>
      <c r="F31" s="29">
        <v>13805</v>
      </c>
      <c r="G31" s="29">
        <v>14628</v>
      </c>
      <c r="H31" s="29">
        <v>15433</v>
      </c>
      <c r="I31" s="29">
        <v>15592</v>
      </c>
      <c r="J31" s="29">
        <v>15373</v>
      </c>
      <c r="K31" s="29">
        <v>15349</v>
      </c>
      <c r="L31" s="29">
        <v>14969</v>
      </c>
      <c r="M31" s="29">
        <v>14337</v>
      </c>
      <c r="N31" s="29">
        <v>10728</v>
      </c>
      <c r="O31" s="29">
        <v>10230</v>
      </c>
      <c r="P31" s="29">
        <v>9417</v>
      </c>
      <c r="Q31" s="29">
        <v>9248</v>
      </c>
      <c r="R31" s="29">
        <v>9554</v>
      </c>
      <c r="S31" s="29">
        <v>10133</v>
      </c>
      <c r="T31" s="29">
        <v>10830</v>
      </c>
      <c r="U31" s="29">
        <v>11267</v>
      </c>
      <c r="V31" s="29">
        <v>12033</v>
      </c>
    </row>
    <row r="32" spans="1:24" ht="18" customHeight="1">
      <c r="A32" s="36" t="s">
        <v>78</v>
      </c>
      <c r="B32" s="29">
        <v>4715</v>
      </c>
      <c r="C32" s="29">
        <v>5472</v>
      </c>
      <c r="D32" s="29">
        <v>4979</v>
      </c>
      <c r="E32" s="29">
        <v>5481</v>
      </c>
      <c r="F32" s="29">
        <v>6118</v>
      </c>
      <c r="G32" s="29">
        <v>6742</v>
      </c>
      <c r="H32" s="29">
        <v>7416</v>
      </c>
      <c r="I32" s="29">
        <v>7923</v>
      </c>
      <c r="J32" s="29">
        <v>8411</v>
      </c>
      <c r="K32" s="29">
        <v>8667</v>
      </c>
      <c r="L32" s="29">
        <v>9007</v>
      </c>
      <c r="M32" s="29">
        <v>9318</v>
      </c>
      <c r="N32" s="29">
        <v>6897</v>
      </c>
      <c r="O32" s="29">
        <v>6631</v>
      </c>
      <c r="P32" s="29">
        <v>5771</v>
      </c>
      <c r="Q32" s="29">
        <v>5506</v>
      </c>
      <c r="R32" s="29">
        <v>5700</v>
      </c>
      <c r="S32" s="29">
        <v>5627</v>
      </c>
      <c r="T32" s="29">
        <v>5419</v>
      </c>
      <c r="U32" s="29">
        <v>5343</v>
      </c>
      <c r="V32" s="29">
        <v>5754</v>
      </c>
    </row>
    <row r="33" spans="1:22" ht="18" customHeight="1">
      <c r="A33" s="30" t="s">
        <v>79</v>
      </c>
      <c r="B33" s="55">
        <v>2916</v>
      </c>
      <c r="C33" s="55">
        <v>3418</v>
      </c>
      <c r="D33" s="55">
        <v>2813</v>
      </c>
      <c r="E33" s="55">
        <v>3126</v>
      </c>
      <c r="F33" s="55">
        <v>3480</v>
      </c>
      <c r="G33" s="55">
        <v>3817</v>
      </c>
      <c r="H33" s="55">
        <v>4198</v>
      </c>
      <c r="I33" s="55">
        <v>4585</v>
      </c>
      <c r="J33" s="55">
        <v>5043</v>
      </c>
      <c r="K33" s="55">
        <v>5426</v>
      </c>
      <c r="L33" s="55">
        <v>5876</v>
      </c>
      <c r="M33" s="55">
        <v>6213</v>
      </c>
      <c r="N33" s="55">
        <v>3469</v>
      </c>
      <c r="O33" s="55">
        <v>3402</v>
      </c>
      <c r="P33" s="55">
        <v>3074</v>
      </c>
      <c r="Q33" s="55">
        <v>3253</v>
      </c>
      <c r="R33" s="55">
        <v>3589</v>
      </c>
      <c r="S33" s="55">
        <v>3776</v>
      </c>
      <c r="T33" s="55">
        <v>3905</v>
      </c>
      <c r="U33" s="55">
        <v>3950</v>
      </c>
      <c r="V33" s="118">
        <v>4530</v>
      </c>
    </row>
    <row r="34" spans="1:22" ht="18" customHeight="1">
      <c r="A34" s="32" t="s">
        <v>48</v>
      </c>
      <c r="B34" s="33"/>
      <c r="C34" s="33"/>
      <c r="D34" s="33"/>
      <c r="E34" s="3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2" ht="18" customHeight="1"/>
    <row r="36" spans="1:22" ht="18" customHeight="1"/>
    <row r="37" spans="1:22" ht="18" customHeight="1"/>
    <row r="38" spans="1:22" ht="18" customHeight="1">
      <c r="A38" s="33" t="s">
        <v>80</v>
      </c>
    </row>
    <row r="39" spans="1:22" ht="18" customHeight="1"/>
    <row r="40" spans="1:22" ht="18" customHeight="1">
      <c r="A40" s="78" t="s">
        <v>14</v>
      </c>
      <c r="B40" s="79">
        <v>2002</v>
      </c>
      <c r="C40" s="79">
        <v>2003</v>
      </c>
      <c r="D40" s="79">
        <v>2004</v>
      </c>
      <c r="E40" s="79">
        <v>2005</v>
      </c>
      <c r="F40" s="79">
        <v>2006</v>
      </c>
      <c r="G40" s="79">
        <v>2007</v>
      </c>
      <c r="H40" s="79">
        <v>2008</v>
      </c>
      <c r="I40" s="79">
        <v>2009</v>
      </c>
      <c r="J40" s="79">
        <v>2010</v>
      </c>
      <c r="K40" s="79">
        <v>2011</v>
      </c>
      <c r="L40" s="79">
        <v>2012</v>
      </c>
      <c r="M40" s="79">
        <v>2013</v>
      </c>
      <c r="N40" s="79">
        <v>2014</v>
      </c>
      <c r="O40" s="79">
        <v>2015</v>
      </c>
      <c r="P40" s="79">
        <v>2016</v>
      </c>
      <c r="Q40" s="79">
        <v>2017</v>
      </c>
      <c r="R40" s="79">
        <v>2018</v>
      </c>
      <c r="S40" s="79">
        <v>2019</v>
      </c>
      <c r="T40" s="79">
        <v>2020</v>
      </c>
      <c r="U40" s="79">
        <v>2021</v>
      </c>
      <c r="V40" s="79">
        <v>2022</v>
      </c>
    </row>
    <row r="41" spans="1:22" ht="18" customHeight="1">
      <c r="A41" s="27" t="s">
        <v>74</v>
      </c>
      <c r="B41" s="53">
        <f t="shared" ref="B41:T41" si="0">SUM(B42:B46)</f>
        <v>1</v>
      </c>
      <c r="C41" s="53">
        <f t="shared" si="0"/>
        <v>1</v>
      </c>
      <c r="D41" s="53">
        <f t="shared" si="0"/>
        <v>1</v>
      </c>
      <c r="E41" s="53">
        <f t="shared" si="0"/>
        <v>0.99999999999999989</v>
      </c>
      <c r="F41" s="53">
        <f t="shared" si="0"/>
        <v>1</v>
      </c>
      <c r="G41" s="53">
        <f t="shared" si="0"/>
        <v>1</v>
      </c>
      <c r="H41" s="53">
        <f t="shared" si="0"/>
        <v>1</v>
      </c>
      <c r="I41" s="53">
        <f t="shared" si="0"/>
        <v>1</v>
      </c>
      <c r="J41" s="53">
        <f t="shared" si="0"/>
        <v>1</v>
      </c>
      <c r="K41" s="53">
        <f t="shared" si="0"/>
        <v>1</v>
      </c>
      <c r="L41" s="53">
        <f t="shared" si="0"/>
        <v>1</v>
      </c>
      <c r="M41" s="53">
        <f t="shared" si="0"/>
        <v>1</v>
      </c>
      <c r="N41" s="53">
        <f t="shared" si="0"/>
        <v>1</v>
      </c>
      <c r="O41" s="53">
        <f t="shared" si="0"/>
        <v>1</v>
      </c>
      <c r="P41" s="53">
        <f t="shared" si="0"/>
        <v>1</v>
      </c>
      <c r="Q41" s="53">
        <f t="shared" si="0"/>
        <v>1</v>
      </c>
      <c r="R41" s="53">
        <f t="shared" si="0"/>
        <v>1</v>
      </c>
      <c r="S41" s="53">
        <f t="shared" si="0"/>
        <v>1</v>
      </c>
      <c r="T41" s="53">
        <f t="shared" si="0"/>
        <v>1</v>
      </c>
      <c r="U41" s="53">
        <f>SUM(U42:U46)</f>
        <v>0.99999999999999989</v>
      </c>
      <c r="V41" s="53">
        <f>SUM(V42:V46)</f>
        <v>1</v>
      </c>
    </row>
    <row r="42" spans="1:22" ht="18" customHeight="1">
      <c r="A42" s="36" t="s">
        <v>75</v>
      </c>
      <c r="B42" s="7">
        <f t="shared" ref="B42:T42" si="1">B9/B8</f>
        <v>8.1085961955213101E-2</v>
      </c>
      <c r="C42" s="7">
        <f t="shared" si="1"/>
        <v>8.6152487777759607E-2</v>
      </c>
      <c r="D42" s="7">
        <f t="shared" si="1"/>
        <v>9.5938984411587616E-2</v>
      </c>
      <c r="E42" s="7">
        <f t="shared" si="1"/>
        <v>9.7788467178975769E-2</v>
      </c>
      <c r="F42" s="7">
        <f t="shared" si="1"/>
        <v>9.7422520172462723E-2</v>
      </c>
      <c r="G42" s="7">
        <f t="shared" si="1"/>
        <v>9.9142052030393002E-2</v>
      </c>
      <c r="H42" s="7">
        <f t="shared" si="1"/>
        <v>0.10117497250680095</v>
      </c>
      <c r="I42" s="7">
        <f t="shared" si="1"/>
        <v>0.10090293453724605</v>
      </c>
      <c r="J42" s="7">
        <f t="shared" si="1"/>
        <v>9.8659487352066852E-2</v>
      </c>
      <c r="K42" s="7">
        <f t="shared" si="1"/>
        <v>9.5671880058497152E-2</v>
      </c>
      <c r="L42" s="7">
        <f t="shared" si="1"/>
        <v>9.3024035399416713E-2</v>
      </c>
      <c r="M42" s="7">
        <f t="shared" si="1"/>
        <v>8.9425164539119958E-2</v>
      </c>
      <c r="N42" s="7">
        <f t="shared" si="1"/>
        <v>9.5995371456271211E-2</v>
      </c>
      <c r="O42" s="7">
        <f t="shared" si="1"/>
        <v>9.5678195886515438E-2</v>
      </c>
      <c r="P42" s="7">
        <f t="shared" si="1"/>
        <v>9.8529438562603641E-2</v>
      </c>
      <c r="Q42" s="7">
        <f t="shared" si="1"/>
        <v>9.8915052940187861E-2</v>
      </c>
      <c r="R42" s="7">
        <f t="shared" si="1"/>
        <v>9.7786144850931345E-2</v>
      </c>
      <c r="S42" s="7">
        <f t="shared" si="1"/>
        <v>0.10004477817580601</v>
      </c>
      <c r="T42" s="7">
        <f t="shared" si="1"/>
        <v>0.10244474157711418</v>
      </c>
      <c r="U42" s="7">
        <f>U9/U8</f>
        <v>9.8510732209707214E-2</v>
      </c>
      <c r="V42" s="7">
        <f>V9/V8</f>
        <v>9.5304910955207767E-2</v>
      </c>
    </row>
    <row r="43" spans="1:22" ht="18" customHeight="1">
      <c r="A43" s="36" t="s">
        <v>76</v>
      </c>
      <c r="B43" s="38">
        <f t="shared" ref="B43:T43" si="2">B10/B8</f>
        <v>0.22170719961473634</v>
      </c>
      <c r="C43" s="38">
        <f t="shared" si="2"/>
        <v>0.2307428179008813</v>
      </c>
      <c r="D43" s="38">
        <f t="shared" si="2"/>
        <v>0.25145514149996656</v>
      </c>
      <c r="E43" s="38">
        <f t="shared" si="2"/>
        <v>0.26066170000586614</v>
      </c>
      <c r="F43" s="38">
        <f t="shared" si="2"/>
        <v>0.25708570424534039</v>
      </c>
      <c r="G43" s="38">
        <f t="shared" si="2"/>
        <v>0.25670507724047703</v>
      </c>
      <c r="H43" s="38">
        <f t="shared" si="2"/>
        <v>0.26304335243387161</v>
      </c>
      <c r="I43" s="38">
        <f t="shared" si="2"/>
        <v>0.25659142212189617</v>
      </c>
      <c r="J43" s="38">
        <f t="shared" si="2"/>
        <v>0.24676650401032027</v>
      </c>
      <c r="K43" s="38">
        <f t="shared" si="2"/>
        <v>0.24146823403328979</v>
      </c>
      <c r="L43" s="38">
        <f t="shared" si="2"/>
        <v>0.23394008469936195</v>
      </c>
      <c r="M43" s="38">
        <f t="shared" si="2"/>
        <v>0.22674002250690553</v>
      </c>
      <c r="N43" s="38">
        <f t="shared" si="2"/>
        <v>0.24324873731450641</v>
      </c>
      <c r="O43" s="38">
        <f t="shared" si="2"/>
        <v>0.2362773626082931</v>
      </c>
      <c r="P43" s="38">
        <f t="shared" si="2"/>
        <v>0.23926235034713997</v>
      </c>
      <c r="Q43" s="38">
        <f t="shared" si="2"/>
        <v>0.23734384045115872</v>
      </c>
      <c r="R43" s="38">
        <f t="shared" si="2"/>
        <v>0.23139583295621163</v>
      </c>
      <c r="S43" s="38">
        <f t="shared" si="2"/>
        <v>0.23773766877927804</v>
      </c>
      <c r="T43" s="38">
        <f t="shared" si="2"/>
        <v>0.24599283580118522</v>
      </c>
      <c r="U43" s="7">
        <f>U10/U8</f>
        <v>0.2404243841035785</v>
      </c>
      <c r="V43" s="7">
        <f>V10/V8</f>
        <v>0.23012874874720529</v>
      </c>
    </row>
    <row r="44" spans="1:22" ht="18" customHeight="1">
      <c r="A44" s="36" t="s">
        <v>77</v>
      </c>
      <c r="B44" s="38">
        <f t="shared" ref="B44:T44" si="3">B11/B8</f>
        <v>0.37081627738983869</v>
      </c>
      <c r="C44" s="38">
        <f t="shared" si="3"/>
        <v>0.37248810477607547</v>
      </c>
      <c r="D44" s="38">
        <f t="shared" si="3"/>
        <v>0.36994045627885197</v>
      </c>
      <c r="E44" s="38">
        <f t="shared" si="3"/>
        <v>0.36660409456209303</v>
      </c>
      <c r="F44" s="38">
        <f t="shared" si="3"/>
        <v>0.36357738521632177</v>
      </c>
      <c r="G44" s="38">
        <f t="shared" si="3"/>
        <v>0.35780959090222914</v>
      </c>
      <c r="H44" s="38">
        <f t="shared" si="3"/>
        <v>0.3477455576778376</v>
      </c>
      <c r="I44" s="38">
        <f t="shared" si="3"/>
        <v>0.34183972911963884</v>
      </c>
      <c r="J44" s="38">
        <f t="shared" si="3"/>
        <v>0.33509450894609905</v>
      </c>
      <c r="K44" s="38">
        <f t="shared" si="3"/>
        <v>0.33190439510142111</v>
      </c>
      <c r="L44" s="38">
        <f t="shared" si="3"/>
        <v>0.32619311007564838</v>
      </c>
      <c r="M44" s="38">
        <f t="shared" si="3"/>
        <v>0.31779068577859115</v>
      </c>
      <c r="N44" s="38">
        <f t="shared" si="3"/>
        <v>0.32662507232099575</v>
      </c>
      <c r="O44" s="38">
        <f t="shared" si="3"/>
        <v>0.32830169962304079</v>
      </c>
      <c r="P44" s="38">
        <f t="shared" si="3"/>
        <v>0.33181478579368406</v>
      </c>
      <c r="Q44" s="38">
        <f t="shared" si="3"/>
        <v>0.33243076693245693</v>
      </c>
      <c r="R44" s="38">
        <f t="shared" si="3"/>
        <v>0.33349021595496264</v>
      </c>
      <c r="S44" s="38">
        <f t="shared" si="3"/>
        <v>0.33921190410581425</v>
      </c>
      <c r="T44" s="38">
        <f t="shared" si="3"/>
        <v>0.34561481701579755</v>
      </c>
      <c r="U44" s="7">
        <f>U11/U8</f>
        <v>0.35887920746759083</v>
      </c>
      <c r="V44" s="7">
        <f>V11/V8</f>
        <v>0.36026520700023129</v>
      </c>
    </row>
    <row r="45" spans="1:22" ht="18" customHeight="1">
      <c r="A45" s="36" t="s">
        <v>78</v>
      </c>
      <c r="B45" s="38">
        <f t="shared" ref="B45:T45" si="4">B12/B8</f>
        <v>0.20023677662733766</v>
      </c>
      <c r="C45" s="38">
        <f t="shared" si="4"/>
        <v>0.19055249431808891</v>
      </c>
      <c r="D45" s="38">
        <f t="shared" si="4"/>
        <v>0.18107312504181441</v>
      </c>
      <c r="E45" s="38">
        <f t="shared" si="4"/>
        <v>0.17690796034492873</v>
      </c>
      <c r="F45" s="38">
        <f t="shared" si="4"/>
        <v>0.1810858664359955</v>
      </c>
      <c r="G45" s="38">
        <f t="shared" si="4"/>
        <v>0.18359080159009711</v>
      </c>
      <c r="H45" s="38">
        <f t="shared" si="4"/>
        <v>0.18389766741911212</v>
      </c>
      <c r="I45" s="38">
        <f t="shared" si="4"/>
        <v>0.18953724604966141</v>
      </c>
      <c r="J45" s="38">
        <f t="shared" si="4"/>
        <v>0.19804812384317685</v>
      </c>
      <c r="K45" s="38">
        <f t="shared" si="4"/>
        <v>0.20117887404132756</v>
      </c>
      <c r="L45" s="38">
        <f t="shared" si="4"/>
        <v>0.20608315734191501</v>
      </c>
      <c r="M45" s="38">
        <f t="shared" si="4"/>
        <v>0.21422481897855022</v>
      </c>
      <c r="N45" s="38">
        <f t="shared" si="4"/>
        <v>0.2162436865725321</v>
      </c>
      <c r="O45" s="38">
        <f t="shared" si="4"/>
        <v>0.21703260366377886</v>
      </c>
      <c r="P45" s="38">
        <f t="shared" si="4"/>
        <v>0.20853909652495581</v>
      </c>
      <c r="Q45" s="38">
        <f t="shared" si="4"/>
        <v>0.20249855278146067</v>
      </c>
      <c r="R45" s="38">
        <f t="shared" si="4"/>
        <v>0.20055029596509966</v>
      </c>
      <c r="S45" s="38">
        <f t="shared" si="4"/>
        <v>0.1881027831358501</v>
      </c>
      <c r="T45" s="38">
        <f t="shared" si="4"/>
        <v>0.17288169167533304</v>
      </c>
      <c r="U45" s="7">
        <f>U12/U8</f>
        <v>0.16926321296038974</v>
      </c>
      <c r="V45" s="7">
        <f>V12/V8</f>
        <v>0.17178320869632258</v>
      </c>
    </row>
    <row r="46" spans="1:22" ht="18" customHeight="1">
      <c r="A46" s="30" t="s">
        <v>79</v>
      </c>
      <c r="B46" s="56">
        <f t="shared" ref="B46:T46" si="5">B13/B8</f>
        <v>0.12615378441287423</v>
      </c>
      <c r="C46" s="56">
        <f t="shared" si="5"/>
        <v>0.12006409522719469</v>
      </c>
      <c r="D46" s="56">
        <f t="shared" si="5"/>
        <v>0.10159229276777949</v>
      </c>
      <c r="E46" s="56">
        <f t="shared" si="5"/>
        <v>9.8037777908136323E-2</v>
      </c>
      <c r="F46" s="56">
        <f t="shared" si="5"/>
        <v>0.10082852392987958</v>
      </c>
      <c r="G46" s="56">
        <f t="shared" si="5"/>
        <v>0.10275247823680371</v>
      </c>
      <c r="H46" s="56">
        <f t="shared" si="5"/>
        <v>0.10413844996237773</v>
      </c>
      <c r="I46" s="56">
        <f t="shared" si="5"/>
        <v>0.11112866817155756</v>
      </c>
      <c r="J46" s="56">
        <f t="shared" si="5"/>
        <v>0.12143137584833698</v>
      </c>
      <c r="K46" s="56">
        <f t="shared" si="5"/>
        <v>0.12977661676546434</v>
      </c>
      <c r="L46" s="56">
        <f t="shared" si="5"/>
        <v>0.14075961248365795</v>
      </c>
      <c r="M46" s="56">
        <f t="shared" si="5"/>
        <v>0.15181930819683312</v>
      </c>
      <c r="N46" s="56">
        <f t="shared" si="5"/>
        <v>0.11788713233569452</v>
      </c>
      <c r="O46" s="56">
        <f t="shared" si="5"/>
        <v>0.1227101382183718</v>
      </c>
      <c r="P46" s="56">
        <f t="shared" si="5"/>
        <v>0.12185432877161652</v>
      </c>
      <c r="Q46" s="56">
        <f t="shared" si="5"/>
        <v>0.12881178689473585</v>
      </c>
      <c r="R46" s="56">
        <f t="shared" si="5"/>
        <v>0.13677751027279475</v>
      </c>
      <c r="S46" s="56">
        <f t="shared" si="5"/>
        <v>0.13490286580325159</v>
      </c>
      <c r="T46" s="56">
        <f t="shared" si="5"/>
        <v>0.13306591393056999</v>
      </c>
      <c r="U46" s="102">
        <f>U13/U8</f>
        <v>0.13292246325873372</v>
      </c>
      <c r="V46" s="102">
        <f>V13/V8</f>
        <v>0.14251792460103307</v>
      </c>
    </row>
    <row r="47" spans="1:22" ht="18" customHeight="1">
      <c r="A47" s="32" t="s">
        <v>52</v>
      </c>
      <c r="B47" s="33"/>
      <c r="C47" s="33"/>
      <c r="D47" s="33"/>
      <c r="E47" s="3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2" ht="18" customHeight="1"/>
    <row r="49" spans="1:22" ht="18" customHeight="1"/>
    <row r="50" spans="1:22" ht="18" customHeight="1">
      <c r="A50" s="78" t="s">
        <v>49</v>
      </c>
      <c r="B50" s="79">
        <v>2002</v>
      </c>
      <c r="C50" s="79">
        <v>2003</v>
      </c>
      <c r="D50" s="79">
        <v>2004</v>
      </c>
      <c r="E50" s="79">
        <v>2005</v>
      </c>
      <c r="F50" s="79">
        <v>2006</v>
      </c>
      <c r="G50" s="79">
        <v>2007</v>
      </c>
      <c r="H50" s="79">
        <v>2008</v>
      </c>
      <c r="I50" s="79">
        <v>2009</v>
      </c>
      <c r="J50" s="79">
        <v>2010</v>
      </c>
      <c r="K50" s="79">
        <v>2011</v>
      </c>
      <c r="L50" s="79">
        <v>2012</v>
      </c>
      <c r="M50" s="79">
        <v>2013</v>
      </c>
      <c r="N50" s="79">
        <v>2014</v>
      </c>
      <c r="O50" s="79">
        <v>2015</v>
      </c>
      <c r="P50" s="79">
        <v>2016</v>
      </c>
      <c r="Q50" s="79">
        <v>2017</v>
      </c>
      <c r="R50" s="79">
        <v>2018</v>
      </c>
      <c r="S50" s="79">
        <v>2019</v>
      </c>
      <c r="T50" s="79">
        <v>2020</v>
      </c>
      <c r="U50" s="79">
        <v>2021</v>
      </c>
      <c r="V50" s="79">
        <v>2022</v>
      </c>
    </row>
    <row r="51" spans="1:22" ht="18" customHeight="1">
      <c r="A51" s="27" t="s">
        <v>74</v>
      </c>
      <c r="B51" s="53">
        <f t="shared" ref="B51:T51" si="6">SUM(B52:B56)</f>
        <v>1</v>
      </c>
      <c r="C51" s="53">
        <f t="shared" si="6"/>
        <v>1</v>
      </c>
      <c r="D51" s="53">
        <f t="shared" si="6"/>
        <v>1</v>
      </c>
      <c r="E51" s="53">
        <f t="shared" si="6"/>
        <v>1</v>
      </c>
      <c r="F51" s="53">
        <f t="shared" si="6"/>
        <v>1</v>
      </c>
      <c r="G51" s="53">
        <f t="shared" si="6"/>
        <v>1</v>
      </c>
      <c r="H51" s="53">
        <f t="shared" si="6"/>
        <v>1</v>
      </c>
      <c r="I51" s="53">
        <f t="shared" si="6"/>
        <v>0.99999999999999989</v>
      </c>
      <c r="J51" s="53">
        <f t="shared" si="6"/>
        <v>0.99999999999999989</v>
      </c>
      <c r="K51" s="53">
        <f t="shared" si="6"/>
        <v>1</v>
      </c>
      <c r="L51" s="53">
        <f t="shared" si="6"/>
        <v>1</v>
      </c>
      <c r="M51" s="53">
        <f t="shared" si="6"/>
        <v>1</v>
      </c>
      <c r="N51" s="53">
        <f t="shared" si="6"/>
        <v>0.99999999999999989</v>
      </c>
      <c r="O51" s="53">
        <f t="shared" si="6"/>
        <v>0.99999999999999989</v>
      </c>
      <c r="P51" s="53">
        <f t="shared" si="6"/>
        <v>1</v>
      </c>
      <c r="Q51" s="53">
        <f t="shared" si="6"/>
        <v>1</v>
      </c>
      <c r="R51" s="53">
        <f t="shared" si="6"/>
        <v>1</v>
      </c>
      <c r="S51" s="53">
        <f t="shared" si="6"/>
        <v>1</v>
      </c>
      <c r="T51" s="53">
        <f t="shared" si="6"/>
        <v>0.99999999999999989</v>
      </c>
      <c r="U51" s="53">
        <f>SUM(U52:U56)</f>
        <v>1</v>
      </c>
      <c r="V51" s="53">
        <f>SUM(V52:V56)</f>
        <v>1</v>
      </c>
    </row>
    <row r="52" spans="1:22" ht="18" customHeight="1">
      <c r="A52" s="36" t="s">
        <v>75</v>
      </c>
      <c r="B52" s="7">
        <f t="shared" ref="B52:T52" si="7">B19/B18</f>
        <v>8.021369367953804E-2</v>
      </c>
      <c r="C52" s="7">
        <f t="shared" si="7"/>
        <v>8.5858103157156959E-2</v>
      </c>
      <c r="D52" s="7">
        <f t="shared" si="7"/>
        <v>9.5404530744336566E-2</v>
      </c>
      <c r="E52" s="7">
        <f t="shared" si="7"/>
        <v>9.6043602270480921E-2</v>
      </c>
      <c r="F52" s="7">
        <f t="shared" si="7"/>
        <v>9.6547948062783537E-2</v>
      </c>
      <c r="G52" s="7">
        <f t="shared" si="7"/>
        <v>9.9422613102053747E-2</v>
      </c>
      <c r="H52" s="7">
        <f t="shared" si="7"/>
        <v>0.10147535084562792</v>
      </c>
      <c r="I52" s="7">
        <f t="shared" si="7"/>
        <v>0.1014870052508494</v>
      </c>
      <c r="J52" s="7">
        <f t="shared" si="7"/>
        <v>9.9537037037037035E-2</v>
      </c>
      <c r="K52" s="7">
        <f t="shared" si="7"/>
        <v>9.735566328779198E-2</v>
      </c>
      <c r="L52" s="7">
        <f t="shared" si="7"/>
        <v>9.5122543072069882E-2</v>
      </c>
      <c r="M52" s="7">
        <f t="shared" si="7"/>
        <v>9.1882408511212571E-2</v>
      </c>
      <c r="N52" s="7">
        <f t="shared" si="7"/>
        <v>9.9625935162094767E-2</v>
      </c>
      <c r="O52" s="7">
        <f t="shared" si="7"/>
        <v>9.94054933740742E-2</v>
      </c>
      <c r="P52" s="7">
        <f t="shared" si="7"/>
        <v>0.10210077861025416</v>
      </c>
      <c r="Q52" s="7">
        <f t="shared" si="7"/>
        <v>0.10246708036930528</v>
      </c>
      <c r="R52" s="7">
        <f t="shared" si="7"/>
        <v>0.10068271913081779</v>
      </c>
      <c r="S52" s="7">
        <f t="shared" si="7"/>
        <v>0.10164825591525246</v>
      </c>
      <c r="T52" s="7">
        <f t="shared" si="7"/>
        <v>0.10524914289518357</v>
      </c>
      <c r="U52" s="7">
        <f>U19/U18</f>
        <v>0.10119655865774467</v>
      </c>
      <c r="V52" s="7">
        <f>V19/V18</f>
        <v>9.9230936887006876E-2</v>
      </c>
    </row>
    <row r="53" spans="1:22" ht="18" customHeight="1">
      <c r="A53" s="36" t="s">
        <v>76</v>
      </c>
      <c r="B53" s="38">
        <f t="shared" ref="B53:T53" si="8">B20/B18</f>
        <v>0.23455238244883528</v>
      </c>
      <c r="C53" s="38">
        <f t="shared" si="8"/>
        <v>0.24279206091305872</v>
      </c>
      <c r="D53" s="38">
        <f t="shared" si="8"/>
        <v>0.26411003236245956</v>
      </c>
      <c r="E53" s="38">
        <f t="shared" si="8"/>
        <v>0.2743780181299596</v>
      </c>
      <c r="F53" s="38">
        <f t="shared" si="8"/>
        <v>0.26844657662825261</v>
      </c>
      <c r="G53" s="38">
        <f t="shared" si="8"/>
        <v>0.26671863960825393</v>
      </c>
      <c r="H53" s="38">
        <f t="shared" si="8"/>
        <v>0.27161299028427494</v>
      </c>
      <c r="I53" s="38">
        <f t="shared" si="8"/>
        <v>0.26254247010545823</v>
      </c>
      <c r="J53" s="38">
        <f t="shared" si="8"/>
        <v>0.24955908289241621</v>
      </c>
      <c r="K53" s="38">
        <f t="shared" si="8"/>
        <v>0.24299250771264874</v>
      </c>
      <c r="L53" s="38">
        <f t="shared" si="8"/>
        <v>0.23469590346561955</v>
      </c>
      <c r="M53" s="38">
        <f t="shared" si="8"/>
        <v>0.22679322521874087</v>
      </c>
      <c r="N53" s="38">
        <f t="shared" si="8"/>
        <v>0.24071072319201994</v>
      </c>
      <c r="O53" s="38">
        <f t="shared" si="8"/>
        <v>0.23159188282573318</v>
      </c>
      <c r="P53" s="38">
        <f t="shared" si="8"/>
        <v>0.23395034523284855</v>
      </c>
      <c r="Q53" s="38">
        <f t="shared" si="8"/>
        <v>0.23395640986832147</v>
      </c>
      <c r="R53" s="38">
        <f t="shared" si="8"/>
        <v>0.23072970195272355</v>
      </c>
      <c r="S53" s="38">
        <f t="shared" si="8"/>
        <v>0.23922361222427432</v>
      </c>
      <c r="T53" s="38">
        <f t="shared" si="8"/>
        <v>0.25177245947475285</v>
      </c>
      <c r="U53" s="7">
        <f>U20/U18</f>
        <v>0.24356396479546427</v>
      </c>
      <c r="V53" s="7">
        <f>V20/V18</f>
        <v>0.23345891583896378</v>
      </c>
    </row>
    <row r="54" spans="1:22" ht="18" customHeight="1">
      <c r="A54" s="36" t="s">
        <v>77</v>
      </c>
      <c r="B54" s="38">
        <f t="shared" ref="B54:T54" si="9">B21/B18</f>
        <v>0.34603448953136662</v>
      </c>
      <c r="C54" s="38">
        <f t="shared" si="9"/>
        <v>0.34935805536971548</v>
      </c>
      <c r="D54" s="38">
        <f t="shared" si="9"/>
        <v>0.34572815533980583</v>
      </c>
      <c r="E54" s="38">
        <f t="shared" si="9"/>
        <v>0.34319844116235071</v>
      </c>
      <c r="F54" s="38">
        <f t="shared" si="9"/>
        <v>0.3414246232465975</v>
      </c>
      <c r="G54" s="38">
        <f t="shared" si="9"/>
        <v>0.33656540063829271</v>
      </c>
      <c r="H54" s="38">
        <f t="shared" si="9"/>
        <v>0.32851295430010796</v>
      </c>
      <c r="I54" s="38">
        <f t="shared" si="9"/>
        <v>0.32420685699157215</v>
      </c>
      <c r="J54" s="38">
        <f t="shared" si="9"/>
        <v>0.31964285714285712</v>
      </c>
      <c r="K54" s="38">
        <f t="shared" si="9"/>
        <v>0.31692375495813135</v>
      </c>
      <c r="L54" s="38">
        <f t="shared" si="9"/>
        <v>0.31375879640863868</v>
      </c>
      <c r="M54" s="38">
        <f t="shared" si="9"/>
        <v>0.30634967048291684</v>
      </c>
      <c r="N54" s="38">
        <f t="shared" si="9"/>
        <v>0.3167082294264339</v>
      </c>
      <c r="O54" s="38">
        <f t="shared" si="9"/>
        <v>0.31973828423394995</v>
      </c>
      <c r="P54" s="38">
        <f t="shared" si="9"/>
        <v>0.32290289407962391</v>
      </c>
      <c r="Q54" s="38">
        <f t="shared" si="9"/>
        <v>0.32367186317542002</v>
      </c>
      <c r="R54" s="38">
        <f t="shared" si="9"/>
        <v>0.32553956834532372</v>
      </c>
      <c r="S54" s="38">
        <f t="shared" si="9"/>
        <v>0.33324040840505975</v>
      </c>
      <c r="T54" s="38">
        <f t="shared" si="9"/>
        <v>0.33641780115168257</v>
      </c>
      <c r="U54" s="7">
        <f>U21/U18</f>
        <v>0.35224313544516594</v>
      </c>
      <c r="V54" s="7">
        <f>V21/V18</f>
        <v>0.35283494722421149</v>
      </c>
    </row>
    <row r="55" spans="1:22" ht="18" customHeight="1">
      <c r="A55" s="36" t="s">
        <v>78</v>
      </c>
      <c r="B55" s="38">
        <f t="shared" ref="B55:T55" si="10">B22/B18</f>
        <v>0.20678006049416664</v>
      </c>
      <c r="C55" s="38">
        <f t="shared" si="10"/>
        <v>0.1969479754053968</v>
      </c>
      <c r="D55" s="38">
        <f t="shared" si="10"/>
        <v>0.18922330097087378</v>
      </c>
      <c r="E55" s="38">
        <f t="shared" si="10"/>
        <v>0.18587444579367993</v>
      </c>
      <c r="F55" s="38">
        <f t="shared" si="10"/>
        <v>0.18981071074724931</v>
      </c>
      <c r="G55" s="38">
        <f t="shared" si="10"/>
        <v>0.19129290812970498</v>
      </c>
      <c r="H55" s="38">
        <f t="shared" si="10"/>
        <v>0.1904911838790932</v>
      </c>
      <c r="I55" s="38">
        <f t="shared" si="10"/>
        <v>0.19569342099457265</v>
      </c>
      <c r="J55" s="38">
        <f t="shared" si="10"/>
        <v>0.20379188712522045</v>
      </c>
      <c r="K55" s="38">
        <f t="shared" si="10"/>
        <v>0.20612604671661525</v>
      </c>
      <c r="L55" s="38">
        <f t="shared" si="10"/>
        <v>0.20815777282654255</v>
      </c>
      <c r="M55" s="38">
        <f t="shared" si="10"/>
        <v>0.21430981353606693</v>
      </c>
      <c r="N55" s="38">
        <f t="shared" si="10"/>
        <v>0.21608478802992517</v>
      </c>
      <c r="O55" s="38">
        <f t="shared" si="10"/>
        <v>0.21574944368793383</v>
      </c>
      <c r="P55" s="38">
        <f t="shared" si="10"/>
        <v>0.20835169678272367</v>
      </c>
      <c r="Q55" s="38">
        <f t="shared" si="10"/>
        <v>0.20198274557287726</v>
      </c>
      <c r="R55" s="38">
        <f t="shared" si="10"/>
        <v>0.19743796799295257</v>
      </c>
      <c r="S55" s="38">
        <f t="shared" si="10"/>
        <v>0.18451406070320939</v>
      </c>
      <c r="T55" s="38">
        <f t="shared" si="10"/>
        <v>0.16822554338781082</v>
      </c>
      <c r="U55" s="7">
        <f>U22/U18</f>
        <v>0.16517783564624056</v>
      </c>
      <c r="V55" s="7">
        <f>V22/V18</f>
        <v>0.16773048541270977</v>
      </c>
    </row>
    <row r="56" spans="1:22" ht="18" customHeight="1">
      <c r="A56" s="30" t="s">
        <v>79</v>
      </c>
      <c r="B56" s="56">
        <f t="shared" ref="B56:T56" si="11">B23/B18</f>
        <v>0.13241937384609342</v>
      </c>
      <c r="C56" s="56">
        <f t="shared" si="11"/>
        <v>0.12504380515467201</v>
      </c>
      <c r="D56" s="56">
        <f t="shared" si="11"/>
        <v>0.10553398058252428</v>
      </c>
      <c r="E56" s="56">
        <f t="shared" si="11"/>
        <v>0.10050549264352884</v>
      </c>
      <c r="F56" s="56">
        <f t="shared" si="11"/>
        <v>0.10377014131511707</v>
      </c>
      <c r="G56" s="56">
        <f t="shared" si="11"/>
        <v>0.10600043852169465</v>
      </c>
      <c r="H56" s="56">
        <f t="shared" si="11"/>
        <v>0.107907520690896</v>
      </c>
      <c r="I56" s="56">
        <f t="shared" si="11"/>
        <v>0.11607024665754755</v>
      </c>
      <c r="J56" s="56">
        <f t="shared" si="11"/>
        <v>0.12746913580246913</v>
      </c>
      <c r="K56" s="56">
        <f t="shared" si="11"/>
        <v>0.13660202732481269</v>
      </c>
      <c r="L56" s="56">
        <f t="shared" si="11"/>
        <v>0.14826498422712933</v>
      </c>
      <c r="M56" s="56">
        <f t="shared" si="11"/>
        <v>0.16066488225106279</v>
      </c>
      <c r="N56" s="56">
        <f t="shared" si="11"/>
        <v>0.12687032418952618</v>
      </c>
      <c r="O56" s="56">
        <f t="shared" si="11"/>
        <v>0.13351489587830881</v>
      </c>
      <c r="P56" s="56">
        <f t="shared" si="11"/>
        <v>0.13269428529454974</v>
      </c>
      <c r="Q56" s="56">
        <f t="shared" si="11"/>
        <v>0.13792190101407598</v>
      </c>
      <c r="R56" s="56">
        <f t="shared" si="11"/>
        <v>0.14561004257818236</v>
      </c>
      <c r="S56" s="56">
        <f t="shared" si="11"/>
        <v>0.14137366275220406</v>
      </c>
      <c r="T56" s="56">
        <f t="shared" si="11"/>
        <v>0.13833505309057018</v>
      </c>
      <c r="U56" s="102">
        <f>U23/U18</f>
        <v>0.13781850545538452</v>
      </c>
      <c r="V56" s="102">
        <f>V23/V18</f>
        <v>0.14674471463710809</v>
      </c>
    </row>
    <row r="57" spans="1:22" ht="18" customHeight="1">
      <c r="A57" s="32" t="s">
        <v>52</v>
      </c>
      <c r="B57" s="33"/>
      <c r="C57" s="33"/>
      <c r="D57" s="33"/>
      <c r="E57" s="3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22" ht="18" customHeight="1"/>
    <row r="59" spans="1:22" ht="18" customHeight="1"/>
    <row r="60" spans="1:22" ht="18" customHeight="1">
      <c r="A60" s="78" t="s">
        <v>50</v>
      </c>
      <c r="B60" s="79">
        <v>2002</v>
      </c>
      <c r="C60" s="79">
        <v>2003</v>
      </c>
      <c r="D60" s="79">
        <v>2004</v>
      </c>
      <c r="E60" s="79">
        <v>2005</v>
      </c>
      <c r="F60" s="79">
        <v>2006</v>
      </c>
      <c r="G60" s="79">
        <v>2007</v>
      </c>
      <c r="H60" s="79">
        <v>2008</v>
      </c>
      <c r="I60" s="79">
        <v>2009</v>
      </c>
      <c r="J60" s="79">
        <v>2010</v>
      </c>
      <c r="K60" s="79">
        <v>2011</v>
      </c>
      <c r="L60" s="79">
        <v>2012</v>
      </c>
      <c r="M60" s="79">
        <v>2013</v>
      </c>
      <c r="N60" s="79">
        <v>2014</v>
      </c>
      <c r="O60" s="79">
        <v>2015</v>
      </c>
      <c r="P60" s="79">
        <v>2016</v>
      </c>
      <c r="Q60" s="79">
        <v>2017</v>
      </c>
      <c r="R60" s="79">
        <v>2018</v>
      </c>
      <c r="S60" s="79">
        <v>2019</v>
      </c>
      <c r="T60" s="79">
        <v>2020</v>
      </c>
      <c r="U60" s="79">
        <v>2021</v>
      </c>
      <c r="V60" s="79">
        <v>2022</v>
      </c>
    </row>
    <row r="61" spans="1:22" ht="18" customHeight="1">
      <c r="A61" s="27" t="s">
        <v>74</v>
      </c>
      <c r="B61" s="53">
        <f t="shared" ref="B61:T61" si="12">SUM(B62:B66)</f>
        <v>1</v>
      </c>
      <c r="C61" s="53">
        <f t="shared" si="12"/>
        <v>1</v>
      </c>
      <c r="D61" s="53">
        <f t="shared" si="12"/>
        <v>1</v>
      </c>
      <c r="E61" s="53">
        <f t="shared" si="12"/>
        <v>0.99999999999999989</v>
      </c>
      <c r="F61" s="53">
        <f t="shared" si="12"/>
        <v>1</v>
      </c>
      <c r="G61" s="53">
        <f t="shared" si="12"/>
        <v>0.99999999999999989</v>
      </c>
      <c r="H61" s="53">
        <f t="shared" si="12"/>
        <v>1</v>
      </c>
      <c r="I61" s="53">
        <f t="shared" si="12"/>
        <v>0.99999999999999989</v>
      </c>
      <c r="J61" s="53">
        <f t="shared" si="12"/>
        <v>1</v>
      </c>
      <c r="K61" s="53">
        <f t="shared" si="12"/>
        <v>1</v>
      </c>
      <c r="L61" s="53">
        <f t="shared" si="12"/>
        <v>1</v>
      </c>
      <c r="M61" s="53">
        <f t="shared" si="12"/>
        <v>1</v>
      </c>
      <c r="N61" s="53">
        <f t="shared" si="12"/>
        <v>1</v>
      </c>
      <c r="O61" s="53">
        <f t="shared" si="12"/>
        <v>0.99999999999999989</v>
      </c>
      <c r="P61" s="53">
        <f t="shared" si="12"/>
        <v>1</v>
      </c>
      <c r="Q61" s="53">
        <f t="shared" si="12"/>
        <v>0.99999999999999989</v>
      </c>
      <c r="R61" s="53">
        <f t="shared" si="12"/>
        <v>0.99999999999999989</v>
      </c>
      <c r="S61" s="53">
        <f t="shared" si="12"/>
        <v>1</v>
      </c>
      <c r="T61" s="53">
        <f t="shared" si="12"/>
        <v>1</v>
      </c>
      <c r="U61" s="53">
        <f>SUM(U62:U66)</f>
        <v>1</v>
      </c>
      <c r="V61" s="53">
        <f>SUM(V62:V66)</f>
        <v>1</v>
      </c>
    </row>
    <row r="62" spans="1:22" ht="18" customHeight="1">
      <c r="A62" s="36" t="s">
        <v>75</v>
      </c>
      <c r="B62" s="7">
        <f t="shared" ref="B62:T62" si="13">B29/B28</f>
        <v>8.1996800525042046E-2</v>
      </c>
      <c r="C62" s="7">
        <f t="shared" si="13"/>
        <v>8.6462882096069865E-2</v>
      </c>
      <c r="D62" s="7">
        <f t="shared" si="13"/>
        <v>9.6510661866518965E-2</v>
      </c>
      <c r="E62" s="7">
        <f t="shared" si="13"/>
        <v>9.9673551575800101E-2</v>
      </c>
      <c r="F62" s="7">
        <f t="shared" si="13"/>
        <v>9.8363876182190668E-2</v>
      </c>
      <c r="G62" s="7">
        <f t="shared" si="13"/>
        <v>9.8842502275978669E-2</v>
      </c>
      <c r="H62" s="7">
        <f t="shared" si="13"/>
        <v>0.1008563727010329</v>
      </c>
      <c r="I62" s="7">
        <f t="shared" si="13"/>
        <v>0.10029116790682627</v>
      </c>
      <c r="J62" s="7">
        <f t="shared" si="13"/>
        <v>9.7750371131666097E-2</v>
      </c>
      <c r="K62" s="7">
        <f t="shared" si="13"/>
        <v>9.3943027807317239E-2</v>
      </c>
      <c r="L62" s="7">
        <f t="shared" si="13"/>
        <v>9.0869978714732125E-2</v>
      </c>
      <c r="M62" s="7">
        <f t="shared" si="13"/>
        <v>8.6914556234775009E-2</v>
      </c>
      <c r="N62" s="7">
        <f t="shared" si="13"/>
        <v>9.2340999654858646E-2</v>
      </c>
      <c r="O62" s="7">
        <f t="shared" si="13"/>
        <v>9.1983539094650207E-2</v>
      </c>
      <c r="P62" s="7">
        <f t="shared" si="13"/>
        <v>9.5012477847300089E-2</v>
      </c>
      <c r="Q62" s="7">
        <f t="shared" si="13"/>
        <v>9.5454042694392213E-2</v>
      </c>
      <c r="R62" s="7">
        <f t="shared" si="13"/>
        <v>9.4967677417050603E-2</v>
      </c>
      <c r="S62" s="7">
        <f t="shared" si="13"/>
        <v>9.8477883338441111E-2</v>
      </c>
      <c r="T62" s="7">
        <f t="shared" si="13"/>
        <v>9.9685616976683253E-2</v>
      </c>
      <c r="U62" s="7">
        <f>U29/U28</f>
        <v>9.5868197444379577E-2</v>
      </c>
      <c r="V62" s="7">
        <f>V29/V28</f>
        <v>9.1453356955220236E-2</v>
      </c>
    </row>
    <row r="63" spans="1:22" ht="18" customHeight="1">
      <c r="A63" s="36" t="s">
        <v>76</v>
      </c>
      <c r="B63" s="38">
        <f t="shared" ref="B63:T63" si="14">B30/B28</f>
        <v>0.20829402354485418</v>
      </c>
      <c r="C63" s="38">
        <f t="shared" si="14"/>
        <v>0.21803829358414512</v>
      </c>
      <c r="D63" s="38">
        <f t="shared" si="14"/>
        <v>0.23791885904181667</v>
      </c>
      <c r="E63" s="38">
        <f t="shared" si="14"/>
        <v>0.24584312170119291</v>
      </c>
      <c r="F63" s="38">
        <f t="shared" si="14"/>
        <v>0.24485729520388405</v>
      </c>
      <c r="G63" s="38">
        <f t="shared" si="14"/>
        <v>0.24601378592794901</v>
      </c>
      <c r="H63" s="38">
        <f t="shared" si="14"/>
        <v>0.25395386560435101</v>
      </c>
      <c r="I63" s="38">
        <f t="shared" si="14"/>
        <v>0.25035818274252436</v>
      </c>
      <c r="J63" s="38">
        <f t="shared" si="14"/>
        <v>0.24387347265045106</v>
      </c>
      <c r="K63" s="38">
        <f t="shared" si="14"/>
        <v>0.23990316084802135</v>
      </c>
      <c r="L63" s="38">
        <f t="shared" si="14"/>
        <v>0.23316425886508763</v>
      </c>
      <c r="M63" s="38">
        <f t="shared" si="14"/>
        <v>0.22668566438387647</v>
      </c>
      <c r="N63" s="38">
        <f t="shared" si="14"/>
        <v>0.24580339493583508</v>
      </c>
      <c r="O63" s="38">
        <f t="shared" si="14"/>
        <v>0.24092181069958848</v>
      </c>
      <c r="P63" s="38">
        <f t="shared" si="14"/>
        <v>0.2444934717349633</v>
      </c>
      <c r="Q63" s="38">
        <f t="shared" si="14"/>
        <v>0.24064447148176824</v>
      </c>
      <c r="R63" s="38">
        <f t="shared" si="14"/>
        <v>0.23204400157148469</v>
      </c>
      <c r="S63" s="38">
        <f t="shared" si="14"/>
        <v>0.23628562672387374</v>
      </c>
      <c r="T63" s="38">
        <f t="shared" si="14"/>
        <v>0.24030652344773382</v>
      </c>
      <c r="U63" s="7">
        <f>U30/U28</f>
        <v>0.2373354089641305</v>
      </c>
      <c r="V63" s="7">
        <f>V30/V28</f>
        <v>0.226861750870548</v>
      </c>
    </row>
    <row r="64" spans="1:22" ht="18" customHeight="1">
      <c r="A64" s="36" t="s">
        <v>77</v>
      </c>
      <c r="B64" s="38">
        <f t="shared" ref="B64:T64" si="15">B31/B28</f>
        <v>0.39669387587677918</v>
      </c>
      <c r="C64" s="38">
        <f t="shared" si="15"/>
        <v>0.39687604971447765</v>
      </c>
      <c r="D64" s="38">
        <f t="shared" si="15"/>
        <v>0.39583910274162282</v>
      </c>
      <c r="E64" s="38">
        <f t="shared" si="15"/>
        <v>0.39189065503249232</v>
      </c>
      <c r="F64" s="38">
        <f t="shared" si="15"/>
        <v>0.38742177195296496</v>
      </c>
      <c r="G64" s="38">
        <f t="shared" si="15"/>
        <v>0.38049161139289894</v>
      </c>
      <c r="H64" s="38">
        <f t="shared" si="15"/>
        <v>0.36814484387299923</v>
      </c>
      <c r="I64" s="38">
        <f t="shared" si="15"/>
        <v>0.360308730415492</v>
      </c>
      <c r="J64" s="38">
        <f t="shared" si="15"/>
        <v>0.35110197556240724</v>
      </c>
      <c r="K64" s="38">
        <f t="shared" si="15"/>
        <v>0.34728601488788829</v>
      </c>
      <c r="L64" s="38">
        <f t="shared" si="15"/>
        <v>0.33895656899596938</v>
      </c>
      <c r="M64" s="38">
        <f t="shared" si="15"/>
        <v>0.32948016730247737</v>
      </c>
      <c r="N64" s="38">
        <f t="shared" si="15"/>
        <v>0.33660694675410247</v>
      </c>
      <c r="O64" s="38">
        <f t="shared" si="15"/>
        <v>0.3367901234567901</v>
      </c>
      <c r="P64" s="38">
        <f t="shared" si="15"/>
        <v>0.3405909797822706</v>
      </c>
      <c r="Q64" s="38">
        <f t="shared" si="15"/>
        <v>0.34096523245953619</v>
      </c>
      <c r="R64" s="38">
        <f t="shared" si="15"/>
        <v>0.34122647237401338</v>
      </c>
      <c r="S64" s="38">
        <f t="shared" si="15"/>
        <v>0.34504716178022948</v>
      </c>
      <c r="T64" s="38">
        <f t="shared" si="15"/>
        <v>0.35466334817919831</v>
      </c>
      <c r="U64" s="7">
        <f>U31/U28</f>
        <v>0.36540831549588115</v>
      </c>
      <c r="V64" s="7">
        <f>V31/V28</f>
        <v>0.36755452379497833</v>
      </c>
    </row>
    <row r="65" spans="1:22" ht="18" customHeight="1">
      <c r="A65" s="36" t="s">
        <v>78</v>
      </c>
      <c r="B65" s="38">
        <f t="shared" ref="B65:T65" si="16">B32/B28</f>
        <v>0.19340415931744534</v>
      </c>
      <c r="C65" s="38">
        <f t="shared" si="16"/>
        <v>0.18380920389654015</v>
      </c>
      <c r="D65" s="38">
        <f t="shared" si="16"/>
        <v>0.17235530324009971</v>
      </c>
      <c r="E65" s="38">
        <f t="shared" si="16"/>
        <v>0.1672209171065076</v>
      </c>
      <c r="F65" s="38">
        <f t="shared" si="16"/>
        <v>0.17169477731316476</v>
      </c>
      <c r="G65" s="38">
        <f t="shared" si="16"/>
        <v>0.17536740798543374</v>
      </c>
      <c r="H65" s="38">
        <f t="shared" si="16"/>
        <v>0.1769041769041769</v>
      </c>
      <c r="I65" s="38">
        <f t="shared" si="16"/>
        <v>0.18308915284004251</v>
      </c>
      <c r="J65" s="38">
        <f t="shared" si="16"/>
        <v>0.19209775037113166</v>
      </c>
      <c r="K65" s="38">
        <f t="shared" si="16"/>
        <v>0.19609928275674821</v>
      </c>
      <c r="L65" s="38">
        <f t="shared" si="16"/>
        <v>0.20395362528870975</v>
      </c>
      <c r="M65" s="38">
        <f t="shared" si="16"/>
        <v>0.21413797858160591</v>
      </c>
      <c r="N65" s="38">
        <f t="shared" si="16"/>
        <v>0.21640362712183489</v>
      </c>
      <c r="O65" s="38">
        <f t="shared" si="16"/>
        <v>0.21830452674897119</v>
      </c>
      <c r="P65" s="38">
        <f t="shared" si="16"/>
        <v>0.20872364280805816</v>
      </c>
      <c r="Q65" s="38">
        <f t="shared" si="16"/>
        <v>0.20300114294141502</v>
      </c>
      <c r="R65" s="38">
        <f t="shared" si="16"/>
        <v>0.20357869923925853</v>
      </c>
      <c r="S65" s="38">
        <f t="shared" si="16"/>
        <v>0.19160962985664182</v>
      </c>
      <c r="T65" s="38">
        <f t="shared" si="16"/>
        <v>0.17746266701598112</v>
      </c>
      <c r="U65" s="7">
        <f>U32/U28</f>
        <v>0.17328273983265227</v>
      </c>
      <c r="V65" s="7">
        <f>V32/V28</f>
        <v>0.17575905675361964</v>
      </c>
    </row>
    <row r="66" spans="1:22" ht="18" customHeight="1">
      <c r="A66" s="30" t="s">
        <v>79</v>
      </c>
      <c r="B66" s="56">
        <f t="shared" ref="B66:T66" si="17">B33/B28</f>
        <v>0.11961114073587924</v>
      </c>
      <c r="C66" s="56">
        <f t="shared" si="17"/>
        <v>0.11481357070876722</v>
      </c>
      <c r="D66" s="56">
        <f t="shared" si="17"/>
        <v>9.7376073109941841E-2</v>
      </c>
      <c r="E66" s="56">
        <f t="shared" si="17"/>
        <v>9.5371754584007082E-2</v>
      </c>
      <c r="F66" s="56">
        <f t="shared" si="17"/>
        <v>9.7662279347795589E-2</v>
      </c>
      <c r="G66" s="56">
        <f t="shared" si="17"/>
        <v>9.9284692417739628E-2</v>
      </c>
      <c r="H66" s="56">
        <f t="shared" si="17"/>
        <v>0.10014074091743995</v>
      </c>
      <c r="I66" s="56">
        <f t="shared" si="17"/>
        <v>0.10595276609511485</v>
      </c>
      <c r="J66" s="56">
        <f t="shared" si="17"/>
        <v>0.11517643028434395</v>
      </c>
      <c r="K66" s="56">
        <f t="shared" si="17"/>
        <v>0.12276851370002489</v>
      </c>
      <c r="L66" s="56">
        <f t="shared" si="17"/>
        <v>0.13305556813550112</v>
      </c>
      <c r="M66" s="56">
        <f t="shared" si="17"/>
        <v>0.14278163349726525</v>
      </c>
      <c r="N66" s="56">
        <f t="shared" si="17"/>
        <v>0.1088450315333689</v>
      </c>
      <c r="O66" s="56">
        <f t="shared" si="17"/>
        <v>0.112</v>
      </c>
      <c r="P66" s="56">
        <f t="shared" si="17"/>
        <v>0.11117942782740786</v>
      </c>
      <c r="Q66" s="56">
        <f t="shared" si="17"/>
        <v>0.11993511042288832</v>
      </c>
      <c r="R66" s="56">
        <f t="shared" si="17"/>
        <v>0.12818314939819278</v>
      </c>
      <c r="S66" s="56">
        <f t="shared" si="17"/>
        <v>0.12857969830081384</v>
      </c>
      <c r="T66" s="56">
        <f t="shared" si="17"/>
        <v>0.12788184438040345</v>
      </c>
      <c r="U66" s="102">
        <f>U33/U28</f>
        <v>0.12810533826295648</v>
      </c>
      <c r="V66" s="102">
        <f>V33/V28</f>
        <v>0.13837131162563382</v>
      </c>
    </row>
    <row r="67" spans="1:22" ht="18" customHeight="1">
      <c r="A67" s="32" t="s">
        <v>52</v>
      </c>
      <c r="B67" s="33"/>
      <c r="C67" s="33"/>
      <c r="D67" s="33"/>
      <c r="E67" s="33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2" ht="18" customHeight="1"/>
    <row r="71" spans="1:22" ht="15.95" customHeight="1"/>
    <row r="74" spans="1:22" ht="15.95" customHeight="1"/>
    <row r="77" spans="1:22" ht="15.95" customHeight="1"/>
    <row r="78" spans="1:22" ht="15.95" customHeight="1"/>
    <row r="85" ht="15.9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8"/>
  <sheetViews>
    <sheetView zoomScale="75" workbookViewId="0">
      <selection activeCell="G74" sqref="G74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5" t="s">
        <v>0</v>
      </c>
    </row>
    <row r="2" spans="1:22" ht="30.75" customHeight="1">
      <c r="A2" s="46" t="s">
        <v>7</v>
      </c>
    </row>
    <row r="3" spans="1:22" ht="18" customHeight="1"/>
    <row r="4" spans="1:22" ht="18" customHeight="1"/>
    <row r="5" spans="1:22" ht="18" customHeight="1">
      <c r="A5" s="33" t="s">
        <v>81</v>
      </c>
    </row>
    <row r="6" spans="1:22" ht="18" customHeight="1"/>
    <row r="7" spans="1:22" customFormat="1" ht="18" customHeight="1">
      <c r="A7" s="78" t="s">
        <v>14</v>
      </c>
      <c r="B7" s="79">
        <v>2002</v>
      </c>
      <c r="C7" s="79">
        <v>2003</v>
      </c>
      <c r="D7" s="79">
        <v>2004</v>
      </c>
      <c r="E7" s="79">
        <v>2005</v>
      </c>
      <c r="F7" s="79">
        <v>2006</v>
      </c>
      <c r="G7" s="79">
        <v>2007</v>
      </c>
      <c r="H7" s="79">
        <v>2008</v>
      </c>
      <c r="I7" s="79">
        <v>2009</v>
      </c>
      <c r="J7" s="79">
        <v>2010</v>
      </c>
      <c r="K7" s="79">
        <v>2011</v>
      </c>
      <c r="L7" s="79">
        <v>2012</v>
      </c>
      <c r="M7" s="79">
        <v>2013</v>
      </c>
      <c r="N7" s="79">
        <v>2014</v>
      </c>
      <c r="O7" s="79">
        <v>2015</v>
      </c>
      <c r="P7" s="79">
        <v>2016</v>
      </c>
      <c r="Q7" s="79">
        <v>2017</v>
      </c>
      <c r="R7" s="79">
        <v>2018</v>
      </c>
      <c r="S7" s="79">
        <v>2019</v>
      </c>
      <c r="T7" s="79">
        <v>2020</v>
      </c>
      <c r="U7" s="79">
        <v>2021</v>
      </c>
      <c r="V7" s="79">
        <v>2022</v>
      </c>
    </row>
    <row r="8" spans="1:22" customFormat="1" ht="18" customHeight="1">
      <c r="A8" s="57" t="s">
        <v>82</v>
      </c>
      <c r="B8" s="42">
        <v>52430</v>
      </c>
      <c r="C8" s="42">
        <v>63754</v>
      </c>
      <c r="D8" s="42">
        <v>62459</v>
      </c>
      <c r="E8" s="42">
        <v>70745</v>
      </c>
      <c r="F8" s="42">
        <v>76505</v>
      </c>
      <c r="G8" s="42">
        <v>82052</v>
      </c>
      <c r="H8" s="42">
        <v>89012</v>
      </c>
      <c r="I8" s="42">
        <v>91072</v>
      </c>
      <c r="J8" s="42">
        <v>91596</v>
      </c>
      <c r="K8" s="42">
        <v>92000</v>
      </c>
      <c r="L8" s="42">
        <v>92481</v>
      </c>
      <c r="M8" s="42">
        <v>91924</v>
      </c>
      <c r="N8" s="42">
        <v>68734</v>
      </c>
      <c r="O8" s="42">
        <v>65556</v>
      </c>
      <c r="P8" s="42">
        <v>60368</v>
      </c>
      <c r="Q8" s="42">
        <v>59547</v>
      </c>
      <c r="R8" s="42">
        <v>61936</v>
      </c>
      <c r="S8" s="42">
        <v>64989</v>
      </c>
      <c r="T8" s="42">
        <v>67815</v>
      </c>
      <c r="U8" s="42">
        <v>68888</v>
      </c>
      <c r="V8" s="42">
        <v>73051</v>
      </c>
    </row>
    <row r="9" spans="1:22" customFormat="1" ht="18" customHeight="1">
      <c r="A9" s="36" t="s">
        <v>83</v>
      </c>
      <c r="B9" s="6">
        <v>37091</v>
      </c>
      <c r="C9" s="6">
        <v>44123</v>
      </c>
      <c r="D9" s="6">
        <v>41137</v>
      </c>
      <c r="E9" s="6">
        <v>46769</v>
      </c>
      <c r="F9" s="6">
        <v>51653</v>
      </c>
      <c r="G9" s="6">
        <v>59889</v>
      </c>
      <c r="H9" s="6">
        <v>64914</v>
      </c>
      <c r="I9" s="6">
        <v>66641</v>
      </c>
      <c r="J9" s="6">
        <v>67678</v>
      </c>
      <c r="K9" s="6">
        <v>67729</v>
      </c>
      <c r="L9" s="6">
        <v>68176</v>
      </c>
      <c r="M9" s="6">
        <v>67944</v>
      </c>
      <c r="N9" s="6">
        <v>46341</v>
      </c>
      <c r="O9" s="6">
        <v>43335</v>
      </c>
      <c r="P9" s="6">
        <v>37892</v>
      </c>
      <c r="Q9" s="6">
        <v>36471</v>
      </c>
      <c r="R9" s="6">
        <v>37620</v>
      </c>
      <c r="S9" s="6">
        <v>38138</v>
      </c>
      <c r="T9" s="6">
        <v>38228</v>
      </c>
      <c r="U9" s="6">
        <v>22113</v>
      </c>
      <c r="V9" s="6">
        <v>24189</v>
      </c>
    </row>
    <row r="10" spans="1:22" customFormat="1" ht="18" customHeight="1">
      <c r="A10" s="36" t="s">
        <v>84</v>
      </c>
      <c r="B10" s="6">
        <v>5333</v>
      </c>
      <c r="C10" s="6">
        <v>6743</v>
      </c>
      <c r="D10" s="6">
        <v>7086</v>
      </c>
      <c r="E10" s="6">
        <v>7806</v>
      </c>
      <c r="F10" s="6">
        <v>8618</v>
      </c>
      <c r="G10" s="6">
        <v>5382</v>
      </c>
      <c r="H10" s="6">
        <v>5645</v>
      </c>
      <c r="I10" s="6">
        <v>5723</v>
      </c>
      <c r="J10" s="6">
        <v>5832</v>
      </c>
      <c r="K10" s="6">
        <v>6012</v>
      </c>
      <c r="L10" s="6">
        <v>6163</v>
      </c>
      <c r="M10" s="6">
        <v>6058</v>
      </c>
      <c r="N10" s="6">
        <v>5076</v>
      </c>
      <c r="O10" s="6">
        <v>5178</v>
      </c>
      <c r="P10" s="6">
        <v>5248</v>
      </c>
      <c r="Q10" s="6">
        <v>5306</v>
      </c>
      <c r="R10" s="6">
        <v>5482</v>
      </c>
      <c r="S10" s="6">
        <v>5769</v>
      </c>
      <c r="T10" s="6">
        <v>5959</v>
      </c>
      <c r="U10" s="6">
        <v>22682</v>
      </c>
      <c r="V10" s="6">
        <v>23562</v>
      </c>
    </row>
    <row r="11" spans="1:22" customFormat="1" ht="18" customHeight="1">
      <c r="A11" s="36" t="s">
        <v>85</v>
      </c>
      <c r="B11" s="6">
        <v>2941</v>
      </c>
      <c r="C11" s="6">
        <v>3438</v>
      </c>
      <c r="D11" s="6">
        <v>3670</v>
      </c>
      <c r="E11" s="6">
        <v>4212</v>
      </c>
      <c r="F11" s="6">
        <v>4213</v>
      </c>
      <c r="G11" s="6">
        <v>4497</v>
      </c>
      <c r="H11" s="6">
        <v>4928</v>
      </c>
      <c r="I11" s="6">
        <v>5032</v>
      </c>
      <c r="J11" s="6">
        <v>4995</v>
      </c>
      <c r="K11" s="6">
        <v>5049</v>
      </c>
      <c r="L11" s="6">
        <v>5084</v>
      </c>
      <c r="M11" s="6">
        <v>5057</v>
      </c>
      <c r="N11" s="6">
        <v>4888</v>
      </c>
      <c r="O11" s="6">
        <v>4764</v>
      </c>
      <c r="P11" s="6">
        <v>4890</v>
      </c>
      <c r="Q11" s="6">
        <v>4957</v>
      </c>
      <c r="R11" s="6">
        <v>5152</v>
      </c>
      <c r="S11" s="6">
        <v>5593</v>
      </c>
      <c r="T11" s="6">
        <v>6061</v>
      </c>
      <c r="U11" s="6">
        <v>6123</v>
      </c>
      <c r="V11" s="6">
        <v>6274</v>
      </c>
    </row>
    <row r="12" spans="1:22" customFormat="1" ht="18" customHeight="1">
      <c r="A12" s="36" t="s">
        <v>86</v>
      </c>
      <c r="B12" s="6">
        <v>488</v>
      </c>
      <c r="C12" s="6">
        <v>557</v>
      </c>
      <c r="D12" s="6">
        <v>499</v>
      </c>
      <c r="E12" s="6">
        <v>538</v>
      </c>
      <c r="F12" s="6">
        <v>483</v>
      </c>
      <c r="G12" s="6">
        <v>458</v>
      </c>
      <c r="H12" s="6">
        <v>455</v>
      </c>
      <c r="I12" s="6">
        <v>480</v>
      </c>
      <c r="J12" s="6">
        <v>491</v>
      </c>
      <c r="K12" s="6">
        <v>490</v>
      </c>
      <c r="L12" s="6">
        <v>499</v>
      </c>
      <c r="M12" s="6">
        <v>500</v>
      </c>
      <c r="N12" s="6">
        <v>470</v>
      </c>
      <c r="O12" s="6">
        <v>503</v>
      </c>
      <c r="P12" s="6">
        <v>524</v>
      </c>
      <c r="Q12" s="6">
        <v>531</v>
      </c>
      <c r="R12" s="6">
        <v>559</v>
      </c>
      <c r="S12" s="6">
        <v>618</v>
      </c>
      <c r="T12" s="6">
        <v>703</v>
      </c>
      <c r="U12" s="6">
        <v>767</v>
      </c>
      <c r="V12" s="6">
        <v>862</v>
      </c>
    </row>
    <row r="13" spans="1:22" customFormat="1" ht="18" customHeight="1">
      <c r="A13" s="36" t="s">
        <v>87</v>
      </c>
      <c r="B13" s="6">
        <v>240</v>
      </c>
      <c r="C13" s="6">
        <v>287</v>
      </c>
      <c r="D13" s="6">
        <v>310</v>
      </c>
      <c r="E13" s="6">
        <v>359</v>
      </c>
      <c r="F13" s="6">
        <v>405</v>
      </c>
      <c r="G13" s="6">
        <v>480</v>
      </c>
      <c r="H13" s="6">
        <v>553</v>
      </c>
      <c r="I13" s="6">
        <v>580</v>
      </c>
      <c r="J13" s="6">
        <v>572</v>
      </c>
      <c r="K13" s="6">
        <v>648</v>
      </c>
      <c r="L13" s="6">
        <v>692</v>
      </c>
      <c r="M13" s="6">
        <v>698</v>
      </c>
      <c r="N13" s="6">
        <v>691</v>
      </c>
      <c r="O13" s="6">
        <v>711</v>
      </c>
      <c r="P13" s="6">
        <v>753</v>
      </c>
      <c r="Q13" s="6">
        <v>790</v>
      </c>
      <c r="R13" s="6">
        <v>819</v>
      </c>
      <c r="S13" s="6">
        <v>896</v>
      </c>
      <c r="T13" s="6">
        <v>1059</v>
      </c>
      <c r="U13" s="6">
        <v>1147</v>
      </c>
      <c r="V13" s="6">
        <v>1253</v>
      </c>
    </row>
    <row r="14" spans="1:22" customFormat="1" ht="18" customHeight="1">
      <c r="A14" s="36" t="s">
        <v>88</v>
      </c>
      <c r="B14" s="6">
        <v>5286</v>
      </c>
      <c r="C14" s="6">
        <v>7438</v>
      </c>
      <c r="D14" s="6">
        <v>8626</v>
      </c>
      <c r="E14" s="6">
        <v>9724</v>
      </c>
      <c r="F14" s="6">
        <v>9753</v>
      </c>
      <c r="G14" s="6">
        <v>9939</v>
      </c>
      <c r="H14" s="6">
        <v>10952</v>
      </c>
      <c r="I14" s="6">
        <v>10980</v>
      </c>
      <c r="J14" s="6">
        <v>10309</v>
      </c>
      <c r="K14" s="6">
        <v>10243</v>
      </c>
      <c r="L14" s="6">
        <v>9950</v>
      </c>
      <c r="M14" s="6">
        <v>9727</v>
      </c>
      <c r="N14" s="6">
        <v>9339</v>
      </c>
      <c r="O14" s="6">
        <v>9152</v>
      </c>
      <c r="P14" s="6">
        <v>9118</v>
      </c>
      <c r="Q14" s="6">
        <v>9455</v>
      </c>
      <c r="R14" s="6">
        <v>10137</v>
      </c>
      <c r="S14" s="6">
        <v>11571</v>
      </c>
      <c r="T14" s="6">
        <v>13198</v>
      </c>
      <c r="U14" s="6">
        <v>13491</v>
      </c>
      <c r="V14" s="6">
        <v>14295</v>
      </c>
    </row>
    <row r="15" spans="1:22" customFormat="1" ht="18" customHeight="1">
      <c r="A15" s="36" t="s">
        <v>89</v>
      </c>
      <c r="B15" s="6">
        <v>961</v>
      </c>
      <c r="C15" s="6">
        <v>1078</v>
      </c>
      <c r="D15" s="6">
        <v>1062</v>
      </c>
      <c r="E15" s="6">
        <v>1273</v>
      </c>
      <c r="F15" s="6">
        <v>1338</v>
      </c>
      <c r="G15" s="6">
        <v>1366</v>
      </c>
      <c r="H15" s="6">
        <v>1520</v>
      </c>
      <c r="I15" s="6">
        <v>1577</v>
      </c>
      <c r="J15" s="6">
        <v>1655</v>
      </c>
      <c r="K15" s="6">
        <v>1772</v>
      </c>
      <c r="L15" s="6">
        <v>1857</v>
      </c>
      <c r="M15" s="6">
        <v>1876</v>
      </c>
      <c r="N15" s="6">
        <v>1867</v>
      </c>
      <c r="O15" s="6">
        <v>1856</v>
      </c>
      <c r="P15" s="6">
        <v>1881</v>
      </c>
      <c r="Q15" s="6">
        <v>1969</v>
      </c>
      <c r="R15" s="6">
        <v>2092</v>
      </c>
      <c r="S15" s="6">
        <v>2318</v>
      </c>
      <c r="T15" s="6">
        <v>2516</v>
      </c>
      <c r="U15" s="6">
        <v>2474</v>
      </c>
      <c r="V15" s="6">
        <v>2519</v>
      </c>
    </row>
    <row r="16" spans="1:22" customFormat="1" ht="18" customHeight="1">
      <c r="A16" s="30" t="s">
        <v>90</v>
      </c>
      <c r="B16" s="55">
        <v>90</v>
      </c>
      <c r="C16" s="55">
        <v>90</v>
      </c>
      <c r="D16" s="55">
        <v>69</v>
      </c>
      <c r="E16" s="55">
        <v>64</v>
      </c>
      <c r="F16" s="55">
        <v>42</v>
      </c>
      <c r="G16" s="55">
        <v>41</v>
      </c>
      <c r="H16" s="55">
        <v>45</v>
      </c>
      <c r="I16" s="55">
        <v>59</v>
      </c>
      <c r="J16" s="55">
        <v>64</v>
      </c>
      <c r="K16" s="55">
        <v>57</v>
      </c>
      <c r="L16" s="55">
        <v>60</v>
      </c>
      <c r="M16" s="55">
        <v>64</v>
      </c>
      <c r="N16" s="55">
        <v>62</v>
      </c>
      <c r="O16" s="55">
        <v>57</v>
      </c>
      <c r="P16" s="55">
        <v>62</v>
      </c>
      <c r="Q16" s="55">
        <v>68</v>
      </c>
      <c r="R16" s="55">
        <v>75</v>
      </c>
      <c r="S16" s="55">
        <v>86</v>
      </c>
      <c r="T16" s="55">
        <v>91</v>
      </c>
      <c r="U16" s="55">
        <v>91</v>
      </c>
      <c r="V16" s="55">
        <v>97</v>
      </c>
    </row>
    <row r="17" spans="1:22" customFormat="1" ht="18" customHeight="1">
      <c r="A17" s="32" t="s">
        <v>48</v>
      </c>
      <c r="B17" s="33"/>
      <c r="C17" s="33"/>
      <c r="D17" s="33"/>
      <c r="E17" s="3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customFormat="1" ht="18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78" t="s">
        <v>49</v>
      </c>
      <c r="B20" s="79">
        <v>2002</v>
      </c>
      <c r="C20" s="79">
        <v>2003</v>
      </c>
      <c r="D20" s="79">
        <v>2004</v>
      </c>
      <c r="E20" s="79">
        <v>2005</v>
      </c>
      <c r="F20" s="79">
        <v>2006</v>
      </c>
      <c r="G20" s="79">
        <v>2007</v>
      </c>
      <c r="H20" s="79">
        <v>2008</v>
      </c>
      <c r="I20" s="79">
        <v>2009</v>
      </c>
      <c r="J20" s="79">
        <v>2010</v>
      </c>
      <c r="K20" s="79">
        <v>2011</v>
      </c>
      <c r="L20" s="79">
        <v>2012</v>
      </c>
      <c r="M20" s="79">
        <v>2013</v>
      </c>
      <c r="N20" s="79">
        <v>2014</v>
      </c>
      <c r="O20" s="79">
        <v>2015</v>
      </c>
      <c r="P20" s="79">
        <v>2016</v>
      </c>
      <c r="Q20" s="79">
        <v>2017</v>
      </c>
      <c r="R20" s="79">
        <v>2018</v>
      </c>
      <c r="S20" s="79">
        <v>2019</v>
      </c>
      <c r="T20" s="79">
        <v>2020</v>
      </c>
      <c r="U20" s="79">
        <v>2021</v>
      </c>
      <c r="V20" s="79">
        <v>2022</v>
      </c>
    </row>
    <row r="21" spans="1:22" customFormat="1" ht="18" customHeight="1">
      <c r="A21" s="57" t="s">
        <v>82</v>
      </c>
      <c r="B21" s="42">
        <v>26645</v>
      </c>
      <c r="C21" s="42">
        <v>32589</v>
      </c>
      <c r="D21" s="42">
        <v>32131</v>
      </c>
      <c r="E21" s="42">
        <v>36578</v>
      </c>
      <c r="F21" s="42">
        <v>39488</v>
      </c>
      <c r="G21" s="42">
        <v>42215</v>
      </c>
      <c r="H21" s="42">
        <v>45667</v>
      </c>
      <c r="I21" s="42">
        <v>46445</v>
      </c>
      <c r="J21" s="42">
        <v>46451</v>
      </c>
      <c r="K21" s="42">
        <v>46468</v>
      </c>
      <c r="L21" s="42">
        <v>46675</v>
      </c>
      <c r="M21" s="42">
        <v>46254</v>
      </c>
      <c r="N21" s="42">
        <v>34277</v>
      </c>
      <c r="O21" s="42">
        <v>32433</v>
      </c>
      <c r="P21" s="42">
        <v>29779</v>
      </c>
      <c r="Q21" s="42">
        <v>29227</v>
      </c>
      <c r="R21" s="42">
        <v>30348</v>
      </c>
      <c r="S21" s="42">
        <v>31877</v>
      </c>
      <c r="T21" s="42">
        <v>33394</v>
      </c>
      <c r="U21" s="42">
        <v>33909</v>
      </c>
      <c r="V21" s="42">
        <v>35877</v>
      </c>
    </row>
    <row r="22" spans="1:22" customFormat="1" ht="18" customHeight="1">
      <c r="A22" s="36" t="s">
        <v>83</v>
      </c>
      <c r="B22" s="6">
        <v>18337</v>
      </c>
      <c r="C22" s="6">
        <v>21880</v>
      </c>
      <c r="D22" s="6">
        <v>20442</v>
      </c>
      <c r="E22" s="6">
        <v>23319</v>
      </c>
      <c r="F22" s="6">
        <v>25863</v>
      </c>
      <c r="G22" s="6">
        <v>30244</v>
      </c>
      <c r="H22" s="6">
        <v>32858</v>
      </c>
      <c r="I22" s="6">
        <v>33583</v>
      </c>
      <c r="J22" s="6">
        <v>34008</v>
      </c>
      <c r="K22" s="6">
        <v>33939</v>
      </c>
      <c r="L22" s="6">
        <v>34133</v>
      </c>
      <c r="M22" s="6">
        <v>33974</v>
      </c>
      <c r="N22" s="6">
        <v>22877</v>
      </c>
      <c r="O22" s="6">
        <v>21224</v>
      </c>
      <c r="P22" s="6">
        <v>18551</v>
      </c>
      <c r="Q22" s="6">
        <v>17791</v>
      </c>
      <c r="R22" s="6">
        <v>18284</v>
      </c>
      <c r="S22" s="6">
        <v>18536</v>
      </c>
      <c r="T22" s="6">
        <v>18608</v>
      </c>
      <c r="U22" s="6">
        <v>10726</v>
      </c>
      <c r="V22" s="6">
        <v>11732</v>
      </c>
    </row>
    <row r="23" spans="1:22" customFormat="1" ht="18" customHeight="1">
      <c r="A23" s="36" t="s">
        <v>84</v>
      </c>
      <c r="B23" s="6">
        <v>2695</v>
      </c>
      <c r="C23" s="6">
        <v>3397</v>
      </c>
      <c r="D23" s="6">
        <v>3612</v>
      </c>
      <c r="E23" s="6">
        <v>4033</v>
      </c>
      <c r="F23" s="6">
        <v>4437</v>
      </c>
      <c r="G23" s="6">
        <v>2620</v>
      </c>
      <c r="H23" s="6">
        <v>2735</v>
      </c>
      <c r="I23" s="6">
        <v>2762</v>
      </c>
      <c r="J23" s="6">
        <v>2792</v>
      </c>
      <c r="K23" s="6">
        <v>2852</v>
      </c>
      <c r="L23" s="6">
        <v>2918</v>
      </c>
      <c r="M23" s="6">
        <v>2829</v>
      </c>
      <c r="N23" s="6">
        <v>2309</v>
      </c>
      <c r="O23" s="6">
        <v>2377</v>
      </c>
      <c r="P23" s="6">
        <v>2347</v>
      </c>
      <c r="Q23" s="6">
        <v>2337</v>
      </c>
      <c r="R23" s="6">
        <v>2400</v>
      </c>
      <c r="S23" s="6">
        <v>2521</v>
      </c>
      <c r="T23" s="6">
        <v>2598</v>
      </c>
      <c r="U23" s="6">
        <v>10832</v>
      </c>
      <c r="V23" s="6">
        <v>11252</v>
      </c>
    </row>
    <row r="24" spans="1:22" customFormat="1" ht="18" customHeight="1">
      <c r="A24" s="36" t="s">
        <v>85</v>
      </c>
      <c r="B24" s="6">
        <v>2030</v>
      </c>
      <c r="C24" s="6">
        <v>2415</v>
      </c>
      <c r="D24" s="6">
        <v>2612</v>
      </c>
      <c r="E24" s="6">
        <v>3029</v>
      </c>
      <c r="F24" s="6">
        <v>2983</v>
      </c>
      <c r="G24" s="6">
        <v>3072</v>
      </c>
      <c r="H24" s="6">
        <v>3257</v>
      </c>
      <c r="I24" s="6">
        <v>3277</v>
      </c>
      <c r="J24" s="6">
        <v>3166</v>
      </c>
      <c r="K24" s="6">
        <v>3160</v>
      </c>
      <c r="L24" s="6">
        <v>3174</v>
      </c>
      <c r="M24" s="6">
        <v>3107</v>
      </c>
      <c r="N24" s="6">
        <v>3005</v>
      </c>
      <c r="O24" s="6">
        <v>2892</v>
      </c>
      <c r="P24" s="6">
        <v>2932</v>
      </c>
      <c r="Q24" s="6">
        <v>2962</v>
      </c>
      <c r="R24" s="6">
        <v>3101</v>
      </c>
      <c r="S24" s="6">
        <v>3378</v>
      </c>
      <c r="T24" s="6">
        <v>3700</v>
      </c>
      <c r="U24" s="6">
        <v>3701</v>
      </c>
      <c r="V24" s="6">
        <v>3816</v>
      </c>
    </row>
    <row r="25" spans="1:22" customFormat="1" ht="18" customHeight="1">
      <c r="A25" s="36" t="s">
        <v>86</v>
      </c>
      <c r="B25" s="29">
        <v>226</v>
      </c>
      <c r="C25" s="29">
        <v>261</v>
      </c>
      <c r="D25" s="29">
        <v>235</v>
      </c>
      <c r="E25" s="29">
        <v>254</v>
      </c>
      <c r="F25" s="29">
        <v>228</v>
      </c>
      <c r="G25" s="29">
        <v>210</v>
      </c>
      <c r="H25" s="29">
        <v>219</v>
      </c>
      <c r="I25" s="29">
        <v>230</v>
      </c>
      <c r="J25" s="29">
        <v>243</v>
      </c>
      <c r="K25" s="29">
        <v>239</v>
      </c>
      <c r="L25" s="29">
        <v>236</v>
      </c>
      <c r="M25" s="29">
        <v>228</v>
      </c>
      <c r="N25" s="29">
        <v>217</v>
      </c>
      <c r="O25" s="29">
        <v>236</v>
      </c>
      <c r="P25" s="29">
        <v>235</v>
      </c>
      <c r="Q25" s="29">
        <v>239</v>
      </c>
      <c r="R25" s="29">
        <v>248</v>
      </c>
      <c r="S25" s="29">
        <v>271</v>
      </c>
      <c r="T25" s="29">
        <v>315</v>
      </c>
      <c r="U25" s="29">
        <v>349</v>
      </c>
      <c r="V25" s="29">
        <v>399</v>
      </c>
    </row>
    <row r="26" spans="1:22" customFormat="1" ht="18" customHeight="1">
      <c r="A26" s="36" t="s">
        <v>87</v>
      </c>
      <c r="B26" s="29">
        <v>89</v>
      </c>
      <c r="C26" s="29">
        <v>111</v>
      </c>
      <c r="D26" s="29">
        <v>125</v>
      </c>
      <c r="E26" s="29">
        <v>152</v>
      </c>
      <c r="F26" s="29">
        <v>186</v>
      </c>
      <c r="G26" s="29">
        <v>217</v>
      </c>
      <c r="H26" s="29">
        <v>247</v>
      </c>
      <c r="I26" s="29">
        <v>252</v>
      </c>
      <c r="J26" s="29">
        <v>252</v>
      </c>
      <c r="K26" s="29">
        <v>283</v>
      </c>
      <c r="L26" s="29">
        <v>305</v>
      </c>
      <c r="M26" s="29">
        <v>310</v>
      </c>
      <c r="N26" s="29">
        <v>302</v>
      </c>
      <c r="O26" s="29">
        <v>313</v>
      </c>
      <c r="P26" s="29">
        <v>328</v>
      </c>
      <c r="Q26" s="29">
        <v>336</v>
      </c>
      <c r="R26" s="29">
        <v>346</v>
      </c>
      <c r="S26" s="29">
        <v>382</v>
      </c>
      <c r="T26" s="29">
        <v>461</v>
      </c>
      <c r="U26" s="29">
        <v>499</v>
      </c>
      <c r="V26" s="29">
        <v>557</v>
      </c>
    </row>
    <row r="27" spans="1:22" customFormat="1" ht="18" customHeight="1">
      <c r="A27" s="36" t="s">
        <v>88</v>
      </c>
      <c r="B27" s="29">
        <v>2701</v>
      </c>
      <c r="C27" s="29">
        <v>3903</v>
      </c>
      <c r="D27" s="29">
        <v>4503</v>
      </c>
      <c r="E27" s="29">
        <v>5025</v>
      </c>
      <c r="F27" s="29">
        <v>4969</v>
      </c>
      <c r="G27" s="29">
        <v>5017</v>
      </c>
      <c r="H27" s="29">
        <v>5418</v>
      </c>
      <c r="I27" s="29">
        <v>5379</v>
      </c>
      <c r="J27" s="29">
        <v>5004</v>
      </c>
      <c r="K27" s="29">
        <v>4962</v>
      </c>
      <c r="L27" s="29">
        <v>4821</v>
      </c>
      <c r="M27" s="29">
        <v>4689</v>
      </c>
      <c r="N27" s="29">
        <v>4465</v>
      </c>
      <c r="O27" s="29">
        <v>4328</v>
      </c>
      <c r="P27" s="29">
        <v>4288</v>
      </c>
      <c r="Q27" s="29">
        <v>4416</v>
      </c>
      <c r="R27" s="29">
        <v>4739</v>
      </c>
      <c r="S27" s="29">
        <v>5421</v>
      </c>
      <c r="T27" s="29">
        <v>6235</v>
      </c>
      <c r="U27" s="29">
        <v>6364</v>
      </c>
      <c r="V27" s="29">
        <v>6710</v>
      </c>
    </row>
    <row r="28" spans="1:22" customFormat="1" ht="18" customHeight="1">
      <c r="A28" s="36" t="s">
        <v>89</v>
      </c>
      <c r="B28" s="29">
        <v>530</v>
      </c>
      <c r="C28" s="29">
        <v>583</v>
      </c>
      <c r="D28" s="29">
        <v>574</v>
      </c>
      <c r="E28" s="29">
        <v>739</v>
      </c>
      <c r="F28" s="29">
        <v>808</v>
      </c>
      <c r="G28" s="29">
        <v>822</v>
      </c>
      <c r="H28" s="29">
        <v>916</v>
      </c>
      <c r="I28" s="29">
        <v>936</v>
      </c>
      <c r="J28" s="29">
        <v>958</v>
      </c>
      <c r="K28" s="29">
        <v>1010</v>
      </c>
      <c r="L28" s="29">
        <v>1065</v>
      </c>
      <c r="M28" s="29">
        <v>1092</v>
      </c>
      <c r="N28" s="29">
        <v>1077</v>
      </c>
      <c r="O28" s="29">
        <v>1042</v>
      </c>
      <c r="P28" s="29">
        <v>1073</v>
      </c>
      <c r="Q28" s="29">
        <v>1117</v>
      </c>
      <c r="R28" s="29">
        <v>1194</v>
      </c>
      <c r="S28" s="29">
        <v>1327</v>
      </c>
      <c r="T28" s="29">
        <v>1436</v>
      </c>
      <c r="U28" s="29">
        <v>1399</v>
      </c>
      <c r="V28" s="29">
        <v>1369</v>
      </c>
    </row>
    <row r="29" spans="1:22" customFormat="1" ht="18" customHeight="1">
      <c r="A29" s="30" t="s">
        <v>90</v>
      </c>
      <c r="B29" s="55">
        <v>37</v>
      </c>
      <c r="C29" s="55">
        <v>39</v>
      </c>
      <c r="D29" s="55">
        <v>28</v>
      </c>
      <c r="E29" s="55">
        <v>27</v>
      </c>
      <c r="F29" s="55">
        <v>14</v>
      </c>
      <c r="G29" s="55">
        <v>13</v>
      </c>
      <c r="H29" s="55">
        <v>17</v>
      </c>
      <c r="I29" s="55">
        <v>26</v>
      </c>
      <c r="J29" s="55">
        <v>28</v>
      </c>
      <c r="K29" s="55">
        <v>23</v>
      </c>
      <c r="L29" s="55">
        <v>23</v>
      </c>
      <c r="M29" s="55">
        <v>25</v>
      </c>
      <c r="N29" s="55">
        <v>25</v>
      </c>
      <c r="O29" s="55">
        <v>21</v>
      </c>
      <c r="P29" s="55">
        <v>25</v>
      </c>
      <c r="Q29" s="55">
        <v>29</v>
      </c>
      <c r="R29" s="55">
        <v>36</v>
      </c>
      <c r="S29" s="55">
        <v>41</v>
      </c>
      <c r="T29" s="55">
        <v>41</v>
      </c>
      <c r="U29" s="55">
        <v>39</v>
      </c>
      <c r="V29" s="55">
        <v>42</v>
      </c>
    </row>
    <row r="30" spans="1:22" customFormat="1" ht="18" customHeight="1">
      <c r="A30" s="32" t="s">
        <v>48</v>
      </c>
      <c r="B30" s="33"/>
      <c r="C30" s="33"/>
      <c r="D30" s="33"/>
      <c r="E30" s="3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customFormat="1" ht="18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customFormat="1" ht="1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customFormat="1" ht="18" customHeight="1">
      <c r="A33" s="78" t="s">
        <v>50</v>
      </c>
      <c r="B33" s="79">
        <v>2002</v>
      </c>
      <c r="C33" s="79">
        <v>2003</v>
      </c>
      <c r="D33" s="79">
        <v>2004</v>
      </c>
      <c r="E33" s="79">
        <v>2005</v>
      </c>
      <c r="F33" s="79">
        <v>2006</v>
      </c>
      <c r="G33" s="79">
        <v>2007</v>
      </c>
      <c r="H33" s="79">
        <v>2008</v>
      </c>
      <c r="I33" s="79">
        <v>2009</v>
      </c>
      <c r="J33" s="79">
        <v>2010</v>
      </c>
      <c r="K33" s="79">
        <v>2011</v>
      </c>
      <c r="L33" s="79">
        <v>2012</v>
      </c>
      <c r="M33" s="79">
        <v>2013</v>
      </c>
      <c r="N33" s="79">
        <v>2014</v>
      </c>
      <c r="O33" s="79">
        <v>2015</v>
      </c>
      <c r="P33" s="79">
        <v>2016</v>
      </c>
      <c r="Q33" s="79">
        <v>2017</v>
      </c>
      <c r="R33" s="79">
        <v>2018</v>
      </c>
      <c r="S33" s="79">
        <v>2019</v>
      </c>
      <c r="T33" s="79">
        <v>2020</v>
      </c>
      <c r="U33" s="79">
        <v>2021</v>
      </c>
      <c r="V33" s="79">
        <v>2022</v>
      </c>
    </row>
    <row r="34" spans="1:22" customFormat="1" ht="18" customHeight="1">
      <c r="A34" s="57" t="s">
        <v>82</v>
      </c>
      <c r="B34" s="42">
        <v>25785</v>
      </c>
      <c r="C34" s="42">
        <v>31165</v>
      </c>
      <c r="D34" s="42">
        <v>30328</v>
      </c>
      <c r="E34" s="42">
        <v>34167</v>
      </c>
      <c r="F34" s="42">
        <v>37017</v>
      </c>
      <c r="G34" s="42">
        <v>39837</v>
      </c>
      <c r="H34" s="42">
        <v>43345</v>
      </c>
      <c r="I34" s="42">
        <v>44627</v>
      </c>
      <c r="J34" s="42">
        <v>45145</v>
      </c>
      <c r="K34" s="42">
        <v>45532</v>
      </c>
      <c r="L34" s="42">
        <v>45806</v>
      </c>
      <c r="M34" s="42">
        <v>45670</v>
      </c>
      <c r="N34" s="42">
        <v>34457</v>
      </c>
      <c r="O34" s="42">
        <v>33123</v>
      </c>
      <c r="P34" s="42">
        <v>30589</v>
      </c>
      <c r="Q34" s="42">
        <v>30320</v>
      </c>
      <c r="R34" s="42">
        <v>31588</v>
      </c>
      <c r="S34" s="42">
        <v>33112</v>
      </c>
      <c r="T34" s="42">
        <v>34421</v>
      </c>
      <c r="U34" s="42">
        <v>34979</v>
      </c>
      <c r="V34" s="42">
        <v>37174</v>
      </c>
    </row>
    <row r="35" spans="1:22" customFormat="1" ht="18" customHeight="1">
      <c r="A35" s="36" t="s">
        <v>83</v>
      </c>
      <c r="B35" s="6">
        <v>18754</v>
      </c>
      <c r="C35" s="6">
        <v>22243</v>
      </c>
      <c r="D35" s="6">
        <v>20695</v>
      </c>
      <c r="E35" s="6">
        <v>23450</v>
      </c>
      <c r="F35" s="6">
        <v>25790</v>
      </c>
      <c r="G35" s="6">
        <v>29645</v>
      </c>
      <c r="H35" s="6">
        <v>32056</v>
      </c>
      <c r="I35" s="6">
        <v>33058</v>
      </c>
      <c r="J35" s="6">
        <v>33670</v>
      </c>
      <c r="K35" s="6">
        <v>33790</v>
      </c>
      <c r="L35" s="6">
        <v>34043</v>
      </c>
      <c r="M35" s="6">
        <v>33970</v>
      </c>
      <c r="N35" s="6">
        <v>23464</v>
      </c>
      <c r="O35" s="6">
        <v>22111</v>
      </c>
      <c r="P35" s="6">
        <v>19341</v>
      </c>
      <c r="Q35" s="6">
        <v>18680</v>
      </c>
      <c r="R35" s="6">
        <v>19336</v>
      </c>
      <c r="S35" s="6">
        <v>19602</v>
      </c>
      <c r="T35" s="6">
        <v>19620</v>
      </c>
      <c r="U35" s="6">
        <v>11387</v>
      </c>
      <c r="V35" s="6">
        <v>12457</v>
      </c>
    </row>
    <row r="36" spans="1:22" customFormat="1" ht="18" customHeight="1">
      <c r="A36" s="36" t="s">
        <v>84</v>
      </c>
      <c r="B36" s="6">
        <v>2638</v>
      </c>
      <c r="C36" s="6">
        <v>3346</v>
      </c>
      <c r="D36" s="6">
        <v>3474</v>
      </c>
      <c r="E36" s="6">
        <v>3773</v>
      </c>
      <c r="F36" s="6">
        <v>4181</v>
      </c>
      <c r="G36" s="6">
        <v>2762</v>
      </c>
      <c r="H36" s="6">
        <v>2910</v>
      </c>
      <c r="I36" s="6">
        <v>2961</v>
      </c>
      <c r="J36" s="6">
        <v>3040</v>
      </c>
      <c r="K36" s="6">
        <v>3160</v>
      </c>
      <c r="L36" s="6">
        <v>3245</v>
      </c>
      <c r="M36" s="6">
        <v>3229</v>
      </c>
      <c r="N36" s="6">
        <v>2767</v>
      </c>
      <c r="O36" s="6">
        <v>2801</v>
      </c>
      <c r="P36" s="6">
        <v>2901</v>
      </c>
      <c r="Q36" s="6">
        <v>2969</v>
      </c>
      <c r="R36" s="6">
        <v>3082</v>
      </c>
      <c r="S36" s="6">
        <v>3248</v>
      </c>
      <c r="T36" s="6">
        <v>3361</v>
      </c>
      <c r="U36" s="6">
        <v>11850</v>
      </c>
      <c r="V36" s="6">
        <v>12310</v>
      </c>
    </row>
    <row r="37" spans="1:22" customFormat="1" ht="18" customHeight="1">
      <c r="A37" s="36" t="s">
        <v>85</v>
      </c>
      <c r="B37" s="6">
        <v>911</v>
      </c>
      <c r="C37" s="6">
        <v>1023</v>
      </c>
      <c r="D37" s="6">
        <v>1058</v>
      </c>
      <c r="E37" s="6">
        <v>1183</v>
      </c>
      <c r="F37" s="6">
        <v>1230</v>
      </c>
      <c r="G37" s="6">
        <v>1425</v>
      </c>
      <c r="H37" s="6">
        <v>1671</v>
      </c>
      <c r="I37" s="6">
        <v>1755</v>
      </c>
      <c r="J37" s="6">
        <v>1829</v>
      </c>
      <c r="K37" s="6">
        <v>1889</v>
      </c>
      <c r="L37" s="6">
        <v>1910</v>
      </c>
      <c r="M37" s="6">
        <v>1950</v>
      </c>
      <c r="N37" s="6">
        <v>1883</v>
      </c>
      <c r="O37" s="6">
        <v>1872</v>
      </c>
      <c r="P37" s="6">
        <v>1958</v>
      </c>
      <c r="Q37" s="6">
        <v>1995</v>
      </c>
      <c r="R37" s="6">
        <v>2051</v>
      </c>
      <c r="S37" s="6">
        <v>2215</v>
      </c>
      <c r="T37" s="6">
        <v>2361</v>
      </c>
      <c r="U37" s="6">
        <v>2422</v>
      </c>
      <c r="V37" s="6">
        <v>2458</v>
      </c>
    </row>
    <row r="38" spans="1:22" customFormat="1" ht="18" customHeight="1">
      <c r="A38" s="36" t="s">
        <v>86</v>
      </c>
      <c r="B38" s="6">
        <v>262</v>
      </c>
      <c r="C38" s="6">
        <v>296</v>
      </c>
      <c r="D38" s="6">
        <v>264</v>
      </c>
      <c r="E38" s="6">
        <v>284</v>
      </c>
      <c r="F38" s="6">
        <v>255</v>
      </c>
      <c r="G38" s="6">
        <v>248</v>
      </c>
      <c r="H38" s="6">
        <v>236</v>
      </c>
      <c r="I38" s="6">
        <v>250</v>
      </c>
      <c r="J38" s="6">
        <v>248</v>
      </c>
      <c r="K38" s="6">
        <v>251</v>
      </c>
      <c r="L38" s="6">
        <v>263</v>
      </c>
      <c r="M38" s="6">
        <v>272</v>
      </c>
      <c r="N38" s="6">
        <v>253</v>
      </c>
      <c r="O38" s="6">
        <v>267</v>
      </c>
      <c r="P38" s="6">
        <v>289</v>
      </c>
      <c r="Q38" s="6">
        <v>292</v>
      </c>
      <c r="R38" s="6">
        <v>311</v>
      </c>
      <c r="S38" s="6">
        <v>347</v>
      </c>
      <c r="T38" s="6">
        <v>388</v>
      </c>
      <c r="U38" s="6">
        <v>418</v>
      </c>
      <c r="V38" s="6">
        <v>463</v>
      </c>
    </row>
    <row r="39" spans="1:22" customFormat="1" ht="18" customHeight="1">
      <c r="A39" s="36" t="s">
        <v>87</v>
      </c>
      <c r="B39" s="29">
        <v>151</v>
      </c>
      <c r="C39" s="29">
        <v>176</v>
      </c>
      <c r="D39" s="29">
        <v>185</v>
      </c>
      <c r="E39" s="29">
        <v>207</v>
      </c>
      <c r="F39" s="29">
        <v>219</v>
      </c>
      <c r="G39" s="29">
        <v>263</v>
      </c>
      <c r="H39" s="29">
        <v>306</v>
      </c>
      <c r="I39" s="29">
        <v>328</v>
      </c>
      <c r="J39" s="29">
        <v>320</v>
      </c>
      <c r="K39" s="29">
        <v>365</v>
      </c>
      <c r="L39" s="29">
        <v>387</v>
      </c>
      <c r="M39" s="29">
        <v>388</v>
      </c>
      <c r="N39" s="29">
        <v>389</v>
      </c>
      <c r="O39" s="29">
        <v>398</v>
      </c>
      <c r="P39" s="29">
        <v>425</v>
      </c>
      <c r="Q39" s="29">
        <v>454</v>
      </c>
      <c r="R39" s="29">
        <v>473</v>
      </c>
      <c r="S39" s="29">
        <v>514</v>
      </c>
      <c r="T39" s="29">
        <v>598</v>
      </c>
      <c r="U39" s="29">
        <v>648</v>
      </c>
      <c r="V39" s="29">
        <v>696</v>
      </c>
    </row>
    <row r="40" spans="1:22" customFormat="1" ht="18" customHeight="1">
      <c r="A40" s="36" t="s">
        <v>88</v>
      </c>
      <c r="B40" s="29">
        <v>2585</v>
      </c>
      <c r="C40" s="29">
        <v>3535</v>
      </c>
      <c r="D40" s="29">
        <v>4123</v>
      </c>
      <c r="E40" s="29">
        <v>4699</v>
      </c>
      <c r="F40" s="29">
        <v>4784</v>
      </c>
      <c r="G40" s="29">
        <v>4922</v>
      </c>
      <c r="H40" s="29">
        <v>5534</v>
      </c>
      <c r="I40" s="29">
        <v>5601</v>
      </c>
      <c r="J40" s="29">
        <v>5305</v>
      </c>
      <c r="K40" s="29">
        <v>5281</v>
      </c>
      <c r="L40" s="29">
        <v>5129</v>
      </c>
      <c r="M40" s="29">
        <v>5038</v>
      </c>
      <c r="N40" s="29">
        <v>4874</v>
      </c>
      <c r="O40" s="29">
        <v>4824</v>
      </c>
      <c r="P40" s="29">
        <v>4830</v>
      </c>
      <c r="Q40" s="29">
        <v>5039</v>
      </c>
      <c r="R40" s="29">
        <v>5398</v>
      </c>
      <c r="S40" s="29">
        <v>6150</v>
      </c>
      <c r="T40" s="29">
        <v>6963</v>
      </c>
      <c r="U40" s="29">
        <v>7127</v>
      </c>
      <c r="V40" s="29">
        <v>7585</v>
      </c>
    </row>
    <row r="41" spans="1:22" customFormat="1" ht="18" customHeight="1">
      <c r="A41" s="36" t="s">
        <v>89</v>
      </c>
      <c r="B41" s="29">
        <v>431</v>
      </c>
      <c r="C41" s="29">
        <v>495</v>
      </c>
      <c r="D41" s="29">
        <v>488</v>
      </c>
      <c r="E41" s="29">
        <v>534</v>
      </c>
      <c r="F41" s="29">
        <v>530</v>
      </c>
      <c r="G41" s="29">
        <v>544</v>
      </c>
      <c r="H41" s="29">
        <v>604</v>
      </c>
      <c r="I41" s="29">
        <v>641</v>
      </c>
      <c r="J41" s="29">
        <v>697</v>
      </c>
      <c r="K41" s="29">
        <v>762</v>
      </c>
      <c r="L41" s="29">
        <v>792</v>
      </c>
      <c r="M41" s="29">
        <v>784</v>
      </c>
      <c r="N41" s="29">
        <v>790</v>
      </c>
      <c r="O41" s="29">
        <v>814</v>
      </c>
      <c r="P41" s="29">
        <v>808</v>
      </c>
      <c r="Q41" s="29">
        <v>852</v>
      </c>
      <c r="R41" s="29">
        <v>898</v>
      </c>
      <c r="S41" s="29">
        <v>991</v>
      </c>
      <c r="T41" s="29">
        <v>1080</v>
      </c>
      <c r="U41" s="29">
        <v>1075</v>
      </c>
      <c r="V41" s="29">
        <v>1150</v>
      </c>
    </row>
    <row r="42" spans="1:22" customFormat="1" ht="18" customHeight="1">
      <c r="A42" s="30" t="s">
        <v>90</v>
      </c>
      <c r="B42" s="55">
        <v>53</v>
      </c>
      <c r="C42" s="55">
        <v>51</v>
      </c>
      <c r="D42" s="55">
        <v>41</v>
      </c>
      <c r="E42" s="55">
        <v>37</v>
      </c>
      <c r="F42" s="55">
        <v>28</v>
      </c>
      <c r="G42" s="55">
        <v>28</v>
      </c>
      <c r="H42" s="55">
        <v>28</v>
      </c>
      <c r="I42" s="55">
        <v>33</v>
      </c>
      <c r="J42" s="55">
        <v>36</v>
      </c>
      <c r="K42" s="55">
        <v>34</v>
      </c>
      <c r="L42" s="55">
        <v>37</v>
      </c>
      <c r="M42" s="55">
        <v>39</v>
      </c>
      <c r="N42" s="55">
        <v>37</v>
      </c>
      <c r="O42" s="55">
        <v>36</v>
      </c>
      <c r="P42" s="55">
        <v>37</v>
      </c>
      <c r="Q42" s="55">
        <v>39</v>
      </c>
      <c r="R42" s="55">
        <v>39</v>
      </c>
      <c r="S42" s="55">
        <v>45</v>
      </c>
      <c r="T42" s="55">
        <v>50</v>
      </c>
      <c r="U42" s="55">
        <v>52</v>
      </c>
      <c r="V42" s="55">
        <v>55</v>
      </c>
    </row>
    <row r="43" spans="1:22" customFormat="1" ht="18" customHeight="1">
      <c r="A43" s="32" t="s">
        <v>48</v>
      </c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customFormat="1" ht="18" customHeight="1"/>
    <row r="45" spans="1:22" customFormat="1" ht="18" customHeight="1"/>
    <row r="46" spans="1:22" customFormat="1" ht="18" customHeight="1"/>
    <row r="47" spans="1:22" customFormat="1" ht="18" customHeight="1">
      <c r="A47" s="33" t="s">
        <v>91</v>
      </c>
      <c r="B47" s="5"/>
      <c r="C47" s="5"/>
      <c r="D47" s="5"/>
      <c r="E47" s="5"/>
      <c r="F47" s="5"/>
      <c r="G47" s="5"/>
    </row>
    <row r="48" spans="1:22" customFormat="1" ht="18" customHeight="1"/>
    <row r="49" spans="1:22" customFormat="1" ht="18" customHeight="1">
      <c r="A49" s="78" t="s">
        <v>14</v>
      </c>
      <c r="B49" s="79">
        <v>2002</v>
      </c>
      <c r="C49" s="79">
        <v>2003</v>
      </c>
      <c r="D49" s="79">
        <v>2004</v>
      </c>
      <c r="E49" s="79">
        <v>2005</v>
      </c>
      <c r="F49" s="79">
        <v>2006</v>
      </c>
      <c r="G49" s="79">
        <v>2007</v>
      </c>
      <c r="H49" s="79">
        <v>2008</v>
      </c>
      <c r="I49" s="79">
        <v>2009</v>
      </c>
      <c r="J49" s="79">
        <v>2010</v>
      </c>
      <c r="K49" s="79">
        <v>2011</v>
      </c>
      <c r="L49" s="79">
        <v>2012</v>
      </c>
      <c r="M49" s="79">
        <v>2013</v>
      </c>
      <c r="N49" s="79">
        <v>2014</v>
      </c>
      <c r="O49" s="79">
        <v>2015</v>
      </c>
      <c r="P49" s="79">
        <v>2016</v>
      </c>
      <c r="Q49" s="79">
        <v>2017</v>
      </c>
      <c r="R49" s="79">
        <v>2018</v>
      </c>
      <c r="S49" s="79">
        <v>2019</v>
      </c>
      <c r="T49" s="79">
        <v>2020</v>
      </c>
      <c r="U49" s="79">
        <v>2021</v>
      </c>
      <c r="V49" s="79">
        <v>2022</v>
      </c>
    </row>
    <row r="50" spans="1:22" customFormat="1" ht="18" customHeight="1">
      <c r="A50" s="57" t="s">
        <v>82</v>
      </c>
      <c r="B50" s="53">
        <f t="shared" ref="B50:U50" si="0">SUM(B51:B58)</f>
        <v>1</v>
      </c>
      <c r="C50" s="53">
        <f t="shared" si="0"/>
        <v>1</v>
      </c>
      <c r="D50" s="53">
        <f t="shared" si="0"/>
        <v>1</v>
      </c>
      <c r="E50" s="53">
        <f t="shared" si="0"/>
        <v>1</v>
      </c>
      <c r="F50" s="53">
        <f t="shared" si="0"/>
        <v>1</v>
      </c>
      <c r="G50" s="53">
        <f t="shared" si="0"/>
        <v>1</v>
      </c>
      <c r="H50" s="53">
        <f t="shared" si="0"/>
        <v>1.0000000000000002</v>
      </c>
      <c r="I50" s="53">
        <f t="shared" si="0"/>
        <v>1</v>
      </c>
      <c r="J50" s="53">
        <f t="shared" si="0"/>
        <v>0.99999999999999989</v>
      </c>
      <c r="K50" s="53">
        <f t="shared" si="0"/>
        <v>1.0000000000000002</v>
      </c>
      <c r="L50" s="53">
        <f t="shared" si="0"/>
        <v>1</v>
      </c>
      <c r="M50" s="53">
        <f t="shared" si="0"/>
        <v>1.0000000000000002</v>
      </c>
      <c r="N50" s="53">
        <f t="shared" si="0"/>
        <v>0.99999999999999989</v>
      </c>
      <c r="O50" s="53">
        <f t="shared" si="0"/>
        <v>1</v>
      </c>
      <c r="P50" s="53">
        <f t="shared" si="0"/>
        <v>0.99999999999999989</v>
      </c>
      <c r="Q50" s="53">
        <f t="shared" si="0"/>
        <v>1</v>
      </c>
      <c r="R50" s="53">
        <f t="shared" si="0"/>
        <v>1.0000000000000002</v>
      </c>
      <c r="S50" s="53">
        <f t="shared" si="0"/>
        <v>1</v>
      </c>
      <c r="T50" s="53">
        <f t="shared" si="0"/>
        <v>1</v>
      </c>
      <c r="U50" s="53">
        <f t="shared" si="0"/>
        <v>1.0000000000000002</v>
      </c>
      <c r="V50" s="53">
        <f>SUM(V51:V58)</f>
        <v>0.99999999999999989</v>
      </c>
    </row>
    <row r="51" spans="1:22" customFormat="1" ht="18" customHeight="1">
      <c r="A51" s="36" t="s">
        <v>83</v>
      </c>
      <c r="B51" s="7">
        <f t="shared" ref="B51:U51" si="1">B9/B8</f>
        <v>0.70743848941445742</v>
      </c>
      <c r="C51" s="7">
        <f t="shared" si="1"/>
        <v>0.69208206543903128</v>
      </c>
      <c r="D51" s="7">
        <f t="shared" si="1"/>
        <v>0.65862405738164231</v>
      </c>
      <c r="E51" s="7">
        <f t="shared" si="1"/>
        <v>0.66109265672485684</v>
      </c>
      <c r="F51" s="7">
        <f t="shared" si="1"/>
        <v>0.67515848637343967</v>
      </c>
      <c r="G51" s="7">
        <f t="shared" si="1"/>
        <v>0.72989080095549164</v>
      </c>
      <c r="H51" s="7">
        <f t="shared" si="1"/>
        <v>0.72927245764616011</v>
      </c>
      <c r="I51" s="7">
        <f t="shared" si="1"/>
        <v>0.73173972241742802</v>
      </c>
      <c r="J51" s="7">
        <f t="shared" si="1"/>
        <v>0.73887506004629022</v>
      </c>
      <c r="K51" s="7">
        <f t="shared" si="1"/>
        <v>0.73618478260869569</v>
      </c>
      <c r="L51" s="7">
        <f t="shared" si="1"/>
        <v>0.73718926049675071</v>
      </c>
      <c r="M51" s="7">
        <f t="shared" si="1"/>
        <v>0.73913232670466911</v>
      </c>
      <c r="N51" s="7">
        <f t="shared" si="1"/>
        <v>0.67420781563709375</v>
      </c>
      <c r="O51" s="7">
        <f t="shared" si="1"/>
        <v>0.66103789126853374</v>
      </c>
      <c r="P51" s="7">
        <f t="shared" si="1"/>
        <v>0.62768354094884704</v>
      </c>
      <c r="Q51" s="7">
        <f t="shared" si="1"/>
        <v>0.61247418005944887</v>
      </c>
      <c r="R51" s="7">
        <f t="shared" si="1"/>
        <v>0.6074011883234306</v>
      </c>
      <c r="S51" s="7">
        <f t="shared" si="1"/>
        <v>0.58683777254612324</v>
      </c>
      <c r="T51" s="7">
        <f t="shared" si="1"/>
        <v>0.5637100936371009</v>
      </c>
      <c r="U51" s="7">
        <f t="shared" si="1"/>
        <v>0.32099930321681569</v>
      </c>
      <c r="V51" s="7">
        <f>V9/V8</f>
        <v>0.33112483059780151</v>
      </c>
    </row>
    <row r="52" spans="1:22" customFormat="1" ht="18" customHeight="1">
      <c r="A52" s="36" t="s">
        <v>84</v>
      </c>
      <c r="B52" s="7">
        <f t="shared" ref="B52:U52" si="2">B10/B8</f>
        <v>0.10171657448025939</v>
      </c>
      <c r="C52" s="7">
        <f t="shared" si="2"/>
        <v>0.10576591272704458</v>
      </c>
      <c r="D52" s="7">
        <f t="shared" si="2"/>
        <v>0.11345042347780143</v>
      </c>
      <c r="E52" s="7">
        <f t="shared" si="2"/>
        <v>0.11033995335359389</v>
      </c>
      <c r="F52" s="7">
        <f t="shared" si="2"/>
        <v>0.11264623227240049</v>
      </c>
      <c r="G52" s="7">
        <f t="shared" si="2"/>
        <v>6.5592551065178181E-2</v>
      </c>
      <c r="H52" s="7">
        <f t="shared" si="2"/>
        <v>6.3418415494540067E-2</v>
      </c>
      <c r="I52" s="7">
        <f t="shared" si="2"/>
        <v>6.2840390021082215E-2</v>
      </c>
      <c r="J52" s="7">
        <f t="shared" si="2"/>
        <v>6.3670902659504786E-2</v>
      </c>
      <c r="K52" s="7">
        <f t="shared" si="2"/>
        <v>6.5347826086956523E-2</v>
      </c>
      <c r="L52" s="7">
        <f t="shared" si="2"/>
        <v>6.664071539018826E-2</v>
      </c>
      <c r="M52" s="7">
        <f t="shared" si="2"/>
        <v>6.5902267090204955E-2</v>
      </c>
      <c r="N52" s="7">
        <f t="shared" si="2"/>
        <v>7.3849914161841307E-2</v>
      </c>
      <c r="O52" s="7">
        <f t="shared" si="2"/>
        <v>7.8985905180303864E-2</v>
      </c>
      <c r="P52" s="7">
        <f t="shared" si="2"/>
        <v>8.6933474688576734E-2</v>
      </c>
      <c r="Q52" s="7">
        <f t="shared" si="2"/>
        <v>8.9106084269568578E-2</v>
      </c>
      <c r="R52" s="7">
        <f t="shared" si="2"/>
        <v>8.8510720743993798E-2</v>
      </c>
      <c r="S52" s="7">
        <f t="shared" si="2"/>
        <v>8.8768868577759313E-2</v>
      </c>
      <c r="T52" s="7">
        <f t="shared" si="2"/>
        <v>8.7871414878714152E-2</v>
      </c>
      <c r="U52" s="7">
        <f t="shared" si="2"/>
        <v>0.32925908721402858</v>
      </c>
      <c r="V52" s="7">
        <f>V10/V8</f>
        <v>0.32254178587562116</v>
      </c>
    </row>
    <row r="53" spans="1:22" customFormat="1" ht="18" customHeight="1">
      <c r="A53" s="36" t="s">
        <v>85</v>
      </c>
      <c r="B53" s="7">
        <f t="shared" ref="B53:U53" si="3">B11/B8</f>
        <v>5.6093839404920846E-2</v>
      </c>
      <c r="C53" s="7">
        <f t="shared" si="3"/>
        <v>5.3926028170781438E-2</v>
      </c>
      <c r="D53" s="7">
        <f t="shared" si="3"/>
        <v>5.8758545605917485E-2</v>
      </c>
      <c r="E53" s="7">
        <f t="shared" si="3"/>
        <v>5.9537776521308927E-2</v>
      </c>
      <c r="F53" s="7">
        <f t="shared" si="3"/>
        <v>5.5068296189791519E-2</v>
      </c>
      <c r="G53" s="7">
        <f t="shared" si="3"/>
        <v>5.4806707941305516E-2</v>
      </c>
      <c r="H53" s="7">
        <f t="shared" si="3"/>
        <v>5.536332179930796E-2</v>
      </c>
      <c r="I53" s="7">
        <f t="shared" si="3"/>
        <v>5.5252986647926917E-2</v>
      </c>
      <c r="J53" s="7">
        <f t="shared" si="3"/>
        <v>5.4532949037075854E-2</v>
      </c>
      <c r="K53" s="7">
        <f t="shared" si="3"/>
        <v>5.4880434782608699E-2</v>
      </c>
      <c r="L53" s="7">
        <f t="shared" si="3"/>
        <v>5.4973454006768958E-2</v>
      </c>
      <c r="M53" s="7">
        <f t="shared" si="3"/>
        <v>5.5012836691179672E-2</v>
      </c>
      <c r="N53" s="7">
        <f t="shared" si="3"/>
        <v>7.1114732155847182E-2</v>
      </c>
      <c r="O53" s="7">
        <f t="shared" si="3"/>
        <v>7.2670693758008414E-2</v>
      </c>
      <c r="P53" s="7">
        <f t="shared" si="3"/>
        <v>8.1003180492976418E-2</v>
      </c>
      <c r="Q53" s="7">
        <f t="shared" si="3"/>
        <v>8.3245167682670831E-2</v>
      </c>
      <c r="R53" s="7">
        <f t="shared" si="3"/>
        <v>8.3182640144665462E-2</v>
      </c>
      <c r="S53" s="7">
        <f t="shared" si="3"/>
        <v>8.6060717967656061E-2</v>
      </c>
      <c r="T53" s="7">
        <f t="shared" si="3"/>
        <v>8.9375506893755063E-2</v>
      </c>
      <c r="U53" s="7">
        <f t="shared" si="3"/>
        <v>8.8883404947160613E-2</v>
      </c>
      <c r="V53" s="7">
        <f>V11/V8</f>
        <v>8.5885203487974154E-2</v>
      </c>
    </row>
    <row r="54" spans="1:22" customFormat="1" ht="18" customHeight="1">
      <c r="A54" s="36" t="s">
        <v>86</v>
      </c>
      <c r="B54" s="7">
        <f t="shared" ref="B54:U54" si="4">B12/B8</f>
        <v>9.3076482929620452E-3</v>
      </c>
      <c r="C54" s="7">
        <f t="shared" si="4"/>
        <v>8.7367067164413215E-3</v>
      </c>
      <c r="D54" s="7">
        <f t="shared" si="4"/>
        <v>7.9892409420579905E-3</v>
      </c>
      <c r="E54" s="7">
        <f t="shared" si="4"/>
        <v>7.6047777228072655E-3</v>
      </c>
      <c r="F54" s="7">
        <f t="shared" si="4"/>
        <v>6.3133128553689299E-3</v>
      </c>
      <c r="G54" s="7">
        <f t="shared" si="4"/>
        <v>5.5818261590211086E-3</v>
      </c>
      <c r="H54" s="7">
        <f t="shared" si="4"/>
        <v>5.1116703365838316E-3</v>
      </c>
      <c r="I54" s="7">
        <f t="shared" si="4"/>
        <v>5.2705551651440622E-3</v>
      </c>
      <c r="J54" s="7">
        <f t="shared" si="4"/>
        <v>5.3604960915323817E-3</v>
      </c>
      <c r="K54" s="7">
        <f t="shared" si="4"/>
        <v>5.3260869565217393E-3</v>
      </c>
      <c r="L54" s="7">
        <f t="shared" si="4"/>
        <v>5.3957029011364498E-3</v>
      </c>
      <c r="M54" s="7">
        <f t="shared" si="4"/>
        <v>5.439275923589052E-3</v>
      </c>
      <c r="N54" s="7">
        <f t="shared" si="4"/>
        <v>6.8379550149853053E-3</v>
      </c>
      <c r="O54" s="7">
        <f t="shared" si="4"/>
        <v>7.6728293367502596E-3</v>
      </c>
      <c r="P54" s="7">
        <f t="shared" si="4"/>
        <v>8.680095414789292E-3</v>
      </c>
      <c r="Q54" s="7">
        <f t="shared" si="4"/>
        <v>8.9173258098644761E-3</v>
      </c>
      <c r="R54" s="7">
        <f t="shared" si="4"/>
        <v>9.0254456212864893E-3</v>
      </c>
      <c r="S54" s="7">
        <f t="shared" si="4"/>
        <v>9.5093015741125417E-3</v>
      </c>
      <c r="T54" s="7">
        <f t="shared" si="4"/>
        <v>1.0366438103664381E-2</v>
      </c>
      <c r="U54" s="7">
        <f t="shared" si="4"/>
        <v>1.113401463244687E-2</v>
      </c>
      <c r="V54" s="7">
        <f>V12/V8</f>
        <v>1.1799975359680224E-2</v>
      </c>
    </row>
    <row r="55" spans="1:22" customFormat="1" ht="18" customHeight="1">
      <c r="A55" s="36" t="s">
        <v>87</v>
      </c>
      <c r="B55" s="38">
        <f t="shared" ref="B55:U55" si="5">B13/B8</f>
        <v>4.5775319473583828E-3</v>
      </c>
      <c r="C55" s="38">
        <f t="shared" si="5"/>
        <v>4.5016783260658152E-3</v>
      </c>
      <c r="D55" s="38">
        <f t="shared" si="5"/>
        <v>4.9632558958676888E-3</v>
      </c>
      <c r="E55" s="38">
        <f t="shared" si="5"/>
        <v>5.0745635733974136E-3</v>
      </c>
      <c r="F55" s="38">
        <f t="shared" si="5"/>
        <v>5.2937716489118358E-3</v>
      </c>
      <c r="G55" s="38">
        <f t="shared" si="5"/>
        <v>5.8499488129478867E-3</v>
      </c>
      <c r="H55" s="38">
        <f t="shared" si="5"/>
        <v>6.2126454860018873E-3</v>
      </c>
      <c r="I55" s="38">
        <f t="shared" si="5"/>
        <v>6.368587491215741E-3</v>
      </c>
      <c r="J55" s="38">
        <f t="shared" si="5"/>
        <v>6.2448141840255036E-3</v>
      </c>
      <c r="K55" s="38">
        <f t="shared" si="5"/>
        <v>7.0434782608695653E-3</v>
      </c>
      <c r="L55" s="38">
        <f t="shared" si="5"/>
        <v>7.482618051275397E-3</v>
      </c>
      <c r="M55" s="38">
        <f t="shared" si="5"/>
        <v>7.5932291893303161E-3</v>
      </c>
      <c r="N55" s="38">
        <f t="shared" si="5"/>
        <v>1.0053248756074142E-2</v>
      </c>
      <c r="O55" s="38">
        <f t="shared" si="5"/>
        <v>1.0845689181768259E-2</v>
      </c>
      <c r="P55" s="38">
        <f t="shared" si="5"/>
        <v>1.2473495891863239E-2</v>
      </c>
      <c r="Q55" s="38">
        <f t="shared" si="5"/>
        <v>1.3266831242547903E-2</v>
      </c>
      <c r="R55" s="38">
        <f t="shared" si="5"/>
        <v>1.3223327305605787E-2</v>
      </c>
      <c r="S55" s="38">
        <f t="shared" si="5"/>
        <v>1.3786948560525628E-2</v>
      </c>
      <c r="T55" s="38">
        <f t="shared" si="5"/>
        <v>1.5616014156160141E-2</v>
      </c>
      <c r="U55" s="7">
        <f t="shared" si="5"/>
        <v>1.6650214841481825E-2</v>
      </c>
      <c r="V55" s="7">
        <f>V13/V8</f>
        <v>1.7152400377818237E-2</v>
      </c>
    </row>
    <row r="56" spans="1:22" customFormat="1" ht="18" customHeight="1">
      <c r="A56" s="36" t="s">
        <v>88</v>
      </c>
      <c r="B56" s="38">
        <f t="shared" ref="B56:U56" si="6">B14/B8</f>
        <v>0.10082014114056838</v>
      </c>
      <c r="C56" s="38">
        <f t="shared" si="6"/>
        <v>0.11666718950967782</v>
      </c>
      <c r="D56" s="38">
        <f t="shared" si="6"/>
        <v>0.13810659792824093</v>
      </c>
      <c r="E56" s="38">
        <f t="shared" si="6"/>
        <v>0.13745140999363914</v>
      </c>
      <c r="F56" s="38">
        <f t="shared" si="6"/>
        <v>0.12748186393046207</v>
      </c>
      <c r="G56" s="38">
        <f t="shared" si="6"/>
        <v>0.12113050260810218</v>
      </c>
      <c r="H56" s="38">
        <f t="shared" si="6"/>
        <v>0.12303959016761785</v>
      </c>
      <c r="I56" s="38">
        <f t="shared" si="6"/>
        <v>0.12056394940267041</v>
      </c>
      <c r="J56" s="38">
        <f t="shared" si="6"/>
        <v>0.11254858290755054</v>
      </c>
      <c r="K56" s="38">
        <f t="shared" si="6"/>
        <v>0.11133695652173912</v>
      </c>
      <c r="L56" s="38">
        <f t="shared" si="6"/>
        <v>0.10758966706674884</v>
      </c>
      <c r="M56" s="38">
        <f t="shared" si="6"/>
        <v>0.10581567381750141</v>
      </c>
      <c r="N56" s="38">
        <f t="shared" si="6"/>
        <v>0.13587162103180375</v>
      </c>
      <c r="O56" s="38">
        <f t="shared" si="6"/>
        <v>0.139605833180792</v>
      </c>
      <c r="P56" s="38">
        <f t="shared" si="6"/>
        <v>0.15104028624436788</v>
      </c>
      <c r="Q56" s="38">
        <f t="shared" si="6"/>
        <v>0.15878213847884864</v>
      </c>
      <c r="R56" s="38">
        <f t="shared" si="6"/>
        <v>0.16366894859209508</v>
      </c>
      <c r="S56" s="38">
        <f t="shared" si="6"/>
        <v>0.17804551539491298</v>
      </c>
      <c r="T56" s="38">
        <f t="shared" si="6"/>
        <v>0.19461770994617711</v>
      </c>
      <c r="U56" s="7">
        <f t="shared" si="6"/>
        <v>0.19583962373708047</v>
      </c>
      <c r="V56" s="7">
        <f>V14/V8</f>
        <v>0.19568520622578747</v>
      </c>
    </row>
    <row r="57" spans="1:22" customFormat="1" ht="18" customHeight="1">
      <c r="A57" s="36" t="s">
        <v>89</v>
      </c>
      <c r="B57" s="38">
        <f t="shared" ref="B57:U57" si="7">B15/B8</f>
        <v>1.8329200839214192E-2</v>
      </c>
      <c r="C57" s="38">
        <f t="shared" si="7"/>
        <v>1.6908742980832576E-2</v>
      </c>
      <c r="D57" s="38">
        <f t="shared" si="7"/>
        <v>1.7003154069069309E-2</v>
      </c>
      <c r="E57" s="38">
        <f t="shared" si="7"/>
        <v>1.799420453742314E-2</v>
      </c>
      <c r="F57" s="38">
        <f t="shared" si="7"/>
        <v>1.7489053003071693E-2</v>
      </c>
      <c r="G57" s="38">
        <f t="shared" si="7"/>
        <v>1.6647979330180862E-2</v>
      </c>
      <c r="H57" s="38">
        <f t="shared" si="7"/>
        <v>1.7076349256280054E-2</v>
      </c>
      <c r="I57" s="38">
        <f t="shared" si="7"/>
        <v>1.7315969782150387E-2</v>
      </c>
      <c r="J57" s="38">
        <f t="shared" si="7"/>
        <v>1.8068474605877984E-2</v>
      </c>
      <c r="K57" s="38">
        <f t="shared" si="7"/>
        <v>1.926086956521739E-2</v>
      </c>
      <c r="L57" s="38">
        <f t="shared" si="7"/>
        <v>2.0079800175171116E-2</v>
      </c>
      <c r="M57" s="38">
        <f t="shared" si="7"/>
        <v>2.0408163265306121E-2</v>
      </c>
      <c r="N57" s="38">
        <f t="shared" si="7"/>
        <v>2.7162685133994821E-2</v>
      </c>
      <c r="O57" s="38">
        <f t="shared" si="7"/>
        <v>2.8311672463237538E-2</v>
      </c>
      <c r="P57" s="38">
        <f t="shared" si="7"/>
        <v>3.1158892128279884E-2</v>
      </c>
      <c r="Q57" s="38">
        <f t="shared" si="7"/>
        <v>3.3066317362755469E-2</v>
      </c>
      <c r="R57" s="38">
        <f t="shared" si="7"/>
        <v>3.3776801859984502E-2</v>
      </c>
      <c r="S57" s="38">
        <f t="shared" si="7"/>
        <v>3.5667574512609823E-2</v>
      </c>
      <c r="T57" s="38">
        <f t="shared" si="7"/>
        <v>3.7100936371009363E-2</v>
      </c>
      <c r="U57" s="7">
        <f t="shared" si="7"/>
        <v>3.5913366624085473E-2</v>
      </c>
      <c r="V57" s="7">
        <f>V15/V8</f>
        <v>3.4482758620689655E-2</v>
      </c>
    </row>
    <row r="58" spans="1:22" customFormat="1" ht="18" customHeight="1">
      <c r="A58" s="30" t="s">
        <v>90</v>
      </c>
      <c r="B58" s="56">
        <f t="shared" ref="B58:U58" si="8">B16/B8</f>
        <v>1.7165744802593935E-3</v>
      </c>
      <c r="C58" s="56">
        <f t="shared" si="8"/>
        <v>1.4116761301251686E-3</v>
      </c>
      <c r="D58" s="56">
        <f t="shared" si="8"/>
        <v>1.1047246994028083E-3</v>
      </c>
      <c r="E58" s="56">
        <f t="shared" si="8"/>
        <v>9.0465757297335497E-4</v>
      </c>
      <c r="F58" s="56">
        <f t="shared" si="8"/>
        <v>5.4898372655382E-4</v>
      </c>
      <c r="G58" s="56">
        <f t="shared" si="8"/>
        <v>4.99683127772632E-4</v>
      </c>
      <c r="H58" s="56">
        <f t="shared" si="8"/>
        <v>5.05549813508291E-4</v>
      </c>
      <c r="I58" s="56">
        <f t="shared" si="8"/>
        <v>6.478390723822909E-4</v>
      </c>
      <c r="J58" s="56">
        <f t="shared" si="8"/>
        <v>6.9872046814271362E-4</v>
      </c>
      <c r="K58" s="56">
        <f t="shared" si="8"/>
        <v>6.1956521739130437E-4</v>
      </c>
      <c r="L58" s="56">
        <f t="shared" si="8"/>
        <v>6.4878191196029457E-4</v>
      </c>
      <c r="M58" s="56">
        <f t="shared" si="8"/>
        <v>6.9622731821939864E-4</v>
      </c>
      <c r="N58" s="56">
        <f t="shared" si="8"/>
        <v>9.0202810835976368E-4</v>
      </c>
      <c r="O58" s="56">
        <f t="shared" si="8"/>
        <v>8.6948563060589425E-4</v>
      </c>
      <c r="P58" s="56">
        <f t="shared" si="8"/>
        <v>1.0270341902994964E-3</v>
      </c>
      <c r="Q58" s="56">
        <f t="shared" si="8"/>
        <v>1.1419550942952626E-3</v>
      </c>
      <c r="R58" s="56">
        <f t="shared" si="8"/>
        <v>1.2109274089382588E-3</v>
      </c>
      <c r="S58" s="56">
        <f t="shared" si="8"/>
        <v>1.3233008663004508E-3</v>
      </c>
      <c r="T58" s="56">
        <f t="shared" si="8"/>
        <v>1.3418860134188602E-3</v>
      </c>
      <c r="U58" s="102">
        <f t="shared" si="8"/>
        <v>1.3209847869004761E-3</v>
      </c>
      <c r="V58" s="102">
        <f>V16/V8</f>
        <v>1.327839454627589E-3</v>
      </c>
    </row>
    <row r="59" spans="1:22" customFormat="1" ht="18" customHeight="1">
      <c r="A59" s="32" t="s">
        <v>52</v>
      </c>
      <c r="B59" s="33"/>
      <c r="C59" s="33"/>
      <c r="D59" s="33"/>
      <c r="E59" s="33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customFormat="1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customFormat="1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customFormat="1" ht="18" customHeight="1">
      <c r="A62" s="78" t="s">
        <v>49</v>
      </c>
      <c r="B62" s="79">
        <v>2002</v>
      </c>
      <c r="C62" s="79">
        <v>2003</v>
      </c>
      <c r="D62" s="79">
        <v>2004</v>
      </c>
      <c r="E62" s="79">
        <v>2005</v>
      </c>
      <c r="F62" s="79">
        <v>2006</v>
      </c>
      <c r="G62" s="79">
        <v>2007</v>
      </c>
      <c r="H62" s="79">
        <v>2008</v>
      </c>
      <c r="I62" s="79">
        <v>2009</v>
      </c>
      <c r="J62" s="79">
        <v>2010</v>
      </c>
      <c r="K62" s="79">
        <v>2011</v>
      </c>
      <c r="L62" s="79">
        <v>2012</v>
      </c>
      <c r="M62" s="79">
        <v>2013</v>
      </c>
      <c r="N62" s="79">
        <v>2014</v>
      </c>
      <c r="O62" s="79">
        <v>2015</v>
      </c>
      <c r="P62" s="79">
        <v>2016</v>
      </c>
      <c r="Q62" s="79">
        <v>2017</v>
      </c>
      <c r="R62" s="79">
        <v>2018</v>
      </c>
      <c r="S62" s="79">
        <v>2019</v>
      </c>
      <c r="T62" s="79">
        <v>2020</v>
      </c>
      <c r="U62" s="79">
        <v>2021</v>
      </c>
      <c r="V62" s="79">
        <v>2022</v>
      </c>
    </row>
    <row r="63" spans="1:22" customFormat="1" ht="18" customHeight="1">
      <c r="A63" s="57" t="s">
        <v>82</v>
      </c>
      <c r="B63" s="53">
        <f t="shared" ref="B63:T63" si="9">SUM(B64:B71)</f>
        <v>1</v>
      </c>
      <c r="C63" s="53">
        <f t="shared" si="9"/>
        <v>1.0000000000000002</v>
      </c>
      <c r="D63" s="53">
        <f t="shared" si="9"/>
        <v>1.0000000000000002</v>
      </c>
      <c r="E63" s="53">
        <f t="shared" si="9"/>
        <v>0.99999999999999989</v>
      </c>
      <c r="F63" s="53">
        <f t="shared" si="9"/>
        <v>1</v>
      </c>
      <c r="G63" s="53">
        <f t="shared" si="9"/>
        <v>0.99999999999999978</v>
      </c>
      <c r="H63" s="53">
        <f t="shared" si="9"/>
        <v>1.0000000000000002</v>
      </c>
      <c r="I63" s="53">
        <f t="shared" si="9"/>
        <v>1</v>
      </c>
      <c r="J63" s="53">
        <f t="shared" si="9"/>
        <v>1</v>
      </c>
      <c r="K63" s="53">
        <f t="shared" si="9"/>
        <v>0.99999999999999989</v>
      </c>
      <c r="L63" s="53">
        <f t="shared" si="9"/>
        <v>1</v>
      </c>
      <c r="M63" s="53">
        <f t="shared" si="9"/>
        <v>1</v>
      </c>
      <c r="N63" s="53">
        <f t="shared" si="9"/>
        <v>0.99999999999999989</v>
      </c>
      <c r="O63" s="53">
        <f t="shared" si="9"/>
        <v>0.99999999999999989</v>
      </c>
      <c r="P63" s="53">
        <f t="shared" si="9"/>
        <v>1</v>
      </c>
      <c r="Q63" s="53">
        <f t="shared" si="9"/>
        <v>1</v>
      </c>
      <c r="R63" s="53">
        <f t="shared" si="9"/>
        <v>1</v>
      </c>
      <c r="S63" s="53">
        <f t="shared" si="9"/>
        <v>0.99999999999999989</v>
      </c>
      <c r="T63" s="53">
        <f t="shared" si="9"/>
        <v>1.0000000000000002</v>
      </c>
      <c r="U63" s="53">
        <f>SUM(U64:U71)</f>
        <v>0.99999999999999989</v>
      </c>
      <c r="V63" s="53">
        <f>SUM(V64:V71)</f>
        <v>1</v>
      </c>
    </row>
    <row r="64" spans="1:22" customFormat="1" ht="18" customHeight="1">
      <c r="A64" s="36" t="s">
        <v>83</v>
      </c>
      <c r="B64" s="7">
        <f t="shared" ref="B64:T64" si="10">B22/B21</f>
        <v>0.68819665978607614</v>
      </c>
      <c r="C64" s="7">
        <f t="shared" si="10"/>
        <v>0.67139218754794561</v>
      </c>
      <c r="D64" s="7">
        <f t="shared" si="10"/>
        <v>0.63620802340418914</v>
      </c>
      <c r="E64" s="7">
        <f t="shared" si="10"/>
        <v>0.63751435288971514</v>
      </c>
      <c r="F64" s="7">
        <f t="shared" si="10"/>
        <v>0.6549584683954619</v>
      </c>
      <c r="G64" s="7">
        <f t="shared" si="10"/>
        <v>0.716427810020135</v>
      </c>
      <c r="H64" s="7">
        <f t="shared" si="10"/>
        <v>0.7195129962555018</v>
      </c>
      <c r="I64" s="7">
        <f t="shared" si="10"/>
        <v>0.72307029820217461</v>
      </c>
      <c r="J64" s="7">
        <f t="shared" si="10"/>
        <v>0.73212632666681021</v>
      </c>
      <c r="K64" s="7">
        <f t="shared" si="10"/>
        <v>0.73037359042782135</v>
      </c>
      <c r="L64" s="7">
        <f t="shared" si="10"/>
        <v>0.73129084092126406</v>
      </c>
      <c r="M64" s="7">
        <f t="shared" si="10"/>
        <v>0.73450944783153893</v>
      </c>
      <c r="N64" s="7">
        <f t="shared" si="10"/>
        <v>0.66741546809814156</v>
      </c>
      <c r="O64" s="7">
        <f t="shared" si="10"/>
        <v>0.65439521475040852</v>
      </c>
      <c r="P64" s="7">
        <f t="shared" si="10"/>
        <v>0.62295577420329762</v>
      </c>
      <c r="Q64" s="7">
        <f t="shared" si="10"/>
        <v>0.60871796626407093</v>
      </c>
      <c r="R64" s="7">
        <f t="shared" si="10"/>
        <v>0.60247792276262024</v>
      </c>
      <c r="S64" s="7">
        <f t="shared" si="10"/>
        <v>0.5814850832888917</v>
      </c>
      <c r="T64" s="7">
        <f t="shared" si="10"/>
        <v>0.55722584895490213</v>
      </c>
      <c r="U64" s="7">
        <f>U22/U21</f>
        <v>0.31631720192279333</v>
      </c>
      <c r="V64" s="7">
        <f>V22/V21</f>
        <v>0.32700615993533461</v>
      </c>
    </row>
    <row r="65" spans="1:22" customFormat="1" ht="18" customHeight="1">
      <c r="A65" s="36" t="s">
        <v>84</v>
      </c>
      <c r="B65" s="7">
        <f t="shared" ref="B65:T65" si="11">B23/B21</f>
        <v>0.10114468005254269</v>
      </c>
      <c r="C65" s="7">
        <f t="shared" si="11"/>
        <v>0.10423762619288716</v>
      </c>
      <c r="D65" s="7">
        <f t="shared" si="11"/>
        <v>0.11241480190470263</v>
      </c>
      <c r="E65" s="7">
        <f t="shared" si="11"/>
        <v>0.11025753184974575</v>
      </c>
      <c r="F65" s="7">
        <f t="shared" si="11"/>
        <v>0.11236324959481361</v>
      </c>
      <c r="G65" s="7">
        <f t="shared" si="11"/>
        <v>6.2063247660784082E-2</v>
      </c>
      <c r="H65" s="7">
        <f t="shared" si="11"/>
        <v>5.9890073795081787E-2</v>
      </c>
      <c r="I65" s="7">
        <f t="shared" si="11"/>
        <v>5.9468188179567227E-2</v>
      </c>
      <c r="J65" s="7">
        <f t="shared" si="11"/>
        <v>6.0106348625433251E-2</v>
      </c>
      <c r="K65" s="7">
        <f t="shared" si="11"/>
        <v>6.137557028492726E-2</v>
      </c>
      <c r="L65" s="7">
        <f t="shared" si="11"/>
        <v>6.2517407605784683E-2</v>
      </c>
      <c r="M65" s="7">
        <f t="shared" si="11"/>
        <v>6.1162277857050203E-2</v>
      </c>
      <c r="N65" s="7">
        <f t="shared" si="11"/>
        <v>6.736295475099921E-2</v>
      </c>
      <c r="O65" s="7">
        <f t="shared" si="11"/>
        <v>7.3289550766194922E-2</v>
      </c>
      <c r="P65" s="7">
        <f t="shared" si="11"/>
        <v>7.881392927902213E-2</v>
      </c>
      <c r="Q65" s="7">
        <f t="shared" si="11"/>
        <v>7.9960310671639237E-2</v>
      </c>
      <c r="R65" s="7">
        <f t="shared" si="11"/>
        <v>7.9082641360221431E-2</v>
      </c>
      <c r="S65" s="7">
        <f t="shared" si="11"/>
        <v>7.9085233867678892E-2</v>
      </c>
      <c r="T65" s="7">
        <f t="shared" si="11"/>
        <v>7.7798406899443021E-2</v>
      </c>
      <c r="U65" s="7">
        <f>U23/U21</f>
        <v>0.31944321566545752</v>
      </c>
      <c r="V65" s="7">
        <f>V23/V21</f>
        <v>0.31362711486467654</v>
      </c>
    </row>
    <row r="66" spans="1:22" customFormat="1" ht="18" customHeight="1">
      <c r="A66" s="36" t="s">
        <v>85</v>
      </c>
      <c r="B66" s="7">
        <f t="shared" ref="B66:T66" si="12">B24/B21</f>
        <v>7.6186901857759434E-2</v>
      </c>
      <c r="C66" s="7">
        <f t="shared" si="12"/>
        <v>7.4104759274601861E-2</v>
      </c>
      <c r="D66" s="7">
        <f t="shared" si="12"/>
        <v>8.1292210015250069E-2</v>
      </c>
      <c r="E66" s="7">
        <f t="shared" si="12"/>
        <v>8.2809338946907979E-2</v>
      </c>
      <c r="F66" s="7">
        <f t="shared" si="12"/>
        <v>7.554193679092383E-2</v>
      </c>
      <c r="G66" s="7">
        <f t="shared" si="12"/>
        <v>7.2770342295392629E-2</v>
      </c>
      <c r="H66" s="7">
        <f t="shared" si="12"/>
        <v>7.1320647294545292E-2</v>
      </c>
      <c r="I66" s="7">
        <f t="shared" si="12"/>
        <v>7.055657228980515E-2</v>
      </c>
      <c r="J66" s="7">
        <f t="shared" si="12"/>
        <v>6.8157843749327249E-2</v>
      </c>
      <c r="K66" s="7">
        <f t="shared" si="12"/>
        <v>6.800378755272446E-2</v>
      </c>
      <c r="L66" s="7">
        <f t="shared" si="12"/>
        <v>6.8002142474558117E-2</v>
      </c>
      <c r="M66" s="7">
        <f t="shared" si="12"/>
        <v>6.7172568858909501E-2</v>
      </c>
      <c r="N66" s="7">
        <f t="shared" si="12"/>
        <v>8.7668115646060044E-2</v>
      </c>
      <c r="O66" s="7">
        <f t="shared" si="12"/>
        <v>8.916843955230784E-2</v>
      </c>
      <c r="P66" s="7">
        <f t="shared" si="12"/>
        <v>9.8458645354108601E-2</v>
      </c>
      <c r="Q66" s="7">
        <f t="shared" si="12"/>
        <v>0.10134464707291203</v>
      </c>
      <c r="R66" s="7">
        <f t="shared" si="12"/>
        <v>0.10218136285751944</v>
      </c>
      <c r="S66" s="7">
        <f t="shared" si="12"/>
        <v>0.10596982150139599</v>
      </c>
      <c r="T66" s="7">
        <f t="shared" si="12"/>
        <v>0.11079834700844463</v>
      </c>
      <c r="U66" s="7">
        <f>U24/U21</f>
        <v>0.10914506473207702</v>
      </c>
      <c r="V66" s="7">
        <f>V24/V21</f>
        <v>0.10636340831173174</v>
      </c>
    </row>
    <row r="67" spans="1:22" customFormat="1" ht="18" customHeight="1">
      <c r="A67" s="36" t="s">
        <v>86</v>
      </c>
      <c r="B67" s="7">
        <f t="shared" ref="B67:T67" si="13">B25/B21</f>
        <v>8.4818915368737105E-3</v>
      </c>
      <c r="C67" s="7">
        <f t="shared" si="13"/>
        <v>8.008837337752003E-3</v>
      </c>
      <c r="D67" s="7">
        <f t="shared" si="13"/>
        <v>7.3138090940213498E-3</v>
      </c>
      <c r="E67" s="7">
        <f t="shared" si="13"/>
        <v>6.9440647383673245E-3</v>
      </c>
      <c r="F67" s="7">
        <f t="shared" si="13"/>
        <v>5.7739059967585092E-3</v>
      </c>
      <c r="G67" s="7">
        <f t="shared" si="13"/>
        <v>4.9745351178491059E-3</v>
      </c>
      <c r="H67" s="7">
        <f t="shared" si="13"/>
        <v>4.7955854336829661E-3</v>
      </c>
      <c r="I67" s="7">
        <f t="shared" si="13"/>
        <v>4.9520938744751861E-3</v>
      </c>
      <c r="J67" s="7">
        <f t="shared" si="13"/>
        <v>5.2313190243482377E-3</v>
      </c>
      <c r="K67" s="7">
        <f t="shared" si="13"/>
        <v>5.1433244383231472E-3</v>
      </c>
      <c r="L67" s="7">
        <f t="shared" si="13"/>
        <v>5.0562399571505087E-3</v>
      </c>
      <c r="M67" s="7">
        <f t="shared" si="13"/>
        <v>4.9293034115968351E-3</v>
      </c>
      <c r="N67" s="7">
        <f t="shared" si="13"/>
        <v>6.3307757388336204E-3</v>
      </c>
      <c r="O67" s="7">
        <f t="shared" si="13"/>
        <v>7.2765393272284399E-3</v>
      </c>
      <c r="P67" s="7">
        <f t="shared" si="13"/>
        <v>7.8914671412740525E-3</v>
      </c>
      <c r="Q67" s="7">
        <f t="shared" si="13"/>
        <v>8.1773702398467169E-3</v>
      </c>
      <c r="R67" s="7">
        <f t="shared" si="13"/>
        <v>8.1718729405562147E-3</v>
      </c>
      <c r="S67" s="7">
        <f t="shared" si="13"/>
        <v>8.5014273614204602E-3</v>
      </c>
      <c r="T67" s="7">
        <f t="shared" si="13"/>
        <v>9.4328322453135285E-3</v>
      </c>
      <c r="U67" s="7">
        <f>U25/U21</f>
        <v>1.0292252794243416E-2</v>
      </c>
      <c r="V67" s="7">
        <f>V25/V21</f>
        <v>1.112133121498453E-2</v>
      </c>
    </row>
    <row r="68" spans="1:22" customFormat="1" ht="18" customHeight="1">
      <c r="A68" s="36" t="s">
        <v>87</v>
      </c>
      <c r="B68" s="38">
        <f t="shared" ref="B68:T68" si="14">B26/B21</f>
        <v>3.3402139238130979E-3</v>
      </c>
      <c r="C68" s="38">
        <f t="shared" si="14"/>
        <v>3.406057258584185E-3</v>
      </c>
      <c r="D68" s="38">
        <f t="shared" si="14"/>
        <v>3.8903239861815694E-3</v>
      </c>
      <c r="E68" s="38">
        <f t="shared" si="14"/>
        <v>4.1555033079993435E-3</v>
      </c>
      <c r="F68" s="38">
        <f t="shared" si="14"/>
        <v>4.7102917341977314E-3</v>
      </c>
      <c r="G68" s="38">
        <f t="shared" si="14"/>
        <v>5.140352955110743E-3</v>
      </c>
      <c r="H68" s="38">
        <f t="shared" si="14"/>
        <v>5.4087196443821581E-3</v>
      </c>
      <c r="I68" s="38">
        <f t="shared" si="14"/>
        <v>5.4257724189902034E-3</v>
      </c>
      <c r="J68" s="38">
        <f t="shared" si="14"/>
        <v>5.4250715808055799E-3</v>
      </c>
      <c r="K68" s="38">
        <f t="shared" si="14"/>
        <v>6.0902126194370323E-3</v>
      </c>
      <c r="L68" s="38">
        <f t="shared" si="14"/>
        <v>6.5345474022495981E-3</v>
      </c>
      <c r="M68" s="38">
        <f t="shared" si="14"/>
        <v>6.7021230596272753E-3</v>
      </c>
      <c r="N68" s="38">
        <f t="shared" si="14"/>
        <v>8.8105726872246704E-3</v>
      </c>
      <c r="O68" s="38">
        <f t="shared" si="14"/>
        <v>9.6506644467055161E-3</v>
      </c>
      <c r="P68" s="38">
        <f t="shared" si="14"/>
        <v>1.1014473286544209E-2</v>
      </c>
      <c r="Q68" s="38">
        <f t="shared" si="14"/>
        <v>1.1496219249324254E-2</v>
      </c>
      <c r="R68" s="38">
        <f t="shared" si="14"/>
        <v>1.1401080796098589E-2</v>
      </c>
      <c r="S68" s="38">
        <f t="shared" si="14"/>
        <v>1.1983561815729208E-2</v>
      </c>
      <c r="T68" s="38">
        <f t="shared" si="14"/>
        <v>1.3804875127268372E-2</v>
      </c>
      <c r="U68" s="7">
        <f>U26/U21</f>
        <v>1.47158571470701E-2</v>
      </c>
      <c r="V68" s="7">
        <f>V26/V21</f>
        <v>1.5525266884076148E-2</v>
      </c>
    </row>
    <row r="69" spans="1:22" customFormat="1" ht="18" customHeight="1">
      <c r="A69" s="36" t="s">
        <v>88</v>
      </c>
      <c r="B69" s="38">
        <f t="shared" ref="B69:T69" si="15">B27/B21</f>
        <v>0.10136986301369863</v>
      </c>
      <c r="C69" s="38">
        <f t="shared" si="15"/>
        <v>0.11976433765994661</v>
      </c>
      <c r="D69" s="38">
        <f t="shared" si="15"/>
        <v>0.14014503127820485</v>
      </c>
      <c r="E69" s="38">
        <f t="shared" si="15"/>
        <v>0.13737765870195198</v>
      </c>
      <c r="F69" s="38">
        <f t="shared" si="15"/>
        <v>0.12583569692058347</v>
      </c>
      <c r="G69" s="38">
        <f t="shared" si="15"/>
        <v>0.11884401279166174</v>
      </c>
      <c r="H69" s="38">
        <f t="shared" si="15"/>
        <v>0.11864146977029365</v>
      </c>
      <c r="I69" s="38">
        <f t="shared" si="15"/>
        <v>0.11581440413392184</v>
      </c>
      <c r="J69" s="38">
        <f t="shared" si="15"/>
        <v>0.10772642139028223</v>
      </c>
      <c r="K69" s="38">
        <f t="shared" si="15"/>
        <v>0.10678316260652491</v>
      </c>
      <c r="L69" s="38">
        <f t="shared" si="15"/>
        <v>0.10328869844670595</v>
      </c>
      <c r="M69" s="38">
        <f t="shared" si="15"/>
        <v>0.10137501621481386</v>
      </c>
      <c r="N69" s="38">
        <f t="shared" si="15"/>
        <v>0.13026227499489454</v>
      </c>
      <c r="O69" s="38">
        <f t="shared" si="15"/>
        <v>0.13344433139086734</v>
      </c>
      <c r="P69" s="38">
        <f t="shared" si="15"/>
        <v>0.14399408979482187</v>
      </c>
      <c r="Q69" s="38">
        <f t="shared" si="15"/>
        <v>0.15109316727683306</v>
      </c>
      <c r="R69" s="38">
        <f t="shared" si="15"/>
        <v>0.15615526558587056</v>
      </c>
      <c r="S69" s="38">
        <f t="shared" si="15"/>
        <v>0.17005991780907864</v>
      </c>
      <c r="T69" s="38">
        <f t="shared" si="15"/>
        <v>0.18671018745882495</v>
      </c>
      <c r="U69" s="7">
        <f>U27/U21</f>
        <v>0.18767878734259341</v>
      </c>
      <c r="V69" s="7">
        <f>V27/V21</f>
        <v>0.18702790088357443</v>
      </c>
    </row>
    <row r="70" spans="1:22" customFormat="1" ht="18" customHeight="1">
      <c r="A70" s="36" t="s">
        <v>89</v>
      </c>
      <c r="B70" s="38">
        <f t="shared" ref="B70:T70" si="16">B28/B21</f>
        <v>1.9891161568774629E-2</v>
      </c>
      <c r="C70" s="38">
        <f t="shared" si="16"/>
        <v>1.7889471907698917E-2</v>
      </c>
      <c r="D70" s="38">
        <f t="shared" si="16"/>
        <v>1.7864367744545764E-2</v>
      </c>
      <c r="E70" s="38">
        <f t="shared" si="16"/>
        <v>2.0203400951391545E-2</v>
      </c>
      <c r="F70" s="38">
        <f t="shared" si="16"/>
        <v>2.046191247974068E-2</v>
      </c>
      <c r="G70" s="38">
        <f t="shared" si="16"/>
        <v>1.9471751747009356E-2</v>
      </c>
      <c r="H70" s="38">
        <f t="shared" si="16"/>
        <v>2.0058247750016422E-2</v>
      </c>
      <c r="I70" s="38">
        <f t="shared" si="16"/>
        <v>2.0152868984820757E-2</v>
      </c>
      <c r="J70" s="38">
        <f t="shared" si="16"/>
        <v>2.0623883231792643E-2</v>
      </c>
      <c r="K70" s="38">
        <f t="shared" si="16"/>
        <v>2.1735387793750539E-2</v>
      </c>
      <c r="L70" s="38">
        <f t="shared" si="16"/>
        <v>2.281735404392073E-2</v>
      </c>
      <c r="M70" s="38">
        <f t="shared" si="16"/>
        <v>2.3608768971332208E-2</v>
      </c>
      <c r="N70" s="38">
        <f t="shared" si="16"/>
        <v>3.1420486040201888E-2</v>
      </c>
      <c r="O70" s="38">
        <f t="shared" si="16"/>
        <v>3.2127771097339129E-2</v>
      </c>
      <c r="P70" s="38">
        <f t="shared" si="16"/>
        <v>3.6032103159944928E-2</v>
      </c>
      <c r="Q70" s="38">
        <f t="shared" si="16"/>
        <v>3.8218086016354742E-2</v>
      </c>
      <c r="R70" s="38">
        <f t="shared" si="16"/>
        <v>3.9343614076710165E-2</v>
      </c>
      <c r="S70" s="38">
        <f t="shared" si="16"/>
        <v>4.1628760548357749E-2</v>
      </c>
      <c r="T70" s="38">
        <f t="shared" si="16"/>
        <v>4.3001736838953107E-2</v>
      </c>
      <c r="U70" s="7">
        <f>U28/U21</f>
        <v>4.1257483264030198E-2</v>
      </c>
      <c r="V70" s="7">
        <f>V28/V21</f>
        <v>3.8158151461939405E-2</v>
      </c>
    </row>
    <row r="71" spans="1:22" customFormat="1" ht="18" customHeight="1">
      <c r="A71" s="30" t="s">
        <v>90</v>
      </c>
      <c r="B71" s="56">
        <f t="shared" ref="B71:T71" si="17">B29/B21</f>
        <v>1.388628260461625E-3</v>
      </c>
      <c r="C71" s="56">
        <f t="shared" si="17"/>
        <v>1.1967228205836326E-3</v>
      </c>
      <c r="D71" s="56">
        <f t="shared" si="17"/>
        <v>8.7143257290467151E-4</v>
      </c>
      <c r="E71" s="56">
        <f t="shared" si="17"/>
        <v>7.3814861392093611E-4</v>
      </c>
      <c r="F71" s="56">
        <f t="shared" si="17"/>
        <v>3.5453808752025932E-4</v>
      </c>
      <c r="G71" s="56">
        <f t="shared" si="17"/>
        <v>3.0794741205732558E-4</v>
      </c>
      <c r="H71" s="56">
        <f t="shared" si="17"/>
        <v>3.7226005649593799E-4</v>
      </c>
      <c r="I71" s="56">
        <f t="shared" si="17"/>
        <v>5.5980191624502101E-4</v>
      </c>
      <c r="J71" s="56">
        <f t="shared" si="17"/>
        <v>6.0278573120062001E-4</v>
      </c>
      <c r="K71" s="56">
        <f t="shared" si="17"/>
        <v>4.9496427649134889E-4</v>
      </c>
      <c r="L71" s="56">
        <f t="shared" si="17"/>
        <v>4.9276914836636314E-4</v>
      </c>
      <c r="M71" s="56">
        <f t="shared" si="17"/>
        <v>5.4049379513123187E-4</v>
      </c>
      <c r="N71" s="56">
        <f t="shared" si="17"/>
        <v>7.2935204364442624E-4</v>
      </c>
      <c r="O71" s="56">
        <f t="shared" si="17"/>
        <v>6.4748866894829345E-4</v>
      </c>
      <c r="P71" s="56">
        <f t="shared" si="17"/>
        <v>8.3951778098660126E-4</v>
      </c>
      <c r="Q71" s="56">
        <f t="shared" si="17"/>
        <v>9.9223320901905762E-4</v>
      </c>
      <c r="R71" s="56">
        <f t="shared" si="17"/>
        <v>1.1862396204033216E-3</v>
      </c>
      <c r="S71" s="56">
        <f t="shared" si="17"/>
        <v>1.2861938074473758E-3</v>
      </c>
      <c r="T71" s="56">
        <f t="shared" si="17"/>
        <v>1.2277654668503325E-3</v>
      </c>
      <c r="U71" s="102">
        <f>U29/U21</f>
        <v>1.1501371317349377E-3</v>
      </c>
      <c r="V71" s="102">
        <f>V29/V21</f>
        <v>1.1706664436825821E-3</v>
      </c>
    </row>
    <row r="72" spans="1:22" customFormat="1" ht="18" customHeight="1">
      <c r="A72" s="32" t="s">
        <v>52</v>
      </c>
      <c r="B72" s="33"/>
      <c r="C72" s="33"/>
      <c r="D72" s="33"/>
      <c r="E72" s="33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customFormat="1" ht="18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customFormat="1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customFormat="1" ht="18" customHeight="1">
      <c r="A75" s="78" t="s">
        <v>50</v>
      </c>
      <c r="B75" s="79">
        <v>2002</v>
      </c>
      <c r="C75" s="79">
        <v>2003</v>
      </c>
      <c r="D75" s="79">
        <v>2004</v>
      </c>
      <c r="E75" s="79">
        <v>2005</v>
      </c>
      <c r="F75" s="79">
        <v>2006</v>
      </c>
      <c r="G75" s="79">
        <v>2007</v>
      </c>
      <c r="H75" s="79">
        <v>2008</v>
      </c>
      <c r="I75" s="79">
        <v>2009</v>
      </c>
      <c r="J75" s="79">
        <v>2010</v>
      </c>
      <c r="K75" s="79">
        <v>2011</v>
      </c>
      <c r="L75" s="79">
        <v>2012</v>
      </c>
      <c r="M75" s="79">
        <v>2013</v>
      </c>
      <c r="N75" s="79">
        <v>2014</v>
      </c>
      <c r="O75" s="79">
        <v>2015</v>
      </c>
      <c r="P75" s="79">
        <v>2016</v>
      </c>
      <c r="Q75" s="79">
        <v>2017</v>
      </c>
      <c r="R75" s="79">
        <v>2018</v>
      </c>
      <c r="S75" s="79">
        <v>2019</v>
      </c>
      <c r="T75" s="79">
        <v>2020</v>
      </c>
      <c r="U75" s="79">
        <v>2021</v>
      </c>
      <c r="V75" s="79">
        <v>2022</v>
      </c>
    </row>
    <row r="76" spans="1:22" customFormat="1" ht="18" customHeight="1">
      <c r="A76" s="57" t="s">
        <v>82</v>
      </c>
      <c r="B76" s="53">
        <f t="shared" ref="B76:T76" si="18">SUM(B77:B84)</f>
        <v>0.99999999999999989</v>
      </c>
      <c r="C76" s="53">
        <f t="shared" si="18"/>
        <v>1</v>
      </c>
      <c r="D76" s="53">
        <f t="shared" si="18"/>
        <v>1</v>
      </c>
      <c r="E76" s="53">
        <f t="shared" si="18"/>
        <v>0.99999999999999989</v>
      </c>
      <c r="F76" s="53">
        <f t="shared" si="18"/>
        <v>1</v>
      </c>
      <c r="G76" s="53">
        <f t="shared" si="18"/>
        <v>1</v>
      </c>
      <c r="H76" s="53">
        <f t="shared" si="18"/>
        <v>0.99999999999999989</v>
      </c>
      <c r="I76" s="53">
        <f t="shared" si="18"/>
        <v>1</v>
      </c>
      <c r="J76" s="53">
        <f t="shared" si="18"/>
        <v>1</v>
      </c>
      <c r="K76" s="53">
        <f t="shared" si="18"/>
        <v>1</v>
      </c>
      <c r="L76" s="53">
        <f t="shared" si="18"/>
        <v>1</v>
      </c>
      <c r="M76" s="53">
        <f t="shared" si="18"/>
        <v>1</v>
      </c>
      <c r="N76" s="53">
        <f t="shared" si="18"/>
        <v>1</v>
      </c>
      <c r="O76" s="53">
        <f t="shared" si="18"/>
        <v>0.99999999999999989</v>
      </c>
      <c r="P76" s="53">
        <f t="shared" si="18"/>
        <v>1</v>
      </c>
      <c r="Q76" s="53">
        <f t="shared" si="18"/>
        <v>0.99999999999999989</v>
      </c>
      <c r="R76" s="53">
        <f t="shared" si="18"/>
        <v>1</v>
      </c>
      <c r="S76" s="53">
        <f t="shared" si="18"/>
        <v>1.0000000000000002</v>
      </c>
      <c r="T76" s="53">
        <f t="shared" si="18"/>
        <v>1</v>
      </c>
      <c r="U76" s="53">
        <f>SUM(U77:U84)</f>
        <v>1.0000000000000002</v>
      </c>
      <c r="V76" s="53">
        <f>SUM(V77:V84)</f>
        <v>1</v>
      </c>
    </row>
    <row r="77" spans="1:22" customFormat="1" ht="18" customHeight="1">
      <c r="A77" s="36" t="s">
        <v>83</v>
      </c>
      <c r="B77" s="7">
        <f t="shared" ref="B77:T77" si="19">B35/B34</f>
        <v>0.72732208648439012</v>
      </c>
      <c r="C77" s="7">
        <f t="shared" si="19"/>
        <v>0.71371731108615433</v>
      </c>
      <c r="D77" s="7">
        <f t="shared" si="19"/>
        <v>0.68237272487470324</v>
      </c>
      <c r="E77" s="7">
        <f t="shared" si="19"/>
        <v>0.68633476746568323</v>
      </c>
      <c r="F77" s="7">
        <f t="shared" si="19"/>
        <v>0.69670691844287758</v>
      </c>
      <c r="G77" s="7">
        <f t="shared" si="19"/>
        <v>0.74415744157441577</v>
      </c>
      <c r="H77" s="7">
        <f t="shared" si="19"/>
        <v>0.73955473526358284</v>
      </c>
      <c r="I77" s="7">
        <f t="shared" si="19"/>
        <v>0.74076231877562915</v>
      </c>
      <c r="J77" s="7">
        <f t="shared" si="19"/>
        <v>0.74581902757780483</v>
      </c>
      <c r="K77" s="7">
        <f t="shared" si="19"/>
        <v>0.74211543529825175</v>
      </c>
      <c r="L77" s="7">
        <f t="shared" si="19"/>
        <v>0.74319958084093785</v>
      </c>
      <c r="M77" s="7">
        <f t="shared" si="19"/>
        <v>0.74381432012261883</v>
      </c>
      <c r="N77" s="7">
        <f t="shared" si="19"/>
        <v>0.68096468061642046</v>
      </c>
      <c r="O77" s="7">
        <f t="shared" si="19"/>
        <v>0.66754219122664005</v>
      </c>
      <c r="P77" s="7">
        <f t="shared" si="19"/>
        <v>0.63228611592402495</v>
      </c>
      <c r="Q77" s="7">
        <f t="shared" si="19"/>
        <v>0.61609498680738783</v>
      </c>
      <c r="R77" s="7">
        <f t="shared" si="19"/>
        <v>0.61213118905913633</v>
      </c>
      <c r="S77" s="7">
        <f t="shared" si="19"/>
        <v>0.59199081903841511</v>
      </c>
      <c r="T77" s="7">
        <f t="shared" si="19"/>
        <v>0.57000087156096568</v>
      </c>
      <c r="U77" s="7">
        <f>U35/U34</f>
        <v>0.32553818005088769</v>
      </c>
      <c r="V77" s="7">
        <f>V35/V34</f>
        <v>0.33509980093613817</v>
      </c>
    </row>
    <row r="78" spans="1:22" customFormat="1" ht="18" customHeight="1">
      <c r="A78" s="36" t="s">
        <v>84</v>
      </c>
      <c r="B78" s="7">
        <f t="shared" ref="B78:T78" si="20">B36/B34</f>
        <v>0.10230754314523947</v>
      </c>
      <c r="C78" s="7">
        <f t="shared" si="20"/>
        <v>0.10736403016204076</v>
      </c>
      <c r="D78" s="7">
        <f t="shared" si="20"/>
        <v>0.11454761276707992</v>
      </c>
      <c r="E78" s="7">
        <f t="shared" si="20"/>
        <v>0.11042819094447859</v>
      </c>
      <c r="F78" s="7">
        <f t="shared" si="20"/>
        <v>0.1129481049247643</v>
      </c>
      <c r="G78" s="7">
        <f t="shared" si="20"/>
        <v>6.9332530059994471E-2</v>
      </c>
      <c r="H78" s="7">
        <f t="shared" si="20"/>
        <v>6.7135771138539621E-2</v>
      </c>
      <c r="I78" s="7">
        <f t="shared" si="20"/>
        <v>6.6349967508459007E-2</v>
      </c>
      <c r="J78" s="7">
        <f t="shared" si="20"/>
        <v>6.7338575700520542E-2</v>
      </c>
      <c r="K78" s="7">
        <f t="shared" si="20"/>
        <v>6.9401739436001059E-2</v>
      </c>
      <c r="L78" s="7">
        <f t="shared" si="20"/>
        <v>7.0842247740470682E-2</v>
      </c>
      <c r="M78" s="7">
        <f t="shared" si="20"/>
        <v>7.0702868403766148E-2</v>
      </c>
      <c r="N78" s="7">
        <f t="shared" si="20"/>
        <v>8.0302986330789097E-2</v>
      </c>
      <c r="O78" s="7">
        <f t="shared" si="20"/>
        <v>8.4563596292606347E-2</v>
      </c>
      <c r="P78" s="7">
        <f t="shared" si="20"/>
        <v>9.4838013665042992E-2</v>
      </c>
      <c r="Q78" s="7">
        <f t="shared" si="20"/>
        <v>9.7922163588390496E-2</v>
      </c>
      <c r="R78" s="7">
        <f t="shared" si="20"/>
        <v>9.756869697353425E-2</v>
      </c>
      <c r="S78" s="7">
        <f t="shared" si="20"/>
        <v>9.8091326407344775E-2</v>
      </c>
      <c r="T78" s="7">
        <f t="shared" si="20"/>
        <v>9.7643880189419247E-2</v>
      </c>
      <c r="U78" s="7">
        <f>U36/U34</f>
        <v>0.33877469338746102</v>
      </c>
      <c r="V78" s="7">
        <f>V36/V34</f>
        <v>0.33114542422122989</v>
      </c>
    </row>
    <row r="79" spans="1:22" customFormat="1" ht="18" customHeight="1">
      <c r="A79" s="36" t="s">
        <v>85</v>
      </c>
      <c r="B79" s="7">
        <f t="shared" ref="B79:T79" si="21">B37/B34</f>
        <v>3.5330618576691876E-2</v>
      </c>
      <c r="C79" s="7">
        <f t="shared" si="21"/>
        <v>3.2825284774586877E-2</v>
      </c>
      <c r="D79" s="7">
        <f t="shared" si="21"/>
        <v>3.4885254550250593E-2</v>
      </c>
      <c r="E79" s="7">
        <f t="shared" si="21"/>
        <v>3.4624052448268799E-2</v>
      </c>
      <c r="F79" s="7">
        <f t="shared" si="21"/>
        <v>3.3227976335197341E-2</v>
      </c>
      <c r="G79" s="7">
        <f t="shared" si="21"/>
        <v>3.5770765870924016E-2</v>
      </c>
      <c r="H79" s="7">
        <f t="shared" si="21"/>
        <v>3.8551159303264505E-2</v>
      </c>
      <c r="I79" s="7">
        <f t="shared" si="21"/>
        <v>3.9325968584041054E-2</v>
      </c>
      <c r="J79" s="7">
        <f t="shared" si="21"/>
        <v>4.051389965666187E-2</v>
      </c>
      <c r="K79" s="7">
        <f t="shared" si="21"/>
        <v>4.1487305631204431E-2</v>
      </c>
      <c r="L79" s="7">
        <f t="shared" si="21"/>
        <v>4.1697594201632972E-2</v>
      </c>
      <c r="M79" s="7">
        <f t="shared" si="21"/>
        <v>4.269761331289687E-2</v>
      </c>
      <c r="N79" s="7">
        <f t="shared" si="21"/>
        <v>5.4647821922976465E-2</v>
      </c>
      <c r="O79" s="7">
        <f t="shared" si="21"/>
        <v>5.6516619871388458E-2</v>
      </c>
      <c r="P79" s="7">
        <f t="shared" si="21"/>
        <v>6.4009938213083137E-2</v>
      </c>
      <c r="Q79" s="7">
        <f t="shared" si="21"/>
        <v>6.5798153034300796E-2</v>
      </c>
      <c r="R79" s="7">
        <f t="shared" si="21"/>
        <v>6.4929720146891218E-2</v>
      </c>
      <c r="S79" s="7">
        <f t="shared" si="21"/>
        <v>6.6894177337521135E-2</v>
      </c>
      <c r="T79" s="7">
        <f t="shared" si="21"/>
        <v>6.8591847999767586E-2</v>
      </c>
      <c r="U79" s="7">
        <f>U37/U34</f>
        <v>6.9241544926956181E-2</v>
      </c>
      <c r="V79" s="7">
        <f>V37/V34</f>
        <v>6.6121482756765479E-2</v>
      </c>
    </row>
    <row r="80" spans="1:22" customFormat="1" ht="18" customHeight="1">
      <c r="A80" s="36" t="s">
        <v>86</v>
      </c>
      <c r="B80" s="7">
        <f t="shared" ref="B80:T80" si="22">B38/B34</f>
        <v>1.0160946286600737E-2</v>
      </c>
      <c r="C80" s="7">
        <f t="shared" si="22"/>
        <v>9.4978341087758704E-3</v>
      </c>
      <c r="D80" s="7">
        <f t="shared" si="22"/>
        <v>8.7048272223687675E-3</v>
      </c>
      <c r="E80" s="7">
        <f t="shared" si="22"/>
        <v>8.3121140281558221E-3</v>
      </c>
      <c r="F80" s="7">
        <f t="shared" si="22"/>
        <v>6.8887268011994492E-3</v>
      </c>
      <c r="G80" s="7">
        <f t="shared" si="22"/>
        <v>6.2253683761327406E-3</v>
      </c>
      <c r="H80" s="7">
        <f t="shared" si="22"/>
        <v>5.4446879686238323E-3</v>
      </c>
      <c r="I80" s="7">
        <f t="shared" si="22"/>
        <v>5.6019898267864743E-3</v>
      </c>
      <c r="J80" s="7">
        <f t="shared" si="22"/>
        <v>5.4934101229372027E-3</v>
      </c>
      <c r="K80" s="7">
        <f t="shared" si="22"/>
        <v>5.5126065184924892E-3</v>
      </c>
      <c r="L80" s="7">
        <f t="shared" si="22"/>
        <v>5.7416059031567919E-3</v>
      </c>
      <c r="M80" s="7">
        <f t="shared" si="22"/>
        <v>5.9557696518502297E-3</v>
      </c>
      <c r="N80" s="7">
        <f t="shared" si="22"/>
        <v>7.3424848361726205E-3</v>
      </c>
      <c r="O80" s="7">
        <f t="shared" si="22"/>
        <v>8.0608640521691883E-3</v>
      </c>
      <c r="P80" s="7">
        <f t="shared" si="22"/>
        <v>9.4478407270587473E-3</v>
      </c>
      <c r="Q80" s="7">
        <f t="shared" si="22"/>
        <v>9.6306068601583108E-3</v>
      </c>
      <c r="R80" s="7">
        <f t="shared" si="22"/>
        <v>9.8455109535266552E-3</v>
      </c>
      <c r="S80" s="7">
        <f t="shared" si="22"/>
        <v>1.0479584440686156E-2</v>
      </c>
      <c r="T80" s="7">
        <f t="shared" si="22"/>
        <v>1.1272188489584847E-2</v>
      </c>
      <c r="U80" s="7">
        <f>U38/U34</f>
        <v>1.1950027159152634E-2</v>
      </c>
      <c r="V80" s="7">
        <f>V38/V34</f>
        <v>1.2454941625867542E-2</v>
      </c>
    </row>
    <row r="81" spans="1:22" customFormat="1" ht="18" customHeight="1">
      <c r="A81" s="36" t="s">
        <v>87</v>
      </c>
      <c r="B81" s="38">
        <f t="shared" ref="B81:T81" si="23">B39/B34</f>
        <v>5.8561178980027148E-3</v>
      </c>
      <c r="C81" s="38">
        <f t="shared" si="23"/>
        <v>5.6473608214343014E-3</v>
      </c>
      <c r="D81" s="38">
        <f t="shared" si="23"/>
        <v>6.0999736217356897E-3</v>
      </c>
      <c r="E81" s="38">
        <f t="shared" si="23"/>
        <v>6.0584774782685043E-3</v>
      </c>
      <c r="F81" s="38">
        <f t="shared" si="23"/>
        <v>5.9162006645595271E-3</v>
      </c>
      <c r="G81" s="38">
        <f t="shared" si="23"/>
        <v>6.6019027537214149E-3</v>
      </c>
      <c r="H81" s="38">
        <f t="shared" si="23"/>
        <v>7.0596377898258164E-3</v>
      </c>
      <c r="I81" s="38">
        <f t="shared" si="23"/>
        <v>7.3498106527438547E-3</v>
      </c>
      <c r="J81" s="38">
        <f t="shared" si="23"/>
        <v>7.0882711263705834E-3</v>
      </c>
      <c r="K81" s="38">
        <f t="shared" si="23"/>
        <v>8.0163401563735394E-3</v>
      </c>
      <c r="L81" s="38">
        <f t="shared" si="23"/>
        <v>8.4486748460900311E-3</v>
      </c>
      <c r="M81" s="38">
        <f t="shared" si="23"/>
        <v>8.4957302386687097E-3</v>
      </c>
      <c r="N81" s="38">
        <f t="shared" si="23"/>
        <v>1.1289433206605335E-2</v>
      </c>
      <c r="O81" s="38">
        <f t="shared" si="23"/>
        <v>1.2015819823083657E-2</v>
      </c>
      <c r="P81" s="38">
        <f t="shared" si="23"/>
        <v>1.3893883422145216E-2</v>
      </c>
      <c r="Q81" s="38">
        <f t="shared" si="23"/>
        <v>1.4973614775725593E-2</v>
      </c>
      <c r="R81" s="38">
        <f t="shared" si="23"/>
        <v>1.497404077497784E-2</v>
      </c>
      <c r="S81" s="38">
        <f t="shared" si="23"/>
        <v>1.5523073206088428E-2</v>
      </c>
      <c r="T81" s="38">
        <f t="shared" si="23"/>
        <v>1.7373115249411698E-2</v>
      </c>
      <c r="U81" s="7">
        <f>U39/U34</f>
        <v>1.8525400954858631E-2</v>
      </c>
      <c r="V81" s="7">
        <f>V39/V34</f>
        <v>1.87227632216065E-2</v>
      </c>
    </row>
    <row r="82" spans="1:22" customFormat="1" ht="18" customHeight="1">
      <c r="A82" s="36" t="s">
        <v>88</v>
      </c>
      <c r="B82" s="38">
        <f t="shared" ref="B82:T82" si="24">B40/B34</f>
        <v>0.10025208454527826</v>
      </c>
      <c r="C82" s="38">
        <f t="shared" si="24"/>
        <v>0.11342852558960372</v>
      </c>
      <c r="D82" s="38">
        <f t="shared" si="24"/>
        <v>0.13594697968873648</v>
      </c>
      <c r="E82" s="38">
        <f t="shared" si="24"/>
        <v>0.13753036555740919</v>
      </c>
      <c r="F82" s="38">
        <f t="shared" si="24"/>
        <v>0.129237917713483</v>
      </c>
      <c r="G82" s="38">
        <f t="shared" si="24"/>
        <v>0.12355348043276351</v>
      </c>
      <c r="H82" s="38">
        <f t="shared" si="24"/>
        <v>0.12767331872188256</v>
      </c>
      <c r="I82" s="38">
        <f t="shared" si="24"/>
        <v>0.12550698007932418</v>
      </c>
      <c r="J82" s="38">
        <f t="shared" si="24"/>
        <v>0.11751024476686234</v>
      </c>
      <c r="K82" s="38">
        <f t="shared" si="24"/>
        <v>0.11598436264605112</v>
      </c>
      <c r="L82" s="38">
        <f t="shared" si="24"/>
        <v>0.11197223071213379</v>
      </c>
      <c r="M82" s="38">
        <f t="shared" si="24"/>
        <v>0.11031311583096125</v>
      </c>
      <c r="N82" s="38">
        <f t="shared" si="24"/>
        <v>0.14145166439330178</v>
      </c>
      <c r="O82" s="38">
        <f t="shared" si="24"/>
        <v>0.14563898197627026</v>
      </c>
      <c r="P82" s="38">
        <f t="shared" si="24"/>
        <v>0.15789989865637974</v>
      </c>
      <c r="Q82" s="38">
        <f t="shared" si="24"/>
        <v>0.1661939313984169</v>
      </c>
      <c r="R82" s="38">
        <f t="shared" si="24"/>
        <v>0.17088767886539191</v>
      </c>
      <c r="S82" s="38">
        <f t="shared" si="24"/>
        <v>0.18573326890553274</v>
      </c>
      <c r="T82" s="38">
        <f t="shared" si="24"/>
        <v>0.20228930013654456</v>
      </c>
      <c r="U82" s="7">
        <f>U40/U34</f>
        <v>0.20375082192172447</v>
      </c>
      <c r="V82" s="7">
        <f>V40/V34</f>
        <v>0.20404045838489265</v>
      </c>
    </row>
    <row r="83" spans="1:22" customFormat="1" ht="18" customHeight="1">
      <c r="A83" s="36" t="s">
        <v>89</v>
      </c>
      <c r="B83" s="38">
        <f t="shared" ref="B83:T83" si="25">B41/B34</f>
        <v>1.6715144463835565E-2</v>
      </c>
      <c r="C83" s="38">
        <f t="shared" si="25"/>
        <v>1.5883202310283971E-2</v>
      </c>
      <c r="D83" s="38">
        <f t="shared" si="25"/>
        <v>1.6090741229227115E-2</v>
      </c>
      <c r="E83" s="38">
        <f t="shared" si="25"/>
        <v>1.5629115813504259E-2</v>
      </c>
      <c r="F83" s="38">
        <f t="shared" si="25"/>
        <v>1.4317745900532189E-2</v>
      </c>
      <c r="G83" s="38">
        <f t="shared" si="25"/>
        <v>1.3655646760549239E-2</v>
      </c>
      <c r="H83" s="38">
        <f t="shared" si="25"/>
        <v>1.3934709885799977E-2</v>
      </c>
      <c r="I83" s="38">
        <f t="shared" si="25"/>
        <v>1.4363501915880521E-2</v>
      </c>
      <c r="J83" s="38">
        <f t="shared" si="25"/>
        <v>1.5439140547125928E-2</v>
      </c>
      <c r="K83" s="38">
        <f t="shared" si="25"/>
        <v>1.6735482737415444E-2</v>
      </c>
      <c r="L83" s="38">
        <f t="shared" si="25"/>
        <v>1.7290311312928436E-2</v>
      </c>
      <c r="M83" s="38">
        <f t="shared" si="25"/>
        <v>1.7166630172980073E-2</v>
      </c>
      <c r="N83" s="38">
        <f t="shared" si="25"/>
        <v>2.2927126563542968E-2</v>
      </c>
      <c r="O83" s="38">
        <f t="shared" si="25"/>
        <v>2.4575068683392206E-2</v>
      </c>
      <c r="P83" s="38">
        <f t="shared" si="25"/>
        <v>2.6414724247278434E-2</v>
      </c>
      <c r="Q83" s="38">
        <f t="shared" si="25"/>
        <v>2.8100263852242745E-2</v>
      </c>
      <c r="R83" s="38">
        <f t="shared" si="25"/>
        <v>2.8428517158414587E-2</v>
      </c>
      <c r="S83" s="38">
        <f t="shared" si="25"/>
        <v>2.9928726745590724E-2</v>
      </c>
      <c r="T83" s="38">
        <f t="shared" si="25"/>
        <v>3.1376194764823798E-2</v>
      </c>
      <c r="U83" s="7">
        <f>U41/U34</f>
        <v>3.0732725349495411E-2</v>
      </c>
      <c r="V83" s="7">
        <f>V41/V34</f>
        <v>3.0935600150642922E-2</v>
      </c>
    </row>
    <row r="84" spans="1:22" customFormat="1" ht="18" customHeight="1">
      <c r="A84" s="30" t="s">
        <v>90</v>
      </c>
      <c r="B84" s="56">
        <f t="shared" ref="B84:T84" si="26">B42/B34</f>
        <v>2.0554585999612179E-3</v>
      </c>
      <c r="C84" s="56">
        <f t="shared" si="26"/>
        <v>1.6364511471201669E-3</v>
      </c>
      <c r="D84" s="56">
        <f t="shared" si="26"/>
        <v>1.3518860458981798E-3</v>
      </c>
      <c r="E84" s="56">
        <f t="shared" si="26"/>
        <v>1.0829162642315684E-3</v>
      </c>
      <c r="F84" s="56">
        <f t="shared" si="26"/>
        <v>7.5640921738660621E-4</v>
      </c>
      <c r="G84" s="56">
        <f t="shared" si="26"/>
        <v>7.0286417149885785E-4</v>
      </c>
      <c r="H84" s="56">
        <f t="shared" si="26"/>
        <v>6.4597992848079364E-4</v>
      </c>
      <c r="I84" s="56">
        <f t="shared" si="26"/>
        <v>7.394626571358146E-4</v>
      </c>
      <c r="J84" s="56">
        <f t="shared" si="26"/>
        <v>7.9743050171669067E-4</v>
      </c>
      <c r="K84" s="56">
        <f t="shared" si="26"/>
        <v>7.4672757621013796E-4</v>
      </c>
      <c r="L84" s="56">
        <f t="shared" si="26"/>
        <v>8.0775444264943462E-4</v>
      </c>
      <c r="M84" s="56">
        <f t="shared" si="26"/>
        <v>8.5395226625793741E-4</v>
      </c>
      <c r="N84" s="56">
        <f t="shared" si="26"/>
        <v>1.073802130191253E-3</v>
      </c>
      <c r="O84" s="56">
        <f t="shared" si="26"/>
        <v>1.0868580744497782E-3</v>
      </c>
      <c r="P84" s="56">
        <f t="shared" si="26"/>
        <v>1.20958514498676E-3</v>
      </c>
      <c r="Q84" s="56">
        <f t="shared" si="26"/>
        <v>1.2862796833773087E-3</v>
      </c>
      <c r="R84" s="56">
        <f t="shared" si="26"/>
        <v>1.2346460681271368E-3</v>
      </c>
      <c r="S84" s="56">
        <f t="shared" si="26"/>
        <v>1.3590239188209713E-3</v>
      </c>
      <c r="T84" s="56">
        <f t="shared" si="26"/>
        <v>1.4526016094825833E-3</v>
      </c>
      <c r="U84" s="102">
        <f>U42/U34</f>
        <v>1.4866062494639642E-3</v>
      </c>
      <c r="V84" s="102">
        <f>V42/V34</f>
        <v>1.4795287028568354E-3</v>
      </c>
    </row>
    <row r="85" spans="1:22" customFormat="1" ht="18" customHeight="1">
      <c r="A85" s="32" t="s">
        <v>52</v>
      </c>
      <c r="B85" s="33"/>
      <c r="C85" s="33"/>
      <c r="D85" s="33"/>
      <c r="E85" s="33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2" customFormat="1" ht="18" customHeight="1"/>
    <row r="87" spans="1:22" customFormat="1" ht="18" customHeight="1"/>
    <row r="88" spans="1:22" customFormat="1" ht="18" customHeight="1"/>
    <row r="89" spans="1:22" customFormat="1" ht="18" customHeight="1"/>
    <row r="90" spans="1:22" customFormat="1" ht="18" customHeight="1">
      <c r="A90" s="5"/>
      <c r="B90" s="5"/>
      <c r="C90" s="5"/>
      <c r="D90" s="5"/>
      <c r="E90" s="5"/>
      <c r="F90" s="5"/>
      <c r="G90" s="5"/>
    </row>
    <row r="91" spans="1:22" ht="18" customHeight="1"/>
    <row r="92" spans="1:22" ht="18" customHeight="1"/>
    <row r="93" spans="1:22" ht="18" customHeight="1"/>
    <row r="94" spans="1:22" ht="18" customHeight="1"/>
    <row r="95" spans="1:22" ht="18" customHeight="1"/>
    <row r="96" spans="1:22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24"/>
  <sheetViews>
    <sheetView topLeftCell="A51" zoomScale="75" workbookViewId="0">
      <selection activeCell="B53" sqref="B53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5" t="s">
        <v>0</v>
      </c>
    </row>
    <row r="2" spans="1:22" ht="30.75" customHeight="1">
      <c r="A2" s="46" t="s">
        <v>8</v>
      </c>
    </row>
    <row r="3" spans="1:22" ht="18" customHeight="1"/>
    <row r="4" spans="1:22" ht="18" customHeight="1"/>
    <row r="5" spans="1:22" ht="18" customHeight="1">
      <c r="A5" s="33" t="s">
        <v>92</v>
      </c>
    </row>
    <row r="6" spans="1:22" ht="18" customHeight="1"/>
    <row r="7" spans="1:22" customFormat="1" ht="18" customHeight="1">
      <c r="A7" s="78" t="s">
        <v>14</v>
      </c>
      <c r="B7" s="79">
        <v>2002</v>
      </c>
      <c r="C7" s="79">
        <v>2003</v>
      </c>
      <c r="D7" s="79">
        <v>2004</v>
      </c>
      <c r="E7" s="79">
        <v>2005</v>
      </c>
      <c r="F7" s="79">
        <v>2006</v>
      </c>
      <c r="G7" s="79">
        <v>2007</v>
      </c>
      <c r="H7" s="79">
        <v>2008</v>
      </c>
      <c r="I7" s="79">
        <v>2009</v>
      </c>
      <c r="J7" s="79">
        <v>2010</v>
      </c>
      <c r="K7" s="79">
        <v>2011</v>
      </c>
      <c r="L7" s="79">
        <v>2012</v>
      </c>
      <c r="M7" s="79">
        <v>2013</v>
      </c>
      <c r="N7" s="79">
        <v>2014</v>
      </c>
      <c r="O7" s="79">
        <v>2015</v>
      </c>
      <c r="P7" s="79">
        <v>2016</v>
      </c>
      <c r="Q7" s="79">
        <v>2017</v>
      </c>
      <c r="R7" s="79">
        <v>2018</v>
      </c>
      <c r="S7" s="79">
        <v>2019</v>
      </c>
      <c r="T7" s="79">
        <v>2020</v>
      </c>
      <c r="U7" s="79">
        <v>2021</v>
      </c>
      <c r="V7" s="79">
        <v>2022</v>
      </c>
    </row>
    <row r="8" spans="1:22" customFormat="1" ht="18" customHeight="1">
      <c r="A8" s="57" t="s">
        <v>82</v>
      </c>
      <c r="B8" s="42">
        <v>49836</v>
      </c>
      <c r="C8" s="42">
        <v>61159</v>
      </c>
      <c r="D8" s="42">
        <v>59788</v>
      </c>
      <c r="E8" s="42">
        <v>68188</v>
      </c>
      <c r="F8" s="42">
        <v>73987</v>
      </c>
      <c r="G8" s="42">
        <v>79492</v>
      </c>
      <c r="H8" s="42">
        <v>86385</v>
      </c>
      <c r="I8" s="42">
        <v>88600</v>
      </c>
      <c r="J8" s="42">
        <v>89145</v>
      </c>
      <c r="K8" s="42">
        <v>89577</v>
      </c>
      <c r="L8" s="42">
        <v>89493</v>
      </c>
      <c r="M8" s="42">
        <v>87973</v>
      </c>
      <c r="N8" s="42">
        <v>63951</v>
      </c>
      <c r="O8" s="42">
        <v>60484</v>
      </c>
      <c r="P8" s="42">
        <v>54877</v>
      </c>
      <c r="Q8" s="42">
        <v>53551</v>
      </c>
      <c r="R8" s="42">
        <v>55243</v>
      </c>
      <c r="S8" s="42">
        <v>58064</v>
      </c>
      <c r="T8" s="42">
        <v>60579</v>
      </c>
      <c r="U8" s="42">
        <v>61171</v>
      </c>
      <c r="V8" s="42">
        <v>64855</v>
      </c>
    </row>
    <row r="9" spans="1:22" customFormat="1" ht="18" customHeight="1">
      <c r="A9" s="36" t="s">
        <v>83</v>
      </c>
      <c r="B9" s="6">
        <v>36788</v>
      </c>
      <c r="C9" s="6">
        <v>43991</v>
      </c>
      <c r="D9" s="6">
        <v>41013</v>
      </c>
      <c r="E9" s="6">
        <v>46719</v>
      </c>
      <c r="F9" s="6">
        <v>51929</v>
      </c>
      <c r="G9" s="6">
        <v>60475</v>
      </c>
      <c r="H9" s="6">
        <v>65794</v>
      </c>
      <c r="I9" s="6">
        <v>67820</v>
      </c>
      <c r="J9" s="6">
        <v>69126</v>
      </c>
      <c r="K9" s="6">
        <v>69353</v>
      </c>
      <c r="L9" s="6">
        <v>70036</v>
      </c>
      <c r="M9" s="6">
        <v>69869</v>
      </c>
      <c r="N9" s="6">
        <v>47477</v>
      </c>
      <c r="O9" s="6">
        <v>44412</v>
      </c>
      <c r="P9" s="6">
        <v>38753</v>
      </c>
      <c r="Q9" s="6">
        <v>37416</v>
      </c>
      <c r="R9" s="6">
        <v>38635</v>
      </c>
      <c r="S9" s="6">
        <v>39307</v>
      </c>
      <c r="T9" s="6">
        <v>39548</v>
      </c>
      <c r="U9" s="6">
        <v>22727</v>
      </c>
      <c r="V9" s="6">
        <v>24997</v>
      </c>
    </row>
    <row r="10" spans="1:22" customFormat="1" ht="18" customHeight="1">
      <c r="A10" s="36" t="s">
        <v>84</v>
      </c>
      <c r="B10" s="6">
        <v>5015</v>
      </c>
      <c r="C10" s="6">
        <v>6390</v>
      </c>
      <c r="D10" s="6">
        <v>6717</v>
      </c>
      <c r="E10" s="6">
        <v>7574</v>
      </c>
      <c r="F10" s="6">
        <v>8415</v>
      </c>
      <c r="G10" s="6">
        <v>5118</v>
      </c>
      <c r="H10" s="6">
        <v>5368</v>
      </c>
      <c r="I10" s="6">
        <v>5452</v>
      </c>
      <c r="J10" s="6">
        <v>5554</v>
      </c>
      <c r="K10" s="6">
        <v>5752</v>
      </c>
      <c r="L10" s="6">
        <v>5900</v>
      </c>
      <c r="M10" s="6">
        <v>5791</v>
      </c>
      <c r="N10" s="6">
        <v>4823</v>
      </c>
      <c r="O10" s="6">
        <v>4920</v>
      </c>
      <c r="P10" s="6">
        <v>5031</v>
      </c>
      <c r="Q10" s="6">
        <v>5054</v>
      </c>
      <c r="R10" s="6">
        <v>5216</v>
      </c>
      <c r="S10" s="6">
        <v>5495</v>
      </c>
      <c r="T10" s="6">
        <v>5664</v>
      </c>
      <c r="U10" s="6">
        <v>23068</v>
      </c>
      <c r="V10" s="6">
        <v>23884</v>
      </c>
    </row>
    <row r="11" spans="1:22" customFormat="1" ht="18" customHeight="1">
      <c r="A11" s="36" t="s">
        <v>85</v>
      </c>
      <c r="B11" s="6">
        <v>2184</v>
      </c>
      <c r="C11" s="6">
        <v>2654</v>
      </c>
      <c r="D11" s="6">
        <v>2906</v>
      </c>
      <c r="E11" s="6">
        <v>3453</v>
      </c>
      <c r="F11" s="6">
        <v>3470</v>
      </c>
      <c r="G11" s="6">
        <v>3777</v>
      </c>
      <c r="H11" s="6">
        <v>4180</v>
      </c>
      <c r="I11" s="6">
        <v>4363</v>
      </c>
      <c r="J11" s="6">
        <v>4393</v>
      </c>
      <c r="K11" s="6">
        <v>4535</v>
      </c>
      <c r="L11" s="6">
        <v>4564</v>
      </c>
      <c r="M11" s="6">
        <v>4450</v>
      </c>
      <c r="N11" s="6">
        <v>4357</v>
      </c>
      <c r="O11" s="6">
        <v>4233</v>
      </c>
      <c r="P11" s="6">
        <v>4324</v>
      </c>
      <c r="Q11" s="6">
        <v>4231</v>
      </c>
      <c r="R11" s="6">
        <v>4184</v>
      </c>
      <c r="S11" s="6">
        <v>4527</v>
      </c>
      <c r="T11" s="6">
        <v>4916</v>
      </c>
      <c r="U11" s="6">
        <v>4876</v>
      </c>
      <c r="V11" s="6">
        <v>4888</v>
      </c>
    </row>
    <row r="12" spans="1:22" customFormat="1" ht="18" customHeight="1">
      <c r="A12" s="36" t="s">
        <v>86</v>
      </c>
      <c r="B12" s="6">
        <v>403</v>
      </c>
      <c r="C12" s="6">
        <v>467</v>
      </c>
      <c r="D12" s="6">
        <v>400</v>
      </c>
      <c r="E12" s="6">
        <v>427</v>
      </c>
      <c r="F12" s="6">
        <v>323</v>
      </c>
      <c r="G12" s="6">
        <v>289</v>
      </c>
      <c r="H12" s="6">
        <v>287</v>
      </c>
      <c r="I12" s="6">
        <v>291</v>
      </c>
      <c r="J12" s="6">
        <v>284</v>
      </c>
      <c r="K12" s="6">
        <v>287</v>
      </c>
      <c r="L12" s="6">
        <v>291</v>
      </c>
      <c r="M12" s="6">
        <v>281</v>
      </c>
      <c r="N12" s="6">
        <v>273</v>
      </c>
      <c r="O12" s="6">
        <v>302</v>
      </c>
      <c r="P12" s="6">
        <v>322</v>
      </c>
      <c r="Q12" s="6">
        <v>332</v>
      </c>
      <c r="R12" s="6">
        <v>347</v>
      </c>
      <c r="S12" s="6">
        <v>397</v>
      </c>
      <c r="T12" s="6">
        <v>441</v>
      </c>
      <c r="U12" s="6">
        <v>496</v>
      </c>
      <c r="V12" s="6">
        <v>610</v>
      </c>
    </row>
    <row r="13" spans="1:22" customFormat="1" ht="18" customHeight="1">
      <c r="A13" s="36" t="s">
        <v>87</v>
      </c>
      <c r="B13" s="6">
        <v>141</v>
      </c>
      <c r="C13" s="6">
        <v>186</v>
      </c>
      <c r="D13" s="6">
        <v>197</v>
      </c>
      <c r="E13" s="6">
        <v>225</v>
      </c>
      <c r="F13" s="6">
        <v>253</v>
      </c>
      <c r="G13" s="6">
        <v>307</v>
      </c>
      <c r="H13" s="6">
        <v>368</v>
      </c>
      <c r="I13" s="6">
        <v>366</v>
      </c>
      <c r="J13" s="6">
        <v>340</v>
      </c>
      <c r="K13" s="6">
        <v>370</v>
      </c>
      <c r="L13" s="6">
        <v>391</v>
      </c>
      <c r="M13" s="6">
        <v>351</v>
      </c>
      <c r="N13" s="6">
        <v>334</v>
      </c>
      <c r="O13" s="6">
        <v>332</v>
      </c>
      <c r="P13" s="6">
        <v>365</v>
      </c>
      <c r="Q13" s="6">
        <v>381</v>
      </c>
      <c r="R13" s="6">
        <v>380</v>
      </c>
      <c r="S13" s="6">
        <v>440</v>
      </c>
      <c r="T13" s="6">
        <v>580</v>
      </c>
      <c r="U13" s="6">
        <v>611</v>
      </c>
      <c r="V13" s="6">
        <v>639</v>
      </c>
    </row>
    <row r="14" spans="1:22" customFormat="1" ht="18" customHeight="1">
      <c r="A14" s="36" t="s">
        <v>88</v>
      </c>
      <c r="B14" s="6">
        <v>4510</v>
      </c>
      <c r="C14" s="6">
        <v>6574</v>
      </c>
      <c r="D14" s="6">
        <v>7652</v>
      </c>
      <c r="E14" s="6">
        <v>8678</v>
      </c>
      <c r="F14" s="6">
        <v>8476</v>
      </c>
      <c r="G14" s="6">
        <v>8413</v>
      </c>
      <c r="H14" s="6">
        <v>9113</v>
      </c>
      <c r="I14" s="6">
        <v>8970</v>
      </c>
      <c r="J14" s="6">
        <v>8031</v>
      </c>
      <c r="K14" s="6">
        <v>7760</v>
      </c>
      <c r="L14" s="6">
        <v>6703</v>
      </c>
      <c r="M14" s="6">
        <v>5608</v>
      </c>
      <c r="N14" s="6">
        <v>4991</v>
      </c>
      <c r="O14" s="6">
        <v>4580</v>
      </c>
      <c r="P14" s="6">
        <v>4337</v>
      </c>
      <c r="Q14" s="6">
        <v>4308</v>
      </c>
      <c r="R14" s="6">
        <v>4525</v>
      </c>
      <c r="S14" s="6">
        <v>5711</v>
      </c>
      <c r="T14" s="6">
        <v>7063</v>
      </c>
      <c r="U14" s="6">
        <v>7117</v>
      </c>
      <c r="V14" s="6">
        <v>7558</v>
      </c>
    </row>
    <row r="15" spans="1:22" customFormat="1" ht="18" customHeight="1">
      <c r="A15" s="36" t="s">
        <v>89</v>
      </c>
      <c r="B15" s="6">
        <v>716</v>
      </c>
      <c r="C15" s="6">
        <v>818</v>
      </c>
      <c r="D15" s="6">
        <v>845</v>
      </c>
      <c r="E15" s="6">
        <v>1061</v>
      </c>
      <c r="F15" s="6">
        <v>1092</v>
      </c>
      <c r="G15" s="6">
        <v>1086</v>
      </c>
      <c r="H15" s="6">
        <v>1248</v>
      </c>
      <c r="I15" s="6">
        <v>1304</v>
      </c>
      <c r="J15" s="6">
        <v>1383</v>
      </c>
      <c r="K15" s="6">
        <v>1495</v>
      </c>
      <c r="L15" s="6">
        <v>1577</v>
      </c>
      <c r="M15" s="6">
        <v>1587</v>
      </c>
      <c r="N15" s="6">
        <v>1658</v>
      </c>
      <c r="O15" s="6">
        <v>1664</v>
      </c>
      <c r="P15" s="6">
        <v>1700</v>
      </c>
      <c r="Q15" s="6">
        <v>1777</v>
      </c>
      <c r="R15" s="6">
        <v>1891</v>
      </c>
      <c r="S15" s="6">
        <v>2112</v>
      </c>
      <c r="T15" s="6">
        <v>2287</v>
      </c>
      <c r="U15" s="6">
        <v>2202</v>
      </c>
      <c r="V15" s="6">
        <v>2204</v>
      </c>
    </row>
    <row r="16" spans="1:22" customFormat="1" ht="18" customHeight="1">
      <c r="A16" s="36" t="s">
        <v>90</v>
      </c>
      <c r="B16" s="6">
        <v>79</v>
      </c>
      <c r="C16" s="6">
        <v>79</v>
      </c>
      <c r="D16" s="6">
        <v>58</v>
      </c>
      <c r="E16" s="6">
        <v>51</v>
      </c>
      <c r="F16" s="6">
        <v>29</v>
      </c>
      <c r="G16" s="6">
        <v>25</v>
      </c>
      <c r="H16" s="6">
        <v>26</v>
      </c>
      <c r="I16" s="6">
        <v>33</v>
      </c>
      <c r="J16" s="6">
        <v>34</v>
      </c>
      <c r="K16" s="6">
        <v>25</v>
      </c>
      <c r="L16" s="6">
        <v>30</v>
      </c>
      <c r="M16" s="6">
        <v>36</v>
      </c>
      <c r="N16" s="6">
        <v>37</v>
      </c>
      <c r="O16" s="6">
        <v>40</v>
      </c>
      <c r="P16" s="6">
        <v>45</v>
      </c>
      <c r="Q16" s="6">
        <v>51</v>
      </c>
      <c r="R16" s="6">
        <v>56</v>
      </c>
      <c r="S16" s="6">
        <v>66</v>
      </c>
      <c r="T16" s="6">
        <v>70</v>
      </c>
      <c r="U16" s="6">
        <v>61</v>
      </c>
      <c r="V16" s="6">
        <v>64</v>
      </c>
    </row>
    <row r="17" spans="1:22" customFormat="1" ht="18" customHeight="1">
      <c r="A17" s="30" t="s">
        <v>93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2</v>
      </c>
      <c r="H17" s="55">
        <v>1</v>
      </c>
      <c r="I17" s="55">
        <v>1</v>
      </c>
      <c r="J17" s="55">
        <v>0</v>
      </c>
      <c r="K17" s="55">
        <v>0</v>
      </c>
      <c r="L17" s="55">
        <v>1</v>
      </c>
      <c r="M17" s="55">
        <v>0</v>
      </c>
      <c r="N17" s="55">
        <v>1</v>
      </c>
      <c r="O17" s="55">
        <v>1</v>
      </c>
      <c r="P17" s="55">
        <v>0</v>
      </c>
      <c r="Q17" s="55">
        <v>1</v>
      </c>
      <c r="R17" s="55">
        <v>9</v>
      </c>
      <c r="S17" s="55">
        <v>9</v>
      </c>
      <c r="T17" s="55">
        <v>10</v>
      </c>
      <c r="U17" s="55">
        <v>13</v>
      </c>
      <c r="V17" s="55">
        <v>11</v>
      </c>
    </row>
    <row r="18" spans="1:22" customFormat="1" ht="18" customHeight="1">
      <c r="A18" s="32" t="s">
        <v>48</v>
      </c>
      <c r="B18" s="33"/>
      <c r="C18" s="33"/>
      <c r="D18" s="33"/>
      <c r="E18" s="3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customFormat="1" ht="18" customHeight="1">
      <c r="A21" s="78" t="s">
        <v>49</v>
      </c>
      <c r="B21" s="79">
        <v>2002</v>
      </c>
      <c r="C21" s="79">
        <v>2003</v>
      </c>
      <c r="D21" s="79">
        <v>2004</v>
      </c>
      <c r="E21" s="79">
        <v>2005</v>
      </c>
      <c r="F21" s="79">
        <v>2006</v>
      </c>
      <c r="G21" s="79">
        <v>2007</v>
      </c>
      <c r="H21" s="79">
        <v>2008</v>
      </c>
      <c r="I21" s="79">
        <v>2009</v>
      </c>
      <c r="J21" s="79">
        <v>2010</v>
      </c>
      <c r="K21" s="79">
        <v>2011</v>
      </c>
      <c r="L21" s="79">
        <v>2012</v>
      </c>
      <c r="M21" s="79">
        <v>2013</v>
      </c>
      <c r="N21" s="79">
        <v>2014</v>
      </c>
      <c r="O21" s="79">
        <v>2015</v>
      </c>
      <c r="P21" s="79">
        <v>2016</v>
      </c>
      <c r="Q21" s="79">
        <v>2017</v>
      </c>
      <c r="R21" s="79">
        <v>2018</v>
      </c>
      <c r="S21" s="79">
        <v>2019</v>
      </c>
      <c r="T21" s="79">
        <v>2020</v>
      </c>
      <c r="U21" s="79">
        <v>2021</v>
      </c>
      <c r="V21" s="79">
        <v>2022</v>
      </c>
    </row>
    <row r="22" spans="1:22" customFormat="1" ht="18" customHeight="1">
      <c r="A22" s="57" t="s">
        <v>82</v>
      </c>
      <c r="B22" s="42">
        <v>25457</v>
      </c>
      <c r="C22" s="42">
        <v>31389</v>
      </c>
      <c r="D22" s="42">
        <v>30900</v>
      </c>
      <c r="E22" s="42">
        <v>35411</v>
      </c>
      <c r="F22" s="42">
        <v>38354</v>
      </c>
      <c r="G22" s="42">
        <v>41047</v>
      </c>
      <c r="H22" s="42">
        <v>44464</v>
      </c>
      <c r="I22" s="42">
        <v>45326</v>
      </c>
      <c r="J22" s="42">
        <v>45360</v>
      </c>
      <c r="K22" s="42">
        <v>45380</v>
      </c>
      <c r="L22" s="42">
        <v>45331</v>
      </c>
      <c r="M22" s="42">
        <v>44459</v>
      </c>
      <c r="N22" s="42">
        <v>32080</v>
      </c>
      <c r="O22" s="42">
        <v>30109</v>
      </c>
      <c r="P22" s="42">
        <v>27228</v>
      </c>
      <c r="Q22" s="42">
        <v>26428</v>
      </c>
      <c r="R22" s="42">
        <v>27244</v>
      </c>
      <c r="S22" s="42">
        <v>28697</v>
      </c>
      <c r="T22" s="42">
        <v>30043</v>
      </c>
      <c r="U22" s="42">
        <v>30337</v>
      </c>
      <c r="V22" s="42">
        <v>32117</v>
      </c>
    </row>
    <row r="23" spans="1:22" customFormat="1" ht="18" customHeight="1">
      <c r="A23" s="36" t="s">
        <v>83</v>
      </c>
      <c r="B23" s="6">
        <v>18253</v>
      </c>
      <c r="C23" s="6">
        <v>21888</v>
      </c>
      <c r="D23" s="6">
        <v>20468</v>
      </c>
      <c r="E23" s="6">
        <v>23386</v>
      </c>
      <c r="F23" s="6">
        <v>26099</v>
      </c>
      <c r="G23" s="6">
        <v>30616</v>
      </c>
      <c r="H23" s="6">
        <v>33394</v>
      </c>
      <c r="I23" s="6">
        <v>34268</v>
      </c>
      <c r="J23" s="6">
        <v>34834</v>
      </c>
      <c r="K23" s="6">
        <v>34840</v>
      </c>
      <c r="L23" s="6">
        <v>35161</v>
      </c>
      <c r="M23" s="6">
        <v>35029</v>
      </c>
      <c r="N23" s="6">
        <v>23506</v>
      </c>
      <c r="O23" s="6">
        <v>21808</v>
      </c>
      <c r="P23" s="6">
        <v>19007</v>
      </c>
      <c r="Q23" s="6">
        <v>18293</v>
      </c>
      <c r="R23" s="6">
        <v>18841</v>
      </c>
      <c r="S23" s="6">
        <v>19177</v>
      </c>
      <c r="T23" s="6">
        <v>19319</v>
      </c>
      <c r="U23" s="6">
        <v>11073</v>
      </c>
      <c r="V23" s="6">
        <v>12173</v>
      </c>
    </row>
    <row r="24" spans="1:22" customFormat="1" ht="18" customHeight="1">
      <c r="A24" s="36" t="s">
        <v>84</v>
      </c>
      <c r="B24" s="6">
        <v>2540</v>
      </c>
      <c r="C24" s="6">
        <v>3215</v>
      </c>
      <c r="D24" s="6">
        <v>3430</v>
      </c>
      <c r="E24" s="6">
        <v>3923</v>
      </c>
      <c r="F24" s="6">
        <v>4341</v>
      </c>
      <c r="G24" s="6">
        <v>2493</v>
      </c>
      <c r="H24" s="6">
        <v>2604</v>
      </c>
      <c r="I24" s="6">
        <v>2634</v>
      </c>
      <c r="J24" s="6">
        <v>2670</v>
      </c>
      <c r="K24" s="6">
        <v>2737</v>
      </c>
      <c r="L24" s="6">
        <v>2793</v>
      </c>
      <c r="M24" s="6">
        <v>2714</v>
      </c>
      <c r="N24" s="6">
        <v>2210</v>
      </c>
      <c r="O24" s="6">
        <v>2272</v>
      </c>
      <c r="P24" s="6">
        <v>2276</v>
      </c>
      <c r="Q24" s="6">
        <v>2252</v>
      </c>
      <c r="R24" s="6">
        <v>2308</v>
      </c>
      <c r="S24" s="6">
        <v>2426</v>
      </c>
      <c r="T24" s="6">
        <v>2491</v>
      </c>
      <c r="U24" s="6">
        <v>11051</v>
      </c>
      <c r="V24" s="6">
        <v>11459</v>
      </c>
    </row>
    <row r="25" spans="1:22" customFormat="1" ht="18" customHeight="1">
      <c r="A25" s="36" t="s">
        <v>85</v>
      </c>
      <c r="B25" s="6">
        <v>1665</v>
      </c>
      <c r="C25" s="6">
        <v>2032</v>
      </c>
      <c r="D25" s="6">
        <v>2226</v>
      </c>
      <c r="E25" s="6">
        <v>2631</v>
      </c>
      <c r="F25" s="6">
        <v>2598</v>
      </c>
      <c r="G25" s="6">
        <v>2700</v>
      </c>
      <c r="H25" s="6">
        <v>2859</v>
      </c>
      <c r="I25" s="6">
        <v>2914</v>
      </c>
      <c r="J25" s="6">
        <v>2819</v>
      </c>
      <c r="K25" s="6">
        <v>2861</v>
      </c>
      <c r="L25" s="6">
        <v>2866</v>
      </c>
      <c r="M25" s="6">
        <v>2747</v>
      </c>
      <c r="N25" s="6">
        <v>2675</v>
      </c>
      <c r="O25" s="6">
        <v>2543</v>
      </c>
      <c r="P25" s="6">
        <v>2540</v>
      </c>
      <c r="Q25" s="6">
        <v>2442</v>
      </c>
      <c r="R25" s="6">
        <v>2445</v>
      </c>
      <c r="S25" s="6">
        <v>2669</v>
      </c>
      <c r="T25" s="6">
        <v>2941</v>
      </c>
      <c r="U25" s="6">
        <v>2903</v>
      </c>
      <c r="V25" s="6">
        <v>2940</v>
      </c>
    </row>
    <row r="26" spans="1:22" customFormat="1" ht="18" customHeight="1">
      <c r="A26" s="36" t="s">
        <v>86</v>
      </c>
      <c r="B26" s="6">
        <v>194</v>
      </c>
      <c r="C26" s="6">
        <v>224</v>
      </c>
      <c r="D26" s="6">
        <v>193</v>
      </c>
      <c r="E26" s="6">
        <v>211</v>
      </c>
      <c r="F26" s="6">
        <v>164</v>
      </c>
      <c r="G26" s="6">
        <v>136</v>
      </c>
      <c r="H26" s="6">
        <v>140</v>
      </c>
      <c r="I26" s="6">
        <v>144</v>
      </c>
      <c r="J26" s="6">
        <v>148</v>
      </c>
      <c r="K26" s="6">
        <v>146</v>
      </c>
      <c r="L26" s="6">
        <v>145</v>
      </c>
      <c r="M26" s="6">
        <v>130</v>
      </c>
      <c r="N26" s="6">
        <v>126</v>
      </c>
      <c r="O26" s="6">
        <v>142</v>
      </c>
      <c r="P26" s="6">
        <v>146</v>
      </c>
      <c r="Q26" s="6">
        <v>149</v>
      </c>
      <c r="R26" s="6">
        <v>145</v>
      </c>
      <c r="S26" s="6">
        <v>173</v>
      </c>
      <c r="T26" s="6">
        <v>193</v>
      </c>
      <c r="U26" s="6">
        <v>224</v>
      </c>
      <c r="V26" s="6">
        <v>286</v>
      </c>
    </row>
    <row r="27" spans="1:22" customFormat="1" ht="18" customHeight="1">
      <c r="A27" s="36" t="s">
        <v>87</v>
      </c>
      <c r="B27" s="29">
        <v>42</v>
      </c>
      <c r="C27" s="29">
        <v>62</v>
      </c>
      <c r="D27" s="29">
        <v>70</v>
      </c>
      <c r="E27" s="29">
        <v>84</v>
      </c>
      <c r="F27" s="29">
        <v>111</v>
      </c>
      <c r="G27" s="29">
        <v>134</v>
      </c>
      <c r="H27" s="29">
        <v>162</v>
      </c>
      <c r="I27" s="29">
        <v>154</v>
      </c>
      <c r="J27" s="29">
        <v>142</v>
      </c>
      <c r="K27" s="29">
        <v>147</v>
      </c>
      <c r="L27" s="29">
        <v>162</v>
      </c>
      <c r="M27" s="29">
        <v>150</v>
      </c>
      <c r="N27" s="29">
        <v>137</v>
      </c>
      <c r="O27" s="29">
        <v>136</v>
      </c>
      <c r="P27" s="29">
        <v>147</v>
      </c>
      <c r="Q27" s="29">
        <v>153</v>
      </c>
      <c r="R27" s="29">
        <v>155</v>
      </c>
      <c r="S27" s="29">
        <v>183</v>
      </c>
      <c r="T27" s="29">
        <v>252</v>
      </c>
      <c r="U27" s="29">
        <v>272</v>
      </c>
      <c r="V27" s="29">
        <v>298</v>
      </c>
    </row>
    <row r="28" spans="1:22" customFormat="1" ht="18" customHeight="1">
      <c r="A28" s="36" t="s">
        <v>88</v>
      </c>
      <c r="B28" s="29">
        <v>2332</v>
      </c>
      <c r="C28" s="29">
        <v>3481</v>
      </c>
      <c r="D28" s="29">
        <v>4019</v>
      </c>
      <c r="E28" s="29">
        <v>4524</v>
      </c>
      <c r="F28" s="29">
        <v>4345</v>
      </c>
      <c r="G28" s="29">
        <v>4267</v>
      </c>
      <c r="H28" s="29">
        <v>4508</v>
      </c>
      <c r="I28" s="29">
        <v>4394</v>
      </c>
      <c r="J28" s="29">
        <v>3896</v>
      </c>
      <c r="K28" s="29">
        <v>3761</v>
      </c>
      <c r="L28" s="29">
        <v>3266</v>
      </c>
      <c r="M28" s="29">
        <v>2722</v>
      </c>
      <c r="N28" s="29">
        <v>2424</v>
      </c>
      <c r="O28" s="29">
        <v>2227</v>
      </c>
      <c r="P28" s="29">
        <v>2090</v>
      </c>
      <c r="Q28" s="29">
        <v>2078</v>
      </c>
      <c r="R28" s="29">
        <v>2216</v>
      </c>
      <c r="S28" s="29">
        <v>2805</v>
      </c>
      <c r="T28" s="29">
        <v>3480</v>
      </c>
      <c r="U28" s="29">
        <v>3515</v>
      </c>
      <c r="V28" s="29">
        <v>3717</v>
      </c>
    </row>
    <row r="29" spans="1:22" customFormat="1" ht="18" customHeight="1">
      <c r="A29" s="36" t="s">
        <v>89</v>
      </c>
      <c r="B29" s="29">
        <v>396</v>
      </c>
      <c r="C29" s="29">
        <v>451</v>
      </c>
      <c r="D29" s="29">
        <v>469</v>
      </c>
      <c r="E29" s="29">
        <v>629</v>
      </c>
      <c r="F29" s="29">
        <v>685</v>
      </c>
      <c r="G29" s="29">
        <v>690</v>
      </c>
      <c r="H29" s="29">
        <v>785</v>
      </c>
      <c r="I29" s="29">
        <v>803</v>
      </c>
      <c r="J29" s="29">
        <v>836</v>
      </c>
      <c r="K29" s="29">
        <v>879</v>
      </c>
      <c r="L29" s="29">
        <v>927</v>
      </c>
      <c r="M29" s="29">
        <v>954</v>
      </c>
      <c r="N29" s="29">
        <v>985</v>
      </c>
      <c r="O29" s="29">
        <v>966</v>
      </c>
      <c r="P29" s="29">
        <v>1003</v>
      </c>
      <c r="Q29" s="29">
        <v>1036</v>
      </c>
      <c r="R29" s="29">
        <v>1097</v>
      </c>
      <c r="S29" s="29">
        <v>1221</v>
      </c>
      <c r="T29" s="29">
        <v>1323</v>
      </c>
      <c r="U29" s="29">
        <v>1259</v>
      </c>
      <c r="V29" s="29">
        <v>1209</v>
      </c>
    </row>
    <row r="30" spans="1:22" customFormat="1" ht="18" customHeight="1">
      <c r="A30" s="36" t="s">
        <v>90</v>
      </c>
      <c r="B30" s="29">
        <v>35</v>
      </c>
      <c r="C30" s="29">
        <v>36</v>
      </c>
      <c r="D30" s="29">
        <v>25</v>
      </c>
      <c r="E30" s="29">
        <v>23</v>
      </c>
      <c r="F30" s="29">
        <v>11</v>
      </c>
      <c r="G30" s="29">
        <v>9</v>
      </c>
      <c r="H30" s="29">
        <v>11</v>
      </c>
      <c r="I30" s="29">
        <v>15</v>
      </c>
      <c r="J30" s="29">
        <v>15</v>
      </c>
      <c r="K30" s="29">
        <v>9</v>
      </c>
      <c r="L30" s="29">
        <v>10</v>
      </c>
      <c r="M30" s="29">
        <v>13</v>
      </c>
      <c r="N30" s="29">
        <v>16</v>
      </c>
      <c r="O30" s="29">
        <v>14</v>
      </c>
      <c r="P30" s="29">
        <v>19</v>
      </c>
      <c r="Q30" s="29">
        <v>24</v>
      </c>
      <c r="R30" s="29">
        <v>30</v>
      </c>
      <c r="S30" s="29">
        <v>35</v>
      </c>
      <c r="T30" s="29">
        <v>35</v>
      </c>
      <c r="U30" s="29">
        <v>30</v>
      </c>
      <c r="V30" s="29">
        <v>28</v>
      </c>
    </row>
    <row r="31" spans="1:22" customFormat="1" ht="18" customHeight="1">
      <c r="A31" s="30" t="s">
        <v>93</v>
      </c>
      <c r="B31" s="55">
        <v>0</v>
      </c>
      <c r="C31" s="55">
        <v>0</v>
      </c>
      <c r="D31" s="55">
        <v>0</v>
      </c>
      <c r="E31" s="55">
        <v>0</v>
      </c>
      <c r="F31" s="55">
        <v>0</v>
      </c>
      <c r="G31" s="55">
        <v>2</v>
      </c>
      <c r="H31" s="55">
        <v>1</v>
      </c>
      <c r="I31" s="55">
        <v>0</v>
      </c>
      <c r="J31" s="55">
        <v>0</v>
      </c>
      <c r="K31" s="55">
        <v>0</v>
      </c>
      <c r="L31" s="55">
        <v>1</v>
      </c>
      <c r="M31" s="55">
        <v>0</v>
      </c>
      <c r="N31" s="55">
        <v>1</v>
      </c>
      <c r="O31" s="55">
        <v>1</v>
      </c>
      <c r="P31" s="55">
        <v>0</v>
      </c>
      <c r="Q31" s="55">
        <v>1</v>
      </c>
      <c r="R31" s="55">
        <v>7</v>
      </c>
      <c r="S31" s="55">
        <v>8</v>
      </c>
      <c r="T31" s="55">
        <v>9</v>
      </c>
      <c r="U31" s="55">
        <v>10</v>
      </c>
      <c r="V31" s="55">
        <v>7</v>
      </c>
    </row>
    <row r="32" spans="1:22" customFormat="1" ht="18" customHeight="1">
      <c r="A32" s="32" t="s">
        <v>48</v>
      </c>
      <c r="B32" s="33"/>
      <c r="C32" s="33"/>
      <c r="D32" s="33"/>
      <c r="E32" s="3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customFormat="1" ht="18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customFormat="1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customFormat="1" ht="18" customHeight="1">
      <c r="A35" s="78" t="s">
        <v>50</v>
      </c>
      <c r="B35" s="79">
        <v>2002</v>
      </c>
      <c r="C35" s="79">
        <v>2003</v>
      </c>
      <c r="D35" s="79">
        <v>2004</v>
      </c>
      <c r="E35" s="79">
        <v>2005</v>
      </c>
      <c r="F35" s="79">
        <v>2006</v>
      </c>
      <c r="G35" s="79">
        <v>2007</v>
      </c>
      <c r="H35" s="79">
        <v>2008</v>
      </c>
      <c r="I35" s="79">
        <v>2009</v>
      </c>
      <c r="J35" s="79">
        <v>2010</v>
      </c>
      <c r="K35" s="79">
        <v>2011</v>
      </c>
      <c r="L35" s="79">
        <v>2012</v>
      </c>
      <c r="M35" s="79">
        <v>2013</v>
      </c>
      <c r="N35" s="79">
        <v>2014</v>
      </c>
      <c r="O35" s="79">
        <v>2015</v>
      </c>
      <c r="P35" s="79">
        <v>2016</v>
      </c>
      <c r="Q35" s="79">
        <v>2017</v>
      </c>
      <c r="R35" s="79">
        <v>2018</v>
      </c>
      <c r="S35" s="79">
        <v>2019</v>
      </c>
      <c r="T35" s="79">
        <v>2020</v>
      </c>
      <c r="U35" s="79">
        <v>2021</v>
      </c>
      <c r="V35" s="79">
        <v>2022</v>
      </c>
    </row>
    <row r="36" spans="1:22" customFormat="1" ht="18" customHeight="1">
      <c r="A36" s="57" t="s">
        <v>82</v>
      </c>
      <c r="B36" s="42">
        <v>24379</v>
      </c>
      <c r="C36" s="42">
        <v>29770</v>
      </c>
      <c r="D36" s="42">
        <v>28888</v>
      </c>
      <c r="E36" s="42">
        <v>32777</v>
      </c>
      <c r="F36" s="42">
        <v>35633</v>
      </c>
      <c r="G36" s="42">
        <v>38445</v>
      </c>
      <c r="H36" s="42">
        <v>41921</v>
      </c>
      <c r="I36" s="42">
        <v>43274</v>
      </c>
      <c r="J36" s="42">
        <v>43785</v>
      </c>
      <c r="K36" s="42">
        <v>44197</v>
      </c>
      <c r="L36" s="42">
        <v>44162</v>
      </c>
      <c r="M36" s="42">
        <v>43514</v>
      </c>
      <c r="N36" s="42">
        <v>31871</v>
      </c>
      <c r="O36" s="42">
        <v>30375</v>
      </c>
      <c r="P36" s="42">
        <v>27649</v>
      </c>
      <c r="Q36" s="42">
        <v>27123</v>
      </c>
      <c r="R36" s="42">
        <v>27999</v>
      </c>
      <c r="S36" s="42">
        <v>29367</v>
      </c>
      <c r="T36" s="42">
        <v>30536</v>
      </c>
      <c r="U36" s="42">
        <v>30834</v>
      </c>
      <c r="V36" s="42">
        <v>32738</v>
      </c>
    </row>
    <row r="37" spans="1:22" customFormat="1" ht="18" customHeight="1">
      <c r="A37" s="36" t="s">
        <v>83</v>
      </c>
      <c r="B37" s="6">
        <v>18535</v>
      </c>
      <c r="C37" s="6">
        <v>22103</v>
      </c>
      <c r="D37" s="6">
        <v>20545</v>
      </c>
      <c r="E37" s="6">
        <v>23333</v>
      </c>
      <c r="F37" s="6">
        <v>25830</v>
      </c>
      <c r="G37" s="6">
        <v>29859</v>
      </c>
      <c r="H37" s="6">
        <v>32400</v>
      </c>
      <c r="I37" s="6">
        <v>33552</v>
      </c>
      <c r="J37" s="6">
        <v>34292</v>
      </c>
      <c r="K37" s="6">
        <v>34513</v>
      </c>
      <c r="L37" s="6">
        <v>34875</v>
      </c>
      <c r="M37" s="6">
        <v>34840</v>
      </c>
      <c r="N37" s="6">
        <v>23971</v>
      </c>
      <c r="O37" s="6">
        <v>22604</v>
      </c>
      <c r="P37" s="6">
        <v>19746</v>
      </c>
      <c r="Q37" s="6">
        <v>19123</v>
      </c>
      <c r="R37" s="6">
        <v>19794</v>
      </c>
      <c r="S37" s="6">
        <v>20130</v>
      </c>
      <c r="T37" s="6">
        <v>20229</v>
      </c>
      <c r="U37" s="6">
        <v>11654</v>
      </c>
      <c r="V37" s="6">
        <v>12824</v>
      </c>
    </row>
    <row r="38" spans="1:22" customFormat="1" ht="18" customHeight="1">
      <c r="A38" s="36" t="s">
        <v>84</v>
      </c>
      <c r="B38" s="6">
        <v>2475</v>
      </c>
      <c r="C38" s="6">
        <v>3175</v>
      </c>
      <c r="D38" s="6">
        <v>3287</v>
      </c>
      <c r="E38" s="6">
        <v>3651</v>
      </c>
      <c r="F38" s="6">
        <v>4074</v>
      </c>
      <c r="G38" s="6">
        <v>2625</v>
      </c>
      <c r="H38" s="6">
        <v>2764</v>
      </c>
      <c r="I38" s="6">
        <v>2818</v>
      </c>
      <c r="J38" s="6">
        <v>2884</v>
      </c>
      <c r="K38" s="6">
        <v>3015</v>
      </c>
      <c r="L38" s="6">
        <v>3107</v>
      </c>
      <c r="M38" s="6">
        <v>3077</v>
      </c>
      <c r="N38" s="6">
        <v>2613</v>
      </c>
      <c r="O38" s="6">
        <v>2648</v>
      </c>
      <c r="P38" s="6">
        <v>2755</v>
      </c>
      <c r="Q38" s="6">
        <v>2802</v>
      </c>
      <c r="R38" s="6">
        <v>2908</v>
      </c>
      <c r="S38" s="6">
        <v>3069</v>
      </c>
      <c r="T38" s="6">
        <v>3173</v>
      </c>
      <c r="U38" s="6">
        <v>12017</v>
      </c>
      <c r="V38" s="6">
        <v>12425</v>
      </c>
    </row>
    <row r="39" spans="1:22" customFormat="1" ht="18" customHeight="1">
      <c r="A39" s="36" t="s">
        <v>85</v>
      </c>
      <c r="B39" s="6">
        <v>519</v>
      </c>
      <c r="C39" s="6">
        <v>622</v>
      </c>
      <c r="D39" s="6">
        <v>680</v>
      </c>
      <c r="E39" s="6">
        <v>822</v>
      </c>
      <c r="F39" s="6">
        <v>872</v>
      </c>
      <c r="G39" s="6">
        <v>1077</v>
      </c>
      <c r="H39" s="6">
        <v>1321</v>
      </c>
      <c r="I39" s="6">
        <v>1449</v>
      </c>
      <c r="J39" s="6">
        <v>1574</v>
      </c>
      <c r="K39" s="6">
        <v>1674</v>
      </c>
      <c r="L39" s="6">
        <v>1698</v>
      </c>
      <c r="M39" s="6">
        <v>1703</v>
      </c>
      <c r="N39" s="6">
        <v>1682</v>
      </c>
      <c r="O39" s="6">
        <v>1690</v>
      </c>
      <c r="P39" s="6">
        <v>1784</v>
      </c>
      <c r="Q39" s="6">
        <v>1789</v>
      </c>
      <c r="R39" s="6">
        <v>1739</v>
      </c>
      <c r="S39" s="6">
        <v>1858</v>
      </c>
      <c r="T39" s="6">
        <v>1975</v>
      </c>
      <c r="U39" s="6">
        <v>1973</v>
      </c>
      <c r="V39" s="6">
        <v>1948</v>
      </c>
    </row>
    <row r="40" spans="1:22" customFormat="1" ht="18" customHeight="1">
      <c r="A40" s="36" t="s">
        <v>86</v>
      </c>
      <c r="B40" s="6">
        <v>209</v>
      </c>
      <c r="C40" s="6">
        <v>243</v>
      </c>
      <c r="D40" s="6">
        <v>207</v>
      </c>
      <c r="E40" s="6">
        <v>216</v>
      </c>
      <c r="F40" s="6">
        <v>159</v>
      </c>
      <c r="G40" s="6">
        <v>153</v>
      </c>
      <c r="H40" s="6">
        <v>147</v>
      </c>
      <c r="I40" s="6">
        <v>147</v>
      </c>
      <c r="J40" s="6">
        <v>136</v>
      </c>
      <c r="K40" s="6">
        <v>141</v>
      </c>
      <c r="L40" s="6">
        <v>146</v>
      </c>
      <c r="M40" s="6">
        <v>151</v>
      </c>
      <c r="N40" s="6">
        <v>147</v>
      </c>
      <c r="O40" s="6">
        <v>160</v>
      </c>
      <c r="P40" s="6">
        <v>176</v>
      </c>
      <c r="Q40" s="6">
        <v>183</v>
      </c>
      <c r="R40" s="6">
        <v>202</v>
      </c>
      <c r="S40" s="6">
        <v>224</v>
      </c>
      <c r="T40" s="6">
        <v>248</v>
      </c>
      <c r="U40" s="6">
        <v>272</v>
      </c>
      <c r="V40" s="6">
        <v>324</v>
      </c>
    </row>
    <row r="41" spans="1:22" customFormat="1" ht="18" customHeight="1">
      <c r="A41" s="36" t="s">
        <v>87</v>
      </c>
      <c r="B41" s="6">
        <v>99</v>
      </c>
      <c r="C41" s="6">
        <v>124</v>
      </c>
      <c r="D41" s="6">
        <v>127</v>
      </c>
      <c r="E41" s="6">
        <v>141</v>
      </c>
      <c r="F41" s="6">
        <v>142</v>
      </c>
      <c r="G41" s="6">
        <v>173</v>
      </c>
      <c r="H41" s="6">
        <v>206</v>
      </c>
      <c r="I41" s="6">
        <v>212</v>
      </c>
      <c r="J41" s="6">
        <v>198</v>
      </c>
      <c r="K41" s="6">
        <v>223</v>
      </c>
      <c r="L41" s="6">
        <v>229</v>
      </c>
      <c r="M41" s="6">
        <v>201</v>
      </c>
      <c r="N41" s="6">
        <v>197</v>
      </c>
      <c r="O41" s="6">
        <v>196</v>
      </c>
      <c r="P41" s="6">
        <v>218</v>
      </c>
      <c r="Q41" s="6">
        <v>228</v>
      </c>
      <c r="R41" s="6">
        <v>225</v>
      </c>
      <c r="S41" s="6">
        <v>257</v>
      </c>
      <c r="T41" s="6">
        <v>328</v>
      </c>
      <c r="U41" s="6">
        <v>339</v>
      </c>
      <c r="V41" s="6">
        <v>341</v>
      </c>
    </row>
    <row r="42" spans="1:22" customFormat="1" ht="18" customHeight="1">
      <c r="A42" s="36" t="s">
        <v>88</v>
      </c>
      <c r="B42" s="29">
        <v>2178</v>
      </c>
      <c r="C42" s="29">
        <v>3093</v>
      </c>
      <c r="D42" s="29">
        <v>3633</v>
      </c>
      <c r="E42" s="29">
        <v>4154</v>
      </c>
      <c r="F42" s="29">
        <v>4131</v>
      </c>
      <c r="G42" s="29">
        <v>4146</v>
      </c>
      <c r="H42" s="29">
        <v>4605</v>
      </c>
      <c r="I42" s="29">
        <v>4576</v>
      </c>
      <c r="J42" s="29">
        <v>4135</v>
      </c>
      <c r="K42" s="29">
        <v>3999</v>
      </c>
      <c r="L42" s="29">
        <v>3437</v>
      </c>
      <c r="M42" s="29">
        <v>2886</v>
      </c>
      <c r="N42" s="29">
        <v>2567</v>
      </c>
      <c r="O42" s="29">
        <v>2353</v>
      </c>
      <c r="P42" s="29">
        <v>2247</v>
      </c>
      <c r="Q42" s="29">
        <v>2230</v>
      </c>
      <c r="R42" s="29">
        <v>2309</v>
      </c>
      <c r="S42" s="29">
        <v>2906</v>
      </c>
      <c r="T42" s="29">
        <v>3583</v>
      </c>
      <c r="U42" s="29">
        <v>3602</v>
      </c>
      <c r="V42" s="29">
        <v>3841</v>
      </c>
    </row>
    <row r="43" spans="1:22" customFormat="1" ht="18" customHeight="1">
      <c r="A43" s="36" t="s">
        <v>89</v>
      </c>
      <c r="B43" s="29">
        <v>320</v>
      </c>
      <c r="C43" s="29">
        <v>367</v>
      </c>
      <c r="D43" s="29">
        <v>376</v>
      </c>
      <c r="E43" s="29">
        <v>432</v>
      </c>
      <c r="F43" s="29">
        <v>407</v>
      </c>
      <c r="G43" s="29">
        <v>396</v>
      </c>
      <c r="H43" s="29">
        <v>463</v>
      </c>
      <c r="I43" s="29">
        <v>501</v>
      </c>
      <c r="J43" s="29">
        <v>547</v>
      </c>
      <c r="K43" s="29">
        <v>616</v>
      </c>
      <c r="L43" s="29">
        <v>650</v>
      </c>
      <c r="M43" s="29">
        <v>633</v>
      </c>
      <c r="N43" s="29">
        <v>673</v>
      </c>
      <c r="O43" s="29">
        <v>698</v>
      </c>
      <c r="P43" s="29">
        <v>697</v>
      </c>
      <c r="Q43" s="29">
        <v>741</v>
      </c>
      <c r="R43" s="29">
        <v>794</v>
      </c>
      <c r="S43" s="29">
        <v>891</v>
      </c>
      <c r="T43" s="29">
        <v>964</v>
      </c>
      <c r="U43" s="29">
        <v>943</v>
      </c>
      <c r="V43" s="29">
        <v>995</v>
      </c>
    </row>
    <row r="44" spans="1:22" customFormat="1" ht="18" customHeight="1">
      <c r="A44" s="36" t="s">
        <v>90</v>
      </c>
      <c r="B44" s="29">
        <v>44</v>
      </c>
      <c r="C44" s="29">
        <v>43</v>
      </c>
      <c r="D44" s="29">
        <v>33</v>
      </c>
      <c r="E44" s="29">
        <v>28</v>
      </c>
      <c r="F44" s="29">
        <v>18</v>
      </c>
      <c r="G44" s="29">
        <v>16</v>
      </c>
      <c r="H44" s="29">
        <v>15</v>
      </c>
      <c r="I44" s="29">
        <v>18</v>
      </c>
      <c r="J44" s="29">
        <v>19</v>
      </c>
      <c r="K44" s="29">
        <v>16</v>
      </c>
      <c r="L44" s="29">
        <v>20</v>
      </c>
      <c r="M44" s="29">
        <v>23</v>
      </c>
      <c r="N44" s="29">
        <v>21</v>
      </c>
      <c r="O44" s="29">
        <v>26</v>
      </c>
      <c r="P44" s="29">
        <v>26</v>
      </c>
      <c r="Q44" s="29">
        <v>27</v>
      </c>
      <c r="R44" s="29">
        <v>26</v>
      </c>
      <c r="S44" s="29">
        <v>31</v>
      </c>
      <c r="T44" s="29">
        <v>35</v>
      </c>
      <c r="U44" s="29">
        <v>31</v>
      </c>
      <c r="V44" s="29">
        <v>36</v>
      </c>
    </row>
    <row r="45" spans="1:22" customFormat="1" ht="18" customHeight="1">
      <c r="A45" s="30" t="s">
        <v>93</v>
      </c>
      <c r="B45" s="55">
        <v>0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1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2</v>
      </c>
      <c r="S45" s="55">
        <v>1</v>
      </c>
      <c r="T45" s="55">
        <v>1</v>
      </c>
      <c r="U45" s="55">
        <v>3</v>
      </c>
      <c r="V45" s="55">
        <v>4</v>
      </c>
    </row>
    <row r="46" spans="1:22" customFormat="1" ht="18" customHeight="1">
      <c r="A46" s="32" t="s">
        <v>48</v>
      </c>
      <c r="B46" s="33"/>
      <c r="C46" s="33"/>
      <c r="D46" s="33"/>
      <c r="E46" s="3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2" customFormat="1" ht="18" customHeight="1"/>
    <row r="48" spans="1:22" customFormat="1" ht="18" customHeight="1"/>
    <row r="49" spans="1:22" customFormat="1" ht="18" customHeight="1"/>
    <row r="50" spans="1:22" customFormat="1" ht="18" customHeight="1">
      <c r="A50" s="33" t="s">
        <v>94</v>
      </c>
      <c r="B50" s="5"/>
      <c r="C50" s="5"/>
      <c r="D50" s="5"/>
      <c r="E50" s="5"/>
      <c r="F50" s="5"/>
      <c r="G50" s="5"/>
    </row>
    <row r="51" spans="1:22" customFormat="1" ht="18" customHeight="1"/>
    <row r="52" spans="1:22" customFormat="1" ht="18" customHeight="1">
      <c r="A52" s="78" t="s">
        <v>14</v>
      </c>
      <c r="B52" s="79">
        <v>2002</v>
      </c>
      <c r="C52" s="79">
        <v>2003</v>
      </c>
      <c r="D52" s="79">
        <v>2004</v>
      </c>
      <c r="E52" s="79">
        <v>2005</v>
      </c>
      <c r="F52" s="79">
        <v>2006</v>
      </c>
      <c r="G52" s="79">
        <v>2007</v>
      </c>
      <c r="H52" s="79">
        <v>2008</v>
      </c>
      <c r="I52" s="79">
        <v>2009</v>
      </c>
      <c r="J52" s="79">
        <v>2010</v>
      </c>
      <c r="K52" s="79">
        <v>2011</v>
      </c>
      <c r="L52" s="79">
        <v>2012</v>
      </c>
      <c r="M52" s="79">
        <v>2013</v>
      </c>
      <c r="N52" s="79">
        <v>2014</v>
      </c>
      <c r="O52" s="79">
        <v>2015</v>
      </c>
      <c r="P52" s="79">
        <v>2016</v>
      </c>
      <c r="Q52" s="79">
        <v>2017</v>
      </c>
      <c r="R52" s="79">
        <v>2018</v>
      </c>
      <c r="S52" s="79">
        <v>2019</v>
      </c>
      <c r="T52" s="79">
        <v>2020</v>
      </c>
      <c r="U52" s="79">
        <v>2021</v>
      </c>
      <c r="V52" s="79">
        <v>2022</v>
      </c>
    </row>
    <row r="53" spans="1:22" customFormat="1" ht="18" customHeight="1">
      <c r="A53" s="57" t="s">
        <v>82</v>
      </c>
      <c r="B53" s="53">
        <f t="shared" ref="B53:T53" si="0">SUM(B54:B62)</f>
        <v>1</v>
      </c>
      <c r="C53" s="53">
        <f t="shared" si="0"/>
        <v>1</v>
      </c>
      <c r="D53" s="53">
        <f t="shared" si="0"/>
        <v>1</v>
      </c>
      <c r="E53" s="53">
        <f t="shared" si="0"/>
        <v>0.99999999999999989</v>
      </c>
      <c r="F53" s="53">
        <f t="shared" si="0"/>
        <v>1</v>
      </c>
      <c r="G53" s="53">
        <f t="shared" si="0"/>
        <v>0.99999999999999989</v>
      </c>
      <c r="H53" s="53">
        <f t="shared" si="0"/>
        <v>0.99999999999999989</v>
      </c>
      <c r="I53" s="53">
        <f t="shared" si="0"/>
        <v>1.0000000000000002</v>
      </c>
      <c r="J53" s="53">
        <f t="shared" si="0"/>
        <v>1</v>
      </c>
      <c r="K53" s="53">
        <f t="shared" si="0"/>
        <v>1</v>
      </c>
      <c r="L53" s="53">
        <f t="shared" si="0"/>
        <v>0.99999999999999989</v>
      </c>
      <c r="M53" s="53">
        <f t="shared" si="0"/>
        <v>1</v>
      </c>
      <c r="N53" s="53">
        <f t="shared" si="0"/>
        <v>1</v>
      </c>
      <c r="O53" s="53">
        <f t="shared" si="0"/>
        <v>0.99999999999999978</v>
      </c>
      <c r="P53" s="53">
        <f t="shared" si="0"/>
        <v>1</v>
      </c>
      <c r="Q53" s="53">
        <f t="shared" si="0"/>
        <v>1</v>
      </c>
      <c r="R53" s="53">
        <f t="shared" si="0"/>
        <v>1.0000000000000002</v>
      </c>
      <c r="S53" s="53">
        <f t="shared" si="0"/>
        <v>1</v>
      </c>
      <c r="T53" s="53">
        <f t="shared" si="0"/>
        <v>0.99999999999999989</v>
      </c>
      <c r="U53" s="53">
        <f>SUM(U54:U62)</f>
        <v>1</v>
      </c>
      <c r="V53" s="53">
        <f>SUM(V54:V62)</f>
        <v>1</v>
      </c>
    </row>
    <row r="54" spans="1:22" customFormat="1" ht="18" customHeight="1">
      <c r="A54" s="36" t="s">
        <v>83</v>
      </c>
      <c r="B54" s="7">
        <f t="shared" ref="B54:T54" si="1">B9/B8</f>
        <v>0.73818123444899275</v>
      </c>
      <c r="C54" s="7">
        <f t="shared" si="1"/>
        <v>0.71928906620448341</v>
      </c>
      <c r="D54" s="7">
        <f t="shared" si="1"/>
        <v>0.68597377400147186</v>
      </c>
      <c r="E54" s="7">
        <f t="shared" si="1"/>
        <v>0.68514987974423647</v>
      </c>
      <c r="F54" s="7">
        <f t="shared" si="1"/>
        <v>0.70186654412261618</v>
      </c>
      <c r="G54" s="7">
        <f t="shared" si="1"/>
        <v>0.76076837920797058</v>
      </c>
      <c r="H54" s="7">
        <f t="shared" si="1"/>
        <v>0.7616368582508537</v>
      </c>
      <c r="I54" s="7">
        <f t="shared" si="1"/>
        <v>0.76546275395033858</v>
      </c>
      <c r="J54" s="7">
        <f t="shared" si="1"/>
        <v>0.77543328285377755</v>
      </c>
      <c r="K54" s="7">
        <f t="shared" si="1"/>
        <v>0.77422775935787091</v>
      </c>
      <c r="L54" s="7">
        <f t="shared" si="1"/>
        <v>0.78258634753556144</v>
      </c>
      <c r="M54" s="7">
        <f t="shared" si="1"/>
        <v>0.79420958703238498</v>
      </c>
      <c r="N54" s="7">
        <f t="shared" si="1"/>
        <v>0.7423965223374146</v>
      </c>
      <c r="O54" s="7">
        <f t="shared" si="1"/>
        <v>0.73427683354275508</v>
      </c>
      <c r="P54" s="7">
        <f t="shared" si="1"/>
        <v>0.70617927364834088</v>
      </c>
      <c r="Q54" s="7">
        <f t="shared" si="1"/>
        <v>0.69869843700397749</v>
      </c>
      <c r="R54" s="7">
        <f t="shared" si="1"/>
        <v>0.69936462538240141</v>
      </c>
      <c r="S54" s="7">
        <f t="shared" si="1"/>
        <v>0.67695990631027836</v>
      </c>
      <c r="T54" s="7">
        <f t="shared" si="1"/>
        <v>0.65283349015335346</v>
      </c>
      <c r="U54" s="7">
        <f>U9/U8</f>
        <v>0.37153226201958445</v>
      </c>
      <c r="V54" s="7">
        <f>V9/V8</f>
        <v>0.38542903399892064</v>
      </c>
    </row>
    <row r="55" spans="1:22" customFormat="1" ht="18" customHeight="1">
      <c r="A55" s="36" t="s">
        <v>84</v>
      </c>
      <c r="B55" s="7">
        <f t="shared" ref="B55:T55" si="2">B10/B8</f>
        <v>0.10063006661850871</v>
      </c>
      <c r="C55" s="7">
        <f t="shared" si="2"/>
        <v>0.10448176065664906</v>
      </c>
      <c r="D55" s="7">
        <f t="shared" si="2"/>
        <v>0.11234695925603801</v>
      </c>
      <c r="E55" s="7">
        <f t="shared" si="2"/>
        <v>0.11107526250953247</v>
      </c>
      <c r="F55" s="7">
        <f t="shared" si="2"/>
        <v>0.11373619689945531</v>
      </c>
      <c r="G55" s="7">
        <f t="shared" si="2"/>
        <v>6.4383837367282246E-2</v>
      </c>
      <c r="H55" s="7">
        <f t="shared" si="2"/>
        <v>6.2140417896625569E-2</v>
      </c>
      <c r="I55" s="7">
        <f t="shared" si="2"/>
        <v>6.1534988713318285E-2</v>
      </c>
      <c r="J55" s="7">
        <f t="shared" si="2"/>
        <v>6.2302989511470078E-2</v>
      </c>
      <c r="K55" s="7">
        <f t="shared" si="2"/>
        <v>6.4212911796554917E-2</v>
      </c>
      <c r="L55" s="7">
        <f t="shared" si="2"/>
        <v>6.5926944006793831E-2</v>
      </c>
      <c r="M55" s="7">
        <f t="shared" si="2"/>
        <v>6.5827015106907805E-2</v>
      </c>
      <c r="N55" s="7">
        <f t="shared" si="2"/>
        <v>7.5417116229613293E-2</v>
      </c>
      <c r="O55" s="7">
        <f t="shared" si="2"/>
        <v>8.1343826466503538E-2</v>
      </c>
      <c r="P55" s="7">
        <f t="shared" si="2"/>
        <v>9.1677752063706111E-2</v>
      </c>
      <c r="Q55" s="7">
        <f t="shared" si="2"/>
        <v>9.437732255233329E-2</v>
      </c>
      <c r="R55" s="7">
        <f t="shared" si="2"/>
        <v>9.4419202432887428E-2</v>
      </c>
      <c r="S55" s="7">
        <f t="shared" si="2"/>
        <v>9.463695232846514E-2</v>
      </c>
      <c r="T55" s="7">
        <f t="shared" si="2"/>
        <v>9.3497746743921167E-2</v>
      </c>
      <c r="U55" s="7">
        <f>U10/U8</f>
        <v>0.37710679897336974</v>
      </c>
      <c r="V55" s="7">
        <f>V10/V8</f>
        <v>0.36826767404209393</v>
      </c>
    </row>
    <row r="56" spans="1:22" customFormat="1" ht="18" customHeight="1">
      <c r="A56" s="36" t="s">
        <v>85</v>
      </c>
      <c r="B56" s="7">
        <f t="shared" ref="B56:T56" si="3">B11/B8</f>
        <v>4.382374187334457E-2</v>
      </c>
      <c r="C56" s="7">
        <f t="shared" si="3"/>
        <v>4.3395084942526856E-2</v>
      </c>
      <c r="D56" s="7">
        <f t="shared" si="3"/>
        <v>4.8605071251756206E-2</v>
      </c>
      <c r="E56" s="7">
        <f t="shared" si="3"/>
        <v>5.0639408693611776E-2</v>
      </c>
      <c r="F56" s="7">
        <f t="shared" si="3"/>
        <v>4.6900131104112883E-2</v>
      </c>
      <c r="G56" s="7">
        <f t="shared" si="3"/>
        <v>4.7514215266945103E-2</v>
      </c>
      <c r="H56" s="7">
        <f t="shared" si="3"/>
        <v>4.8388030329339582E-2</v>
      </c>
      <c r="I56" s="7">
        <f t="shared" si="3"/>
        <v>4.9243792325056435E-2</v>
      </c>
      <c r="J56" s="7">
        <f t="shared" si="3"/>
        <v>4.9279264120253519E-2</v>
      </c>
      <c r="K56" s="7">
        <f t="shared" si="3"/>
        <v>5.0626835013452116E-2</v>
      </c>
      <c r="L56" s="7">
        <f t="shared" si="3"/>
        <v>5.0998402109662208E-2</v>
      </c>
      <c r="M56" s="7">
        <f t="shared" si="3"/>
        <v>5.0583701817603126E-2</v>
      </c>
      <c r="N56" s="7">
        <f t="shared" si="3"/>
        <v>6.8130287251176688E-2</v>
      </c>
      <c r="O56" s="7">
        <f t="shared" si="3"/>
        <v>6.9985450697705176E-2</v>
      </c>
      <c r="P56" s="7">
        <f t="shared" si="3"/>
        <v>7.8794394737321652E-2</v>
      </c>
      <c r="Q56" s="7">
        <f t="shared" si="3"/>
        <v>7.9008795353961644E-2</v>
      </c>
      <c r="R56" s="7">
        <f t="shared" si="3"/>
        <v>7.5738102565030857E-2</v>
      </c>
      <c r="S56" s="7">
        <f t="shared" si="3"/>
        <v>7.796569302838248E-2</v>
      </c>
      <c r="T56" s="7">
        <f t="shared" si="3"/>
        <v>8.1150233579293157E-2</v>
      </c>
      <c r="U56" s="7">
        <f>U11/U8</f>
        <v>7.9710974154419578E-2</v>
      </c>
      <c r="V56" s="7">
        <f>V11/V8</f>
        <v>7.5368128902937329E-2</v>
      </c>
    </row>
    <row r="57" spans="1:22" customFormat="1" ht="18" customHeight="1">
      <c r="A57" s="36" t="s">
        <v>86</v>
      </c>
      <c r="B57" s="7">
        <f t="shared" ref="B57:T57" si="4">B12/B8</f>
        <v>8.0865237980576286E-3</v>
      </c>
      <c r="C57" s="7">
        <f t="shared" si="4"/>
        <v>7.6358344642652757E-3</v>
      </c>
      <c r="D57" s="7">
        <f t="shared" si="4"/>
        <v>6.6903057469726371E-3</v>
      </c>
      <c r="E57" s="7">
        <f t="shared" si="4"/>
        <v>6.2620989030327916E-3</v>
      </c>
      <c r="F57" s="7">
        <f t="shared" si="4"/>
        <v>4.3656318001811132E-3</v>
      </c>
      <c r="G57" s="7">
        <f t="shared" si="4"/>
        <v>3.6355859709153123E-3</v>
      </c>
      <c r="H57" s="7">
        <f t="shared" si="4"/>
        <v>3.3223360537130288E-3</v>
      </c>
      <c r="I57" s="7">
        <f t="shared" si="4"/>
        <v>3.2844243792325058E-3</v>
      </c>
      <c r="J57" s="7">
        <f t="shared" si="4"/>
        <v>3.1858208536653765E-3</v>
      </c>
      <c r="K57" s="7">
        <f t="shared" si="4"/>
        <v>3.2039474418656573E-3</v>
      </c>
      <c r="L57" s="7">
        <f t="shared" si="4"/>
        <v>3.2516509671147464E-3</v>
      </c>
      <c r="M57" s="7">
        <f t="shared" si="4"/>
        <v>3.1941618451115684E-3</v>
      </c>
      <c r="N57" s="7">
        <f t="shared" si="4"/>
        <v>4.2688933714875449E-3</v>
      </c>
      <c r="O57" s="7">
        <f t="shared" si="4"/>
        <v>4.9930560148138351E-3</v>
      </c>
      <c r="P57" s="7">
        <f t="shared" si="4"/>
        <v>5.8676676932048035E-3</v>
      </c>
      <c r="Q57" s="7">
        <f t="shared" si="4"/>
        <v>6.1996974846408098E-3</v>
      </c>
      <c r="R57" s="7">
        <f t="shared" si="4"/>
        <v>6.2813388121571966E-3</v>
      </c>
      <c r="S57" s="7">
        <f t="shared" si="4"/>
        <v>6.8372829980710937E-3</v>
      </c>
      <c r="T57" s="7">
        <f t="shared" si="4"/>
        <v>7.2797504085574212E-3</v>
      </c>
      <c r="U57" s="7">
        <f>U12/U8</f>
        <v>8.108417387324058E-3</v>
      </c>
      <c r="V57" s="7">
        <f>V12/V8</f>
        <v>9.4055971012258106E-3</v>
      </c>
    </row>
    <row r="58" spans="1:22" customFormat="1" ht="18" customHeight="1">
      <c r="A58" s="36" t="s">
        <v>87</v>
      </c>
      <c r="B58" s="7">
        <f t="shared" ref="B58:T58" si="5">B13/B8</f>
        <v>2.8292800385263665E-3</v>
      </c>
      <c r="C58" s="7">
        <f t="shared" si="5"/>
        <v>3.0412531270949494E-3</v>
      </c>
      <c r="D58" s="7">
        <f t="shared" si="5"/>
        <v>3.2949755803840237E-3</v>
      </c>
      <c r="E58" s="7">
        <f t="shared" si="5"/>
        <v>3.2997008271250074E-3</v>
      </c>
      <c r="F58" s="7">
        <f t="shared" si="5"/>
        <v>3.4195196453431008E-3</v>
      </c>
      <c r="G58" s="7">
        <f t="shared" si="5"/>
        <v>3.8620238514567502E-3</v>
      </c>
      <c r="H58" s="7">
        <f t="shared" si="5"/>
        <v>4.2599988423916192E-3</v>
      </c>
      <c r="I58" s="7">
        <f t="shared" si="5"/>
        <v>4.1309255079006769E-3</v>
      </c>
      <c r="J58" s="7">
        <f t="shared" si="5"/>
        <v>3.8140108811486905E-3</v>
      </c>
      <c r="K58" s="7">
        <f t="shared" si="5"/>
        <v>4.1305245766212308E-3</v>
      </c>
      <c r="L58" s="7">
        <f t="shared" si="5"/>
        <v>4.3690567977383707E-3</v>
      </c>
      <c r="M58" s="7">
        <f t="shared" si="5"/>
        <v>3.989860525388471E-3</v>
      </c>
      <c r="N58" s="7">
        <f t="shared" si="5"/>
        <v>5.2227486669481323E-3</v>
      </c>
      <c r="O58" s="7">
        <f t="shared" si="5"/>
        <v>5.4890549566827592E-3</v>
      </c>
      <c r="P58" s="7">
        <f t="shared" si="5"/>
        <v>6.6512382236638299E-3</v>
      </c>
      <c r="Q58" s="7">
        <f t="shared" si="5"/>
        <v>7.1147130772534596E-3</v>
      </c>
      <c r="R58" s="7">
        <f t="shared" si="5"/>
        <v>6.8786995637456329E-3</v>
      </c>
      <c r="S58" s="7">
        <f t="shared" si="5"/>
        <v>7.5778451364012121E-3</v>
      </c>
      <c r="T58" s="7">
        <f t="shared" si="5"/>
        <v>9.5742749137489886E-3</v>
      </c>
      <c r="U58" s="7">
        <f>U13/U8</f>
        <v>9.9883931928528222E-3</v>
      </c>
      <c r="V58" s="7">
        <f>V13/V8</f>
        <v>9.8527484388250715E-3</v>
      </c>
    </row>
    <row r="59" spans="1:22" customFormat="1" ht="18" customHeight="1">
      <c r="A59" s="36" t="s">
        <v>88</v>
      </c>
      <c r="B59" s="38">
        <f t="shared" ref="B59:T59" si="6">B14/B8</f>
        <v>9.049682960109158E-2</v>
      </c>
      <c r="C59" s="38">
        <f t="shared" si="6"/>
        <v>0.1074903121372161</v>
      </c>
      <c r="D59" s="38">
        <f t="shared" si="6"/>
        <v>0.12798554893958655</v>
      </c>
      <c r="E59" s="38">
        <f t="shared" si="6"/>
        <v>0.12726579456795917</v>
      </c>
      <c r="F59" s="38">
        <f t="shared" si="6"/>
        <v>0.11456066606295701</v>
      </c>
      <c r="G59" s="38">
        <f t="shared" si="6"/>
        <v>0.10583454938861772</v>
      </c>
      <c r="H59" s="38">
        <f t="shared" si="6"/>
        <v>0.1054928517682468</v>
      </c>
      <c r="I59" s="38">
        <f t="shared" si="6"/>
        <v>0.10124153498871331</v>
      </c>
      <c r="J59" s="38">
        <f t="shared" si="6"/>
        <v>9.0089180548544506E-2</v>
      </c>
      <c r="K59" s="38">
        <f t="shared" si="6"/>
        <v>8.6629380309677706E-2</v>
      </c>
      <c r="L59" s="38">
        <f t="shared" si="6"/>
        <v>7.4899712826701534E-2</v>
      </c>
      <c r="M59" s="38">
        <f t="shared" si="6"/>
        <v>6.3746831414183899E-2</v>
      </c>
      <c r="N59" s="38">
        <f t="shared" si="6"/>
        <v>7.8044127535144101E-2</v>
      </c>
      <c r="O59" s="38">
        <f t="shared" si="6"/>
        <v>7.5722505125322401E-2</v>
      </c>
      <c r="P59" s="38">
        <f t="shared" si="6"/>
        <v>7.9031288153506934E-2</v>
      </c>
      <c r="Q59" s="38">
        <f t="shared" si="6"/>
        <v>8.0446676999495814E-2</v>
      </c>
      <c r="R59" s="38">
        <f t="shared" si="6"/>
        <v>8.1910830331444709E-2</v>
      </c>
      <c r="S59" s="38">
        <f t="shared" si="6"/>
        <v>9.8356985395425742E-2</v>
      </c>
      <c r="T59" s="38">
        <f t="shared" si="6"/>
        <v>0.11659155813070536</v>
      </c>
      <c r="U59" s="7">
        <f>U14/U8</f>
        <v>0.11634598093868009</v>
      </c>
      <c r="V59" s="7">
        <f>V14/V8</f>
        <v>0.11653688998535194</v>
      </c>
    </row>
    <row r="60" spans="1:22" customFormat="1" ht="18" customHeight="1">
      <c r="A60" s="36" t="s">
        <v>89</v>
      </c>
      <c r="B60" s="38">
        <f t="shared" ref="B60:T60" si="7">B15/B8</f>
        <v>1.4367124167268642E-2</v>
      </c>
      <c r="C60" s="38">
        <f t="shared" si="7"/>
        <v>1.3374973429912196E-2</v>
      </c>
      <c r="D60" s="38">
        <f t="shared" si="7"/>
        <v>1.4133270890479695E-2</v>
      </c>
      <c r="E60" s="38">
        <f t="shared" si="7"/>
        <v>1.5559922567020591E-2</v>
      </c>
      <c r="F60" s="38">
        <f t="shared" si="7"/>
        <v>1.4759349615472988E-2</v>
      </c>
      <c r="G60" s="38">
        <f t="shared" si="7"/>
        <v>1.36617521260001E-2</v>
      </c>
      <c r="H60" s="38">
        <f t="shared" si="7"/>
        <v>1.4446952595936794E-2</v>
      </c>
      <c r="I60" s="38">
        <f t="shared" si="7"/>
        <v>1.471783295711061E-2</v>
      </c>
      <c r="J60" s="38">
        <f t="shared" si="7"/>
        <v>1.5514050143025407E-2</v>
      </c>
      <c r="K60" s="38">
        <f t="shared" si="7"/>
        <v>1.6689552005537137E-2</v>
      </c>
      <c r="L60" s="38">
        <f t="shared" si="7"/>
        <v>1.7621489948934553E-2</v>
      </c>
      <c r="M60" s="38">
        <f t="shared" si="7"/>
        <v>1.8039625794277789E-2</v>
      </c>
      <c r="N60" s="38">
        <f t="shared" si="7"/>
        <v>2.5926099670059891E-2</v>
      </c>
      <c r="O60" s="38">
        <f t="shared" si="7"/>
        <v>2.7511407975662986E-2</v>
      </c>
      <c r="P60" s="38">
        <f t="shared" si="7"/>
        <v>3.0978369808845236E-2</v>
      </c>
      <c r="Q60" s="38">
        <f t="shared" si="7"/>
        <v>3.3183320572911804E-2</v>
      </c>
      <c r="R60" s="38">
        <f t="shared" si="7"/>
        <v>3.4230581250113135E-2</v>
      </c>
      <c r="S60" s="38">
        <f t="shared" si="7"/>
        <v>3.6373656654725819E-2</v>
      </c>
      <c r="T60" s="38">
        <f t="shared" si="7"/>
        <v>3.7752356427144723E-2</v>
      </c>
      <c r="U60" s="7">
        <f>U15/U8</f>
        <v>3.5997449771950761E-2</v>
      </c>
      <c r="V60" s="7">
        <f>V15/V8</f>
        <v>3.3983501657543755E-2</v>
      </c>
    </row>
    <row r="61" spans="1:22" customFormat="1" ht="18" customHeight="1">
      <c r="A61" s="36" t="s">
        <v>90</v>
      </c>
      <c r="B61" s="38">
        <f t="shared" ref="B61:T61" si="8">B16/B8</f>
        <v>1.5851994542098082E-3</v>
      </c>
      <c r="C61" s="38">
        <f t="shared" si="8"/>
        <v>1.2917150378521558E-3</v>
      </c>
      <c r="D61" s="38">
        <f t="shared" si="8"/>
        <v>9.7009433331103232E-4</v>
      </c>
      <c r="E61" s="38">
        <f t="shared" si="8"/>
        <v>7.479321874816683E-4</v>
      </c>
      <c r="F61" s="38">
        <f t="shared" si="8"/>
        <v>3.9196074986146216E-4</v>
      </c>
      <c r="G61" s="38">
        <f t="shared" si="8"/>
        <v>3.1449705630755297E-4</v>
      </c>
      <c r="H61" s="38">
        <f t="shared" si="8"/>
        <v>3.0097817908201655E-4</v>
      </c>
      <c r="I61" s="38">
        <f t="shared" si="8"/>
        <v>3.724604966139955E-4</v>
      </c>
      <c r="J61" s="38">
        <f t="shared" si="8"/>
        <v>3.8140108811486904E-4</v>
      </c>
      <c r="K61" s="38">
        <f t="shared" si="8"/>
        <v>2.7908949842035344E-4</v>
      </c>
      <c r="L61" s="38">
        <f t="shared" si="8"/>
        <v>3.3522174918708728E-4</v>
      </c>
      <c r="M61" s="38">
        <f t="shared" si="8"/>
        <v>4.0921646414240735E-4</v>
      </c>
      <c r="N61" s="38">
        <f t="shared" si="8"/>
        <v>5.7856796609904461E-4</v>
      </c>
      <c r="O61" s="38">
        <f t="shared" si="8"/>
        <v>6.6133192249189865E-4</v>
      </c>
      <c r="P61" s="38">
        <f t="shared" si="8"/>
        <v>8.2001567141060919E-4</v>
      </c>
      <c r="Q61" s="38">
        <f t="shared" si="8"/>
        <v>9.5236316782132922E-4</v>
      </c>
      <c r="R61" s="38">
        <f t="shared" si="8"/>
        <v>1.0137030936046196E-3</v>
      </c>
      <c r="S61" s="38">
        <f t="shared" si="8"/>
        <v>1.1366767704601819E-3</v>
      </c>
      <c r="T61" s="38">
        <f t="shared" si="8"/>
        <v>1.1555159378662573E-3</v>
      </c>
      <c r="U61" s="7">
        <f>U16/U8</f>
        <v>9.9720455771525724E-4</v>
      </c>
      <c r="V61" s="7">
        <f>V16/V8</f>
        <v>9.8681674504664261E-4</v>
      </c>
    </row>
    <row r="62" spans="1:22" customFormat="1" ht="18" customHeight="1">
      <c r="A62" s="30" t="s">
        <v>93</v>
      </c>
      <c r="B62" s="56">
        <f t="shared" ref="B62:T62" si="9">B17/B8</f>
        <v>0</v>
      </c>
      <c r="C62" s="56">
        <f t="shared" si="9"/>
        <v>0</v>
      </c>
      <c r="D62" s="56">
        <f t="shared" si="9"/>
        <v>0</v>
      </c>
      <c r="E62" s="56">
        <f t="shared" si="9"/>
        <v>0</v>
      </c>
      <c r="F62" s="56">
        <f t="shared" si="9"/>
        <v>0</v>
      </c>
      <c r="G62" s="56">
        <f t="shared" si="9"/>
        <v>2.5159764504604236E-5</v>
      </c>
      <c r="H62" s="56">
        <f t="shared" si="9"/>
        <v>1.1576083810846791E-5</v>
      </c>
      <c r="I62" s="56">
        <f t="shared" si="9"/>
        <v>1.128668171557562E-5</v>
      </c>
      <c r="J62" s="56">
        <f t="shared" si="9"/>
        <v>0</v>
      </c>
      <c r="K62" s="56">
        <f t="shared" si="9"/>
        <v>0</v>
      </c>
      <c r="L62" s="56">
        <f t="shared" si="9"/>
        <v>1.1174058306236241E-5</v>
      </c>
      <c r="M62" s="56">
        <f t="shared" si="9"/>
        <v>0</v>
      </c>
      <c r="N62" s="56">
        <f t="shared" si="9"/>
        <v>1.5636972056730936E-5</v>
      </c>
      <c r="O62" s="56">
        <f t="shared" si="9"/>
        <v>1.6533298062297468E-5</v>
      </c>
      <c r="P62" s="56">
        <f t="shared" si="9"/>
        <v>0</v>
      </c>
      <c r="Q62" s="56">
        <f t="shared" si="9"/>
        <v>1.8673787604339788E-5</v>
      </c>
      <c r="R62" s="56">
        <f t="shared" si="9"/>
        <v>1.6291656861502815E-4</v>
      </c>
      <c r="S62" s="56">
        <f t="shared" si="9"/>
        <v>1.5500137779002481E-4</v>
      </c>
      <c r="T62" s="56">
        <f t="shared" si="9"/>
        <v>1.6507370540946533E-4</v>
      </c>
      <c r="U62" s="102">
        <f>U17/U8</f>
        <v>2.1251900410325153E-4</v>
      </c>
      <c r="V62" s="102">
        <f>V17/V8</f>
        <v>1.6960912805489168E-4</v>
      </c>
    </row>
    <row r="63" spans="1:22" customFormat="1" ht="18" customHeight="1">
      <c r="A63" s="32" t="s">
        <v>52</v>
      </c>
      <c r="B63" s="33"/>
      <c r="C63" s="33"/>
      <c r="D63" s="33"/>
      <c r="E63" s="33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customFormat="1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customFormat="1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customFormat="1" ht="18" customHeight="1">
      <c r="A66" s="78" t="s">
        <v>49</v>
      </c>
      <c r="B66" s="79">
        <v>2002</v>
      </c>
      <c r="C66" s="79">
        <v>2003</v>
      </c>
      <c r="D66" s="79">
        <v>2004</v>
      </c>
      <c r="E66" s="79">
        <v>2005</v>
      </c>
      <c r="F66" s="79">
        <v>2006</v>
      </c>
      <c r="G66" s="79">
        <v>2007</v>
      </c>
      <c r="H66" s="79">
        <v>2008</v>
      </c>
      <c r="I66" s="79">
        <v>2009</v>
      </c>
      <c r="J66" s="79">
        <v>2010</v>
      </c>
      <c r="K66" s="79">
        <v>2011</v>
      </c>
      <c r="L66" s="79">
        <v>2012</v>
      </c>
      <c r="M66" s="79">
        <v>2013</v>
      </c>
      <c r="N66" s="79">
        <v>2014</v>
      </c>
      <c r="O66" s="79">
        <v>2015</v>
      </c>
      <c r="P66" s="79">
        <v>2016</v>
      </c>
      <c r="Q66" s="79">
        <v>2017</v>
      </c>
      <c r="R66" s="79">
        <v>2018</v>
      </c>
      <c r="S66" s="79">
        <v>2019</v>
      </c>
      <c r="T66" s="79">
        <v>2020</v>
      </c>
      <c r="U66" s="79">
        <v>2021</v>
      </c>
      <c r="V66" s="79">
        <v>2022</v>
      </c>
    </row>
    <row r="67" spans="1:22" customFormat="1" ht="18" customHeight="1">
      <c r="A67" s="57" t="s">
        <v>82</v>
      </c>
      <c r="B67" s="53">
        <f t="shared" ref="B67:T67" si="10">SUM(B68:B76)</f>
        <v>1</v>
      </c>
      <c r="C67" s="53">
        <f t="shared" si="10"/>
        <v>1</v>
      </c>
      <c r="D67" s="53">
        <f t="shared" si="10"/>
        <v>0.99999999999999989</v>
      </c>
      <c r="E67" s="53">
        <f t="shared" si="10"/>
        <v>1</v>
      </c>
      <c r="F67" s="53">
        <f t="shared" si="10"/>
        <v>1</v>
      </c>
      <c r="G67" s="53">
        <f t="shared" si="10"/>
        <v>1</v>
      </c>
      <c r="H67" s="53">
        <f t="shared" si="10"/>
        <v>1</v>
      </c>
      <c r="I67" s="53">
        <f t="shared" si="10"/>
        <v>1</v>
      </c>
      <c r="J67" s="53">
        <f t="shared" si="10"/>
        <v>0.99999999999999989</v>
      </c>
      <c r="K67" s="53">
        <f t="shared" si="10"/>
        <v>1.0000000000000002</v>
      </c>
      <c r="L67" s="53">
        <f t="shared" si="10"/>
        <v>0.99999999999999989</v>
      </c>
      <c r="M67" s="53">
        <f t="shared" si="10"/>
        <v>1</v>
      </c>
      <c r="N67" s="53">
        <f t="shared" si="10"/>
        <v>0.99999999999999989</v>
      </c>
      <c r="O67" s="53">
        <f t="shared" si="10"/>
        <v>1.0000000000000002</v>
      </c>
      <c r="P67" s="53">
        <f t="shared" si="10"/>
        <v>1</v>
      </c>
      <c r="Q67" s="53">
        <f t="shared" si="10"/>
        <v>1</v>
      </c>
      <c r="R67" s="53">
        <f t="shared" si="10"/>
        <v>0.99999999999999989</v>
      </c>
      <c r="S67" s="53">
        <f t="shared" si="10"/>
        <v>1</v>
      </c>
      <c r="T67" s="53">
        <f t="shared" si="10"/>
        <v>1</v>
      </c>
      <c r="U67" s="53">
        <f>SUM(U68:U76)</f>
        <v>1</v>
      </c>
      <c r="V67" s="53">
        <f>SUM(V68:V76)</f>
        <v>1</v>
      </c>
    </row>
    <row r="68" spans="1:22" customFormat="1" ht="18" customHeight="1">
      <c r="A68" s="36" t="s">
        <v>83</v>
      </c>
      <c r="B68" s="7">
        <f t="shared" ref="B68:T68" si="11">B23/B22</f>
        <v>0.71701300231763365</v>
      </c>
      <c r="C68" s="7">
        <f t="shared" si="11"/>
        <v>0.69731434578992646</v>
      </c>
      <c r="D68" s="7">
        <f t="shared" si="11"/>
        <v>0.66239482200647248</v>
      </c>
      <c r="E68" s="7">
        <f t="shared" si="11"/>
        <v>0.66041625483606792</v>
      </c>
      <c r="F68" s="7">
        <f t="shared" si="11"/>
        <v>0.68047661260885439</v>
      </c>
      <c r="G68" s="7">
        <f t="shared" si="11"/>
        <v>0.74587667795453994</v>
      </c>
      <c r="H68" s="7">
        <f t="shared" si="11"/>
        <v>0.75103454480028786</v>
      </c>
      <c r="I68" s="7">
        <f t="shared" si="11"/>
        <v>0.75603406433393638</v>
      </c>
      <c r="J68" s="7">
        <f t="shared" si="11"/>
        <v>0.76794532627865963</v>
      </c>
      <c r="K68" s="7">
        <f t="shared" si="11"/>
        <v>0.76773909211106217</v>
      </c>
      <c r="L68" s="7">
        <f t="shared" si="11"/>
        <v>0.7756502172905958</v>
      </c>
      <c r="M68" s="7">
        <f t="shared" si="11"/>
        <v>0.78789446456285561</v>
      </c>
      <c r="N68" s="7">
        <f t="shared" si="11"/>
        <v>0.73273067331670827</v>
      </c>
      <c r="O68" s="7">
        <f t="shared" si="11"/>
        <v>0.72430170380949221</v>
      </c>
      <c r="P68" s="7">
        <f t="shared" si="11"/>
        <v>0.69806816512413694</v>
      </c>
      <c r="Q68" s="7">
        <f t="shared" si="11"/>
        <v>0.69218253367640381</v>
      </c>
      <c r="R68" s="7">
        <f t="shared" si="11"/>
        <v>0.69156511525473496</v>
      </c>
      <c r="S68" s="7">
        <f t="shared" si="11"/>
        <v>0.66825800606335162</v>
      </c>
      <c r="T68" s="7">
        <f t="shared" si="11"/>
        <v>0.6430449688779416</v>
      </c>
      <c r="U68" s="7">
        <f>U23/U22</f>
        <v>0.36499983518475787</v>
      </c>
      <c r="V68" s="7">
        <f>V23/V22</f>
        <v>0.37902045645608246</v>
      </c>
    </row>
    <row r="69" spans="1:22" customFormat="1" ht="18" customHeight="1">
      <c r="A69" s="36" t="s">
        <v>84</v>
      </c>
      <c r="B69" s="7">
        <f t="shared" ref="B69:T69" si="12">B24/B22</f>
        <v>9.9776093019601678E-2</v>
      </c>
      <c r="C69" s="7">
        <f t="shared" si="12"/>
        <v>0.10242441619675682</v>
      </c>
      <c r="D69" s="7">
        <f t="shared" si="12"/>
        <v>0.11100323624595469</v>
      </c>
      <c r="E69" s="7">
        <f t="shared" si="12"/>
        <v>0.11078478438903165</v>
      </c>
      <c r="F69" s="7">
        <f t="shared" si="12"/>
        <v>0.11318245815299578</v>
      </c>
      <c r="G69" s="7">
        <f t="shared" si="12"/>
        <v>6.073525470801764E-2</v>
      </c>
      <c r="H69" s="7">
        <f t="shared" si="12"/>
        <v>5.8564231738035266E-2</v>
      </c>
      <c r="I69" s="7">
        <f t="shared" si="12"/>
        <v>5.8112341702334203E-2</v>
      </c>
      <c r="J69" s="7">
        <f t="shared" si="12"/>
        <v>5.8862433862433859E-2</v>
      </c>
      <c r="K69" s="7">
        <f t="shared" si="12"/>
        <v>6.0312913177611283E-2</v>
      </c>
      <c r="L69" s="7">
        <f t="shared" si="12"/>
        <v>6.1613465398954355E-2</v>
      </c>
      <c r="M69" s="7">
        <f t="shared" si="12"/>
        <v>6.1045007759958615E-2</v>
      </c>
      <c r="N69" s="7">
        <f t="shared" si="12"/>
        <v>6.8890274314214461E-2</v>
      </c>
      <c r="O69" s="7">
        <f t="shared" si="12"/>
        <v>7.5459165033710848E-2</v>
      </c>
      <c r="P69" s="7">
        <f t="shared" si="12"/>
        <v>8.3590421624798003E-2</v>
      </c>
      <c r="Q69" s="7">
        <f t="shared" si="12"/>
        <v>8.5212653246556677E-2</v>
      </c>
      <c r="R69" s="7">
        <f t="shared" si="12"/>
        <v>8.4715900748788722E-2</v>
      </c>
      <c r="S69" s="7">
        <f t="shared" si="12"/>
        <v>8.4538453496881202E-2</v>
      </c>
      <c r="T69" s="7">
        <f t="shared" si="12"/>
        <v>8.2914489232100652E-2</v>
      </c>
      <c r="U69" s="7">
        <f>U24/U22</f>
        <v>0.36427464811945809</v>
      </c>
      <c r="V69" s="7">
        <f>V24/V22</f>
        <v>0.35678923934364976</v>
      </c>
    </row>
    <row r="70" spans="1:22" customFormat="1" ht="18" customHeight="1">
      <c r="A70" s="36" t="s">
        <v>85</v>
      </c>
      <c r="B70" s="7">
        <f t="shared" ref="B70:T70" si="13">B25/B22</f>
        <v>6.5404407432140474E-2</v>
      </c>
      <c r="C70" s="7">
        <f t="shared" si="13"/>
        <v>6.4736054031667142E-2</v>
      </c>
      <c r="D70" s="7">
        <f t="shared" si="13"/>
        <v>7.2038834951456313E-2</v>
      </c>
      <c r="E70" s="7">
        <f t="shared" si="13"/>
        <v>7.4298946654994216E-2</v>
      </c>
      <c r="F70" s="7">
        <f t="shared" si="13"/>
        <v>6.7737393752933195E-2</v>
      </c>
      <c r="G70" s="7">
        <f t="shared" si="13"/>
        <v>6.5778254196408995E-2</v>
      </c>
      <c r="H70" s="7">
        <f t="shared" si="13"/>
        <v>6.4299208348326739E-2</v>
      </c>
      <c r="I70" s="7">
        <f t="shared" si="13"/>
        <v>6.4289811587168511E-2</v>
      </c>
      <c r="J70" s="7">
        <f t="shared" si="13"/>
        <v>6.2147266313932983E-2</v>
      </c>
      <c r="K70" s="7">
        <f t="shared" si="13"/>
        <v>6.3045394446892902E-2</v>
      </c>
      <c r="L70" s="7">
        <f t="shared" si="13"/>
        <v>6.3223842403653127E-2</v>
      </c>
      <c r="M70" s="7">
        <f t="shared" si="13"/>
        <v>6.1787264670820304E-2</v>
      </c>
      <c r="N70" s="7">
        <f t="shared" si="13"/>
        <v>8.3385286783042398E-2</v>
      </c>
      <c r="O70" s="7">
        <f t="shared" si="13"/>
        <v>8.4459796074263516E-2</v>
      </c>
      <c r="P70" s="7">
        <f t="shared" si="13"/>
        <v>9.3286322902894084E-2</v>
      </c>
      <c r="Q70" s="7">
        <f t="shared" si="13"/>
        <v>9.2401997881035272E-2</v>
      </c>
      <c r="R70" s="7">
        <f t="shared" si="13"/>
        <v>8.9744530905887535E-2</v>
      </c>
      <c r="S70" s="7">
        <f t="shared" si="13"/>
        <v>9.3006237585810364E-2</v>
      </c>
      <c r="T70" s="7">
        <f t="shared" si="13"/>
        <v>9.7893020004659992E-2</v>
      </c>
      <c r="U70" s="7">
        <f>U25/U22</f>
        <v>9.5691729571150741E-2</v>
      </c>
      <c r="V70" s="7">
        <f>V25/V22</f>
        <v>9.1540305757075696E-2</v>
      </c>
    </row>
    <row r="71" spans="1:22" customFormat="1" ht="18" customHeight="1">
      <c r="A71" s="36" t="s">
        <v>86</v>
      </c>
      <c r="B71" s="7">
        <f t="shared" ref="B71:T71" si="14">B26/B22</f>
        <v>7.620693718819971E-3</v>
      </c>
      <c r="C71" s="7">
        <f t="shared" si="14"/>
        <v>7.1362579247507092E-3</v>
      </c>
      <c r="D71" s="7">
        <f t="shared" si="14"/>
        <v>6.2459546925566342E-3</v>
      </c>
      <c r="E71" s="7">
        <f t="shared" si="14"/>
        <v>5.9586004348931125E-3</v>
      </c>
      <c r="F71" s="7">
        <f t="shared" si="14"/>
        <v>4.2759555717786935E-3</v>
      </c>
      <c r="G71" s="7">
        <f t="shared" si="14"/>
        <v>3.3132750261894899E-3</v>
      </c>
      <c r="H71" s="7">
        <f t="shared" si="14"/>
        <v>3.1486146095717885E-3</v>
      </c>
      <c r="I71" s="7">
        <f t="shared" si="14"/>
        <v>3.1769845122005028E-3</v>
      </c>
      <c r="J71" s="7">
        <f t="shared" si="14"/>
        <v>3.2627865961199296E-3</v>
      </c>
      <c r="K71" s="7">
        <f t="shared" si="14"/>
        <v>3.2172763331864257E-3</v>
      </c>
      <c r="L71" s="7">
        <f t="shared" si="14"/>
        <v>3.1986940504290661E-3</v>
      </c>
      <c r="M71" s="7">
        <f t="shared" si="14"/>
        <v>2.9240423761218203E-3</v>
      </c>
      <c r="N71" s="7">
        <f t="shared" si="14"/>
        <v>3.9276807980049878E-3</v>
      </c>
      <c r="O71" s="7">
        <f t="shared" si="14"/>
        <v>4.716197814606928E-3</v>
      </c>
      <c r="P71" s="7">
        <f t="shared" si="14"/>
        <v>5.3621272219773761E-3</v>
      </c>
      <c r="Q71" s="7">
        <f t="shared" si="14"/>
        <v>5.6379597396700471E-3</v>
      </c>
      <c r="R71" s="7">
        <f t="shared" si="14"/>
        <v>5.3222727940096899E-3</v>
      </c>
      <c r="S71" s="7">
        <f t="shared" si="14"/>
        <v>6.028504721747918E-3</v>
      </c>
      <c r="T71" s="7">
        <f t="shared" si="14"/>
        <v>6.4241254202310021E-3</v>
      </c>
      <c r="U71" s="7">
        <f>U26/U22</f>
        <v>7.3837228466888619E-3</v>
      </c>
      <c r="V71" s="7">
        <f>V26/V22</f>
        <v>8.9049413083413763E-3</v>
      </c>
    </row>
    <row r="72" spans="1:22" customFormat="1" ht="18" customHeight="1">
      <c r="A72" s="36" t="s">
        <v>87</v>
      </c>
      <c r="B72" s="7">
        <f t="shared" ref="B72:T72" si="15">B27/B22</f>
        <v>1.6498409081981381E-3</v>
      </c>
      <c r="C72" s="7">
        <f t="shared" si="15"/>
        <v>1.9752142470292142E-3</v>
      </c>
      <c r="D72" s="7">
        <f t="shared" si="15"/>
        <v>2.2653721682847896E-3</v>
      </c>
      <c r="E72" s="7">
        <f t="shared" si="15"/>
        <v>2.3721442489621869E-3</v>
      </c>
      <c r="F72" s="7">
        <f t="shared" si="15"/>
        <v>2.8940918808989936E-3</v>
      </c>
      <c r="G72" s="7">
        <f t="shared" si="15"/>
        <v>3.2645503934514092E-3</v>
      </c>
      <c r="H72" s="7">
        <f t="shared" si="15"/>
        <v>3.6433969053616408E-3</v>
      </c>
      <c r="I72" s="7">
        <f t="shared" si="15"/>
        <v>3.3976084366588713E-3</v>
      </c>
      <c r="J72" s="7">
        <f t="shared" si="15"/>
        <v>3.1305114638447971E-3</v>
      </c>
      <c r="K72" s="7">
        <f t="shared" si="15"/>
        <v>3.239312472454826E-3</v>
      </c>
      <c r="L72" s="7">
        <f t="shared" si="15"/>
        <v>3.5737133528931635E-3</v>
      </c>
      <c r="M72" s="7">
        <f t="shared" si="15"/>
        <v>3.3738950493713308E-3</v>
      </c>
      <c r="N72" s="7">
        <f t="shared" si="15"/>
        <v>4.2705735660847882E-3</v>
      </c>
      <c r="O72" s="7">
        <f t="shared" si="15"/>
        <v>4.5169218506094519E-3</v>
      </c>
      <c r="P72" s="7">
        <f t="shared" si="15"/>
        <v>5.3988541207580431E-3</v>
      </c>
      <c r="Q72" s="7">
        <f t="shared" si="15"/>
        <v>5.7893143635538062E-3</v>
      </c>
      <c r="R72" s="7">
        <f t="shared" si="15"/>
        <v>5.6893260901482896E-3</v>
      </c>
      <c r="S72" s="7">
        <f t="shared" si="15"/>
        <v>6.3769732027738092E-3</v>
      </c>
      <c r="T72" s="7">
        <f t="shared" si="15"/>
        <v>8.3879772326332265E-3</v>
      </c>
      <c r="U72" s="7">
        <f>U27/U22</f>
        <v>8.9659491709793322E-3</v>
      </c>
      <c r="V72" s="7">
        <f>V27/V22</f>
        <v>9.2785752093906652E-3</v>
      </c>
    </row>
    <row r="73" spans="1:22" customFormat="1" ht="18" customHeight="1">
      <c r="A73" s="36" t="s">
        <v>88</v>
      </c>
      <c r="B73" s="38">
        <f t="shared" ref="B73:T73" si="16">B28/B22</f>
        <v>9.1605452331382328E-2</v>
      </c>
      <c r="C73" s="38">
        <f t="shared" si="16"/>
        <v>0.11089872248239829</v>
      </c>
      <c r="D73" s="38">
        <f t="shared" si="16"/>
        <v>0.13006472491909385</v>
      </c>
      <c r="E73" s="38">
        <f t="shared" si="16"/>
        <v>0.12775691169410636</v>
      </c>
      <c r="F73" s="38">
        <f t="shared" si="16"/>
        <v>0.11328674975230746</v>
      </c>
      <c r="G73" s="38">
        <f t="shared" si="16"/>
        <v>0.10395400394669525</v>
      </c>
      <c r="H73" s="38">
        <f t="shared" si="16"/>
        <v>0.10138539042821158</v>
      </c>
      <c r="I73" s="38">
        <f t="shared" si="16"/>
        <v>9.6942152407007015E-2</v>
      </c>
      <c r="J73" s="38">
        <f t="shared" si="16"/>
        <v>8.589065255731923E-2</v>
      </c>
      <c r="K73" s="38">
        <f t="shared" si="16"/>
        <v>8.2877919788453061E-2</v>
      </c>
      <c r="L73" s="38">
        <f t="shared" si="16"/>
        <v>7.204782599104366E-2</v>
      </c>
      <c r="M73" s="38">
        <f t="shared" si="16"/>
        <v>6.122494882925842E-2</v>
      </c>
      <c r="N73" s="38">
        <f t="shared" si="16"/>
        <v>7.5561097256857862E-2</v>
      </c>
      <c r="O73" s="38">
        <f t="shared" si="16"/>
        <v>7.3964595303729785E-2</v>
      </c>
      <c r="P73" s="38">
        <f t="shared" si="16"/>
        <v>7.6759218451593947E-2</v>
      </c>
      <c r="Q73" s="38">
        <f t="shared" si="16"/>
        <v>7.8628727107613136E-2</v>
      </c>
      <c r="R73" s="38">
        <f t="shared" si="16"/>
        <v>8.1339010424313615E-2</v>
      </c>
      <c r="S73" s="38">
        <f t="shared" si="16"/>
        <v>9.7745408927762484E-2</v>
      </c>
      <c r="T73" s="38">
        <f t="shared" si="16"/>
        <v>0.11583397130779216</v>
      </c>
      <c r="U73" s="7">
        <f>U28/U22</f>
        <v>0.11586511520585424</v>
      </c>
      <c r="V73" s="7">
        <f>V28/V22</f>
        <v>0.11573310085001713</v>
      </c>
    </row>
    <row r="74" spans="1:22" customFormat="1" ht="18" customHeight="1">
      <c r="A74" s="36" t="s">
        <v>89</v>
      </c>
      <c r="B74" s="38">
        <f t="shared" ref="B74:T74" si="17">B29/B22</f>
        <v>1.5555642848725302E-2</v>
      </c>
      <c r="C74" s="38">
        <f t="shared" si="17"/>
        <v>1.4368090732422185E-2</v>
      </c>
      <c r="D74" s="38">
        <f t="shared" si="17"/>
        <v>1.517799352750809E-2</v>
      </c>
      <c r="E74" s="38">
        <f t="shared" si="17"/>
        <v>1.7762842054728757E-2</v>
      </c>
      <c r="F74" s="38">
        <f t="shared" si="17"/>
        <v>1.7859936382124419E-2</v>
      </c>
      <c r="G74" s="38">
        <f t="shared" si="17"/>
        <v>1.6809998294637855E-2</v>
      </c>
      <c r="H74" s="38">
        <f t="shared" si="17"/>
        <v>1.76547319179561E-2</v>
      </c>
      <c r="I74" s="38">
        <f t="shared" si="17"/>
        <v>1.771610113400697E-2</v>
      </c>
      <c r="J74" s="38">
        <f t="shared" si="17"/>
        <v>1.8430335097001763E-2</v>
      </c>
      <c r="K74" s="38">
        <f t="shared" si="17"/>
        <v>1.9369766416923756E-2</v>
      </c>
      <c r="L74" s="38">
        <f t="shared" si="17"/>
        <v>2.0449581963777549E-2</v>
      </c>
      <c r="M74" s="38">
        <f t="shared" si="17"/>
        <v>2.1457972514001663E-2</v>
      </c>
      <c r="N74" s="38">
        <f t="shared" si="17"/>
        <v>3.0704488778054862E-2</v>
      </c>
      <c r="O74" s="38">
        <f t="shared" si="17"/>
        <v>3.208343020359361E-2</v>
      </c>
      <c r="P74" s="38">
        <f t="shared" si="17"/>
        <v>3.6837079477008962E-2</v>
      </c>
      <c r="Q74" s="38">
        <f t="shared" si="17"/>
        <v>3.9200847585893747E-2</v>
      </c>
      <c r="R74" s="38">
        <f t="shared" si="17"/>
        <v>4.0265746586404347E-2</v>
      </c>
      <c r="S74" s="38">
        <f t="shared" si="17"/>
        <v>4.2548001533261319E-2</v>
      </c>
      <c r="T74" s="38">
        <f t="shared" si="17"/>
        <v>4.4036880471324438E-2</v>
      </c>
      <c r="U74" s="7">
        <f>U29/U22</f>
        <v>4.1500477964202129E-2</v>
      </c>
      <c r="V74" s="7">
        <f>V29/V22</f>
        <v>3.7643615530715817E-2</v>
      </c>
    </row>
    <row r="75" spans="1:22" customFormat="1" ht="18" customHeight="1">
      <c r="A75" s="36" t="s">
        <v>90</v>
      </c>
      <c r="B75" s="38">
        <f t="shared" ref="B75:T75" si="18">B30/B22</f>
        <v>1.3748674234984484E-3</v>
      </c>
      <c r="C75" s="38">
        <f t="shared" si="18"/>
        <v>1.146898595049221E-3</v>
      </c>
      <c r="D75" s="38">
        <f t="shared" si="18"/>
        <v>8.090614886731392E-4</v>
      </c>
      <c r="E75" s="38">
        <f t="shared" si="18"/>
        <v>6.4951568721583689E-4</v>
      </c>
      <c r="F75" s="38">
        <f t="shared" si="18"/>
        <v>2.8680189810710745E-4</v>
      </c>
      <c r="G75" s="38">
        <f t="shared" si="18"/>
        <v>2.1926084732136331E-4</v>
      </c>
      <c r="H75" s="38">
        <f t="shared" si="18"/>
        <v>2.4739114789492625E-4</v>
      </c>
      <c r="I75" s="38">
        <f t="shared" si="18"/>
        <v>3.309358866875524E-4</v>
      </c>
      <c r="J75" s="38">
        <f t="shared" si="18"/>
        <v>3.3068783068783067E-4</v>
      </c>
      <c r="K75" s="38">
        <f t="shared" si="18"/>
        <v>1.9832525341560158E-4</v>
      </c>
      <c r="L75" s="38">
        <f t="shared" si="18"/>
        <v>2.2059958968476318E-4</v>
      </c>
      <c r="M75" s="38">
        <f t="shared" si="18"/>
        <v>2.9240423761218201E-4</v>
      </c>
      <c r="N75" s="38">
        <f t="shared" si="18"/>
        <v>4.9875311720698251E-4</v>
      </c>
      <c r="O75" s="38">
        <f t="shared" si="18"/>
        <v>4.6497724932744361E-4</v>
      </c>
      <c r="P75" s="38">
        <f t="shared" si="18"/>
        <v>6.9781107683267228E-4</v>
      </c>
      <c r="Q75" s="38">
        <f t="shared" si="18"/>
        <v>9.0812774330255785E-4</v>
      </c>
      <c r="R75" s="38">
        <f t="shared" si="18"/>
        <v>1.101159888415798E-3</v>
      </c>
      <c r="S75" s="38">
        <f t="shared" si="18"/>
        <v>1.2196396835906192E-3</v>
      </c>
      <c r="T75" s="38">
        <f t="shared" si="18"/>
        <v>1.1649968378657258E-3</v>
      </c>
      <c r="U75" s="7">
        <f>U30/U22</f>
        <v>9.8889145268154393E-4</v>
      </c>
      <c r="V75" s="7">
        <f>V30/V22</f>
        <v>8.7181243578167325E-4</v>
      </c>
    </row>
    <row r="76" spans="1:22" customFormat="1" ht="18" customHeight="1">
      <c r="A76" s="30" t="s">
        <v>93</v>
      </c>
      <c r="B76" s="56">
        <f t="shared" ref="B76:T76" si="19">B31/B22</f>
        <v>0</v>
      </c>
      <c r="C76" s="56">
        <f t="shared" si="19"/>
        <v>0</v>
      </c>
      <c r="D76" s="56">
        <f t="shared" si="19"/>
        <v>0</v>
      </c>
      <c r="E76" s="56">
        <f t="shared" si="19"/>
        <v>0</v>
      </c>
      <c r="F76" s="56">
        <f t="shared" si="19"/>
        <v>0</v>
      </c>
      <c r="G76" s="56">
        <f t="shared" si="19"/>
        <v>4.8724632738080738E-5</v>
      </c>
      <c r="H76" s="56">
        <f t="shared" si="19"/>
        <v>2.2490104354084201E-5</v>
      </c>
      <c r="I76" s="56">
        <f t="shared" si="19"/>
        <v>0</v>
      </c>
      <c r="J76" s="56">
        <f t="shared" si="19"/>
        <v>0</v>
      </c>
      <c r="K76" s="56">
        <f t="shared" si="19"/>
        <v>0</v>
      </c>
      <c r="L76" s="56">
        <f t="shared" si="19"/>
        <v>2.2059958968476317E-5</v>
      </c>
      <c r="M76" s="56">
        <f t="shared" si="19"/>
        <v>0</v>
      </c>
      <c r="N76" s="56">
        <f t="shared" si="19"/>
        <v>3.1172069825436407E-5</v>
      </c>
      <c r="O76" s="56">
        <f t="shared" si="19"/>
        <v>3.3212660666245974E-5</v>
      </c>
      <c r="P76" s="56">
        <f t="shared" si="19"/>
        <v>0</v>
      </c>
      <c r="Q76" s="56">
        <f t="shared" si="19"/>
        <v>3.7838655970939913E-5</v>
      </c>
      <c r="R76" s="56">
        <f t="shared" si="19"/>
        <v>2.5693730729701953E-4</v>
      </c>
      <c r="S76" s="56">
        <f t="shared" si="19"/>
        <v>2.7877478482071295E-4</v>
      </c>
      <c r="T76" s="56">
        <f t="shared" si="19"/>
        <v>2.9957061545118663E-4</v>
      </c>
      <c r="U76" s="102">
        <f>U31/U22</f>
        <v>3.2963048422718133E-4</v>
      </c>
      <c r="V76" s="102">
        <f>V31/V22</f>
        <v>2.1795310894541831E-4</v>
      </c>
    </row>
    <row r="77" spans="1:22" customFormat="1" ht="18" customHeight="1">
      <c r="A77" s="32" t="s">
        <v>52</v>
      </c>
      <c r="B77" s="33"/>
      <c r="C77" s="33"/>
      <c r="D77" s="33"/>
      <c r="E77" s="33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customFormat="1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customFormat="1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customFormat="1" ht="18" customHeight="1">
      <c r="A80" s="78" t="s">
        <v>50</v>
      </c>
      <c r="B80" s="79">
        <v>2002</v>
      </c>
      <c r="C80" s="79">
        <v>2003</v>
      </c>
      <c r="D80" s="79">
        <v>2004</v>
      </c>
      <c r="E80" s="79">
        <v>2005</v>
      </c>
      <c r="F80" s="79">
        <v>2006</v>
      </c>
      <c r="G80" s="79">
        <v>2007</v>
      </c>
      <c r="H80" s="79">
        <v>2008</v>
      </c>
      <c r="I80" s="79">
        <v>2009</v>
      </c>
      <c r="J80" s="79">
        <v>2010</v>
      </c>
      <c r="K80" s="79">
        <v>2011</v>
      </c>
      <c r="L80" s="79">
        <v>2012</v>
      </c>
      <c r="M80" s="79">
        <v>2013</v>
      </c>
      <c r="N80" s="79">
        <v>2014</v>
      </c>
      <c r="O80" s="79">
        <v>2015</v>
      </c>
      <c r="P80" s="79">
        <v>2016</v>
      </c>
      <c r="Q80" s="79">
        <v>2017</v>
      </c>
      <c r="R80" s="79">
        <v>2018</v>
      </c>
      <c r="S80" s="79">
        <v>2019</v>
      </c>
      <c r="T80" s="79">
        <v>2020</v>
      </c>
      <c r="U80" s="79">
        <v>2021</v>
      </c>
      <c r="V80" s="79">
        <v>2022</v>
      </c>
    </row>
    <row r="81" spans="1:22" customFormat="1" ht="18" customHeight="1">
      <c r="A81" s="57" t="s">
        <v>82</v>
      </c>
      <c r="B81" s="53">
        <f t="shared" ref="B81:T81" si="20">SUM(B82:B90)</f>
        <v>1</v>
      </c>
      <c r="C81" s="53">
        <f t="shared" si="20"/>
        <v>1</v>
      </c>
      <c r="D81" s="53">
        <f t="shared" si="20"/>
        <v>1</v>
      </c>
      <c r="E81" s="53">
        <f t="shared" si="20"/>
        <v>1</v>
      </c>
      <c r="F81" s="53">
        <f t="shared" si="20"/>
        <v>1</v>
      </c>
      <c r="G81" s="53">
        <f t="shared" si="20"/>
        <v>0.99999999999999989</v>
      </c>
      <c r="H81" s="53">
        <f t="shared" si="20"/>
        <v>1</v>
      </c>
      <c r="I81" s="53">
        <f t="shared" si="20"/>
        <v>1</v>
      </c>
      <c r="J81" s="53">
        <f t="shared" si="20"/>
        <v>1</v>
      </c>
      <c r="K81" s="53">
        <f t="shared" si="20"/>
        <v>1</v>
      </c>
      <c r="L81" s="53">
        <f t="shared" si="20"/>
        <v>1</v>
      </c>
      <c r="M81" s="53">
        <f t="shared" si="20"/>
        <v>1</v>
      </c>
      <c r="N81" s="53">
        <f t="shared" si="20"/>
        <v>1</v>
      </c>
      <c r="O81" s="53">
        <f t="shared" si="20"/>
        <v>0.99999999999999989</v>
      </c>
      <c r="P81" s="53">
        <f t="shared" si="20"/>
        <v>1</v>
      </c>
      <c r="Q81" s="53">
        <f t="shared" si="20"/>
        <v>1</v>
      </c>
      <c r="R81" s="53">
        <f t="shared" si="20"/>
        <v>0.99999999999999989</v>
      </c>
      <c r="S81" s="53">
        <f t="shared" si="20"/>
        <v>1</v>
      </c>
      <c r="T81" s="53">
        <f t="shared" si="20"/>
        <v>1.0000000000000002</v>
      </c>
      <c r="U81" s="53">
        <f>SUM(U82:U90)</f>
        <v>0.99999999999999989</v>
      </c>
      <c r="V81" s="53">
        <f>SUM(V82:V90)</f>
        <v>1</v>
      </c>
    </row>
    <row r="82" spans="1:22" customFormat="1" ht="18" customHeight="1">
      <c r="A82" s="36" t="s">
        <v>83</v>
      </c>
      <c r="B82" s="7">
        <f t="shared" ref="B82:T82" si="21">B37/B36</f>
        <v>0.76028549161163295</v>
      </c>
      <c r="C82" s="7">
        <f t="shared" si="21"/>
        <v>0.74245885119247568</v>
      </c>
      <c r="D82" s="7">
        <f t="shared" si="21"/>
        <v>0.71119495984491832</v>
      </c>
      <c r="E82" s="7">
        <f t="shared" si="21"/>
        <v>0.71187112914543738</v>
      </c>
      <c r="F82" s="7">
        <f t="shared" si="21"/>
        <v>0.72488984929699996</v>
      </c>
      <c r="G82" s="7">
        <f t="shared" si="21"/>
        <v>0.77666796722590714</v>
      </c>
      <c r="H82" s="7">
        <f t="shared" si="21"/>
        <v>0.77288232628038456</v>
      </c>
      <c r="I82" s="7">
        <f t="shared" si="21"/>
        <v>0.77533854046309558</v>
      </c>
      <c r="J82" s="7">
        <f t="shared" si="21"/>
        <v>0.78319059038483496</v>
      </c>
      <c r="K82" s="7">
        <f t="shared" si="21"/>
        <v>0.78089010566328032</v>
      </c>
      <c r="L82" s="7">
        <f t="shared" si="21"/>
        <v>0.78970608215207649</v>
      </c>
      <c r="M82" s="7">
        <f t="shared" si="21"/>
        <v>0.80066185595440553</v>
      </c>
      <c r="N82" s="7">
        <f t="shared" si="21"/>
        <v>0.75212575695773587</v>
      </c>
      <c r="O82" s="7">
        <f t="shared" si="21"/>
        <v>0.74416460905349791</v>
      </c>
      <c r="P82" s="7">
        <f t="shared" si="21"/>
        <v>0.71416687764476117</v>
      </c>
      <c r="Q82" s="7">
        <f t="shared" si="21"/>
        <v>0.70504737676510709</v>
      </c>
      <c r="R82" s="7">
        <f t="shared" si="21"/>
        <v>0.70695381977927785</v>
      </c>
      <c r="S82" s="7">
        <f t="shared" si="21"/>
        <v>0.68546327510470939</v>
      </c>
      <c r="T82" s="7">
        <f t="shared" si="21"/>
        <v>0.66246397694524495</v>
      </c>
      <c r="U82" s="7">
        <f>U37/U36</f>
        <v>0.37795939547253032</v>
      </c>
      <c r="V82" s="7">
        <f>V37/V36</f>
        <v>0.39171604862850512</v>
      </c>
    </row>
    <row r="83" spans="1:22" customFormat="1" ht="18" customHeight="1">
      <c r="A83" s="36" t="s">
        <v>84</v>
      </c>
      <c r="B83" s="7">
        <f t="shared" ref="B83:T83" si="22">B38/B36</f>
        <v>0.10152180155051478</v>
      </c>
      <c r="C83" s="7">
        <f t="shared" si="22"/>
        <v>0.10665099093046691</v>
      </c>
      <c r="D83" s="7">
        <f t="shared" si="22"/>
        <v>0.11378427028523955</v>
      </c>
      <c r="E83" s="7">
        <f t="shared" si="22"/>
        <v>0.11138908380876834</v>
      </c>
      <c r="F83" s="7">
        <f t="shared" si="22"/>
        <v>0.11433222013302276</v>
      </c>
      <c r="G83" s="7">
        <f t="shared" si="22"/>
        <v>6.827936012485368E-2</v>
      </c>
      <c r="H83" s="7">
        <f t="shared" si="22"/>
        <v>6.5933541661697001E-2</v>
      </c>
      <c r="I83" s="7">
        <f t="shared" si="22"/>
        <v>6.5119933447335576E-2</v>
      </c>
      <c r="J83" s="7">
        <f t="shared" si="22"/>
        <v>6.5867306155075939E-2</v>
      </c>
      <c r="K83" s="7">
        <f t="shared" si="22"/>
        <v>6.8217299816729637E-2</v>
      </c>
      <c r="L83" s="7">
        <f t="shared" si="22"/>
        <v>7.0354603505276031E-2</v>
      </c>
      <c r="M83" s="7">
        <f t="shared" si="22"/>
        <v>7.0712874017557562E-2</v>
      </c>
      <c r="N83" s="7">
        <f t="shared" si="22"/>
        <v>8.1986759122713443E-2</v>
      </c>
      <c r="O83" s="7">
        <f t="shared" si="22"/>
        <v>8.7176954732510289E-2</v>
      </c>
      <c r="P83" s="7">
        <f t="shared" si="22"/>
        <v>9.9641940033997609E-2</v>
      </c>
      <c r="Q83" s="7">
        <f t="shared" si="22"/>
        <v>0.10330715628802124</v>
      </c>
      <c r="R83" s="7">
        <f t="shared" si="22"/>
        <v>0.1038608521732919</v>
      </c>
      <c r="S83" s="7">
        <f t="shared" si="22"/>
        <v>0.10450505669629176</v>
      </c>
      <c r="T83" s="7">
        <f t="shared" si="22"/>
        <v>0.10391013885250197</v>
      </c>
      <c r="U83" s="7">
        <f>U38/U36</f>
        <v>0.38973211390023998</v>
      </c>
      <c r="V83" s="7">
        <f>V38/V36</f>
        <v>0.37952837680982343</v>
      </c>
    </row>
    <row r="84" spans="1:22" customFormat="1" ht="18" customHeight="1">
      <c r="A84" s="36" t="s">
        <v>85</v>
      </c>
      <c r="B84" s="7">
        <f t="shared" ref="B84:T84" si="23">B39/B36</f>
        <v>2.1288814143320071E-2</v>
      </c>
      <c r="C84" s="7">
        <f t="shared" si="23"/>
        <v>2.0893516963385959E-2</v>
      </c>
      <c r="D84" s="7">
        <f t="shared" si="23"/>
        <v>2.3539185821102187E-2</v>
      </c>
      <c r="E84" s="7">
        <f t="shared" si="23"/>
        <v>2.507856118619764E-2</v>
      </c>
      <c r="F84" s="7">
        <f t="shared" si="23"/>
        <v>2.4471697583700502E-2</v>
      </c>
      <c r="G84" s="7">
        <f t="shared" si="23"/>
        <v>2.8014046039797114E-2</v>
      </c>
      <c r="H84" s="7">
        <f t="shared" si="23"/>
        <v>3.1511652870876171E-2</v>
      </c>
      <c r="I84" s="7">
        <f t="shared" si="23"/>
        <v>3.3484309285021031E-2</v>
      </c>
      <c r="J84" s="7">
        <f t="shared" si="23"/>
        <v>3.5948384149823001E-2</v>
      </c>
      <c r="K84" s="7">
        <f t="shared" si="23"/>
        <v>3.7875873928094668E-2</v>
      </c>
      <c r="L84" s="7">
        <f t="shared" si="23"/>
        <v>3.8449345591232281E-2</v>
      </c>
      <c r="M84" s="7">
        <f t="shared" si="23"/>
        <v>3.913682952612952E-2</v>
      </c>
      <c r="N84" s="7">
        <f t="shared" si="23"/>
        <v>5.2775250227479524E-2</v>
      </c>
      <c r="O84" s="7">
        <f t="shared" si="23"/>
        <v>5.5637860082304529E-2</v>
      </c>
      <c r="P84" s="7">
        <f t="shared" si="23"/>
        <v>6.4523129227096826E-2</v>
      </c>
      <c r="Q84" s="7">
        <f t="shared" si="23"/>
        <v>6.5958780370902928E-2</v>
      </c>
      <c r="R84" s="7">
        <f t="shared" si="23"/>
        <v>6.2109361048608876E-2</v>
      </c>
      <c r="S84" s="7">
        <f t="shared" si="23"/>
        <v>6.326829434399156E-2</v>
      </c>
      <c r="T84" s="7">
        <f t="shared" si="23"/>
        <v>6.4677757401100336E-2</v>
      </c>
      <c r="U84" s="7">
        <f>U39/U36</f>
        <v>6.3987805669066616E-2</v>
      </c>
      <c r="V84" s="7">
        <f>V39/V36</f>
        <v>5.9502718553363067E-2</v>
      </c>
    </row>
    <row r="85" spans="1:22" customFormat="1" ht="18" customHeight="1">
      <c r="A85" s="36" t="s">
        <v>86</v>
      </c>
      <c r="B85" s="7">
        <f t="shared" ref="B85:T85" si="24">B40/B36</f>
        <v>8.5729521309323604E-3</v>
      </c>
      <c r="C85" s="7">
        <f t="shared" si="24"/>
        <v>8.1625797783003023E-3</v>
      </c>
      <c r="D85" s="7">
        <f t="shared" si="24"/>
        <v>7.1656050955414014E-3</v>
      </c>
      <c r="E85" s="7">
        <f t="shared" si="24"/>
        <v>6.5899868810446348E-3</v>
      </c>
      <c r="F85" s="7">
        <f t="shared" si="24"/>
        <v>4.4621558667527293E-3</v>
      </c>
      <c r="G85" s="7">
        <f t="shared" si="24"/>
        <v>3.9797112758486151E-3</v>
      </c>
      <c r="H85" s="7">
        <f t="shared" si="24"/>
        <v>3.5065957396054484E-3</v>
      </c>
      <c r="I85" s="7">
        <f t="shared" si="24"/>
        <v>3.3969589129731479E-3</v>
      </c>
      <c r="J85" s="7">
        <f t="shared" si="24"/>
        <v>3.1060865593239696E-3</v>
      </c>
      <c r="K85" s="7">
        <f t="shared" si="24"/>
        <v>3.1902617824739236E-3</v>
      </c>
      <c r="L85" s="7">
        <f t="shared" si="24"/>
        <v>3.3060096915900547E-3</v>
      </c>
      <c r="M85" s="7">
        <f t="shared" si="24"/>
        <v>3.4701475387231696E-3</v>
      </c>
      <c r="N85" s="7">
        <f t="shared" si="24"/>
        <v>4.6123435097737758E-3</v>
      </c>
      <c r="O85" s="7">
        <f t="shared" si="24"/>
        <v>5.2674897119341568E-3</v>
      </c>
      <c r="P85" s="7">
        <f t="shared" si="24"/>
        <v>6.3655105067091031E-3</v>
      </c>
      <c r="Q85" s="7">
        <f t="shared" si="24"/>
        <v>6.7470412564981748E-3</v>
      </c>
      <c r="R85" s="7">
        <f t="shared" si="24"/>
        <v>7.2145433765491629E-3</v>
      </c>
      <c r="S85" s="7">
        <f t="shared" si="24"/>
        <v>7.6276092212347194E-3</v>
      </c>
      <c r="T85" s="7">
        <f t="shared" si="24"/>
        <v>8.1215614356824738E-3</v>
      </c>
      <c r="U85" s="7">
        <f>U40/U36</f>
        <v>8.8214308879807999E-3</v>
      </c>
      <c r="V85" s="7">
        <f>V40/V36</f>
        <v>9.8967560632903656E-3</v>
      </c>
    </row>
    <row r="86" spans="1:22" customFormat="1" ht="18" customHeight="1">
      <c r="A86" s="36" t="s">
        <v>87</v>
      </c>
      <c r="B86" s="7">
        <f t="shared" ref="B86:T86" si="25">B41/B36</f>
        <v>4.0608720620205919E-3</v>
      </c>
      <c r="C86" s="7">
        <f t="shared" si="25"/>
        <v>4.1652670473631172E-3</v>
      </c>
      <c r="D86" s="7">
        <f t="shared" si="25"/>
        <v>4.3962891165882029E-3</v>
      </c>
      <c r="E86" s="7">
        <f t="shared" si="25"/>
        <v>4.3017969917930254E-3</v>
      </c>
      <c r="F86" s="7">
        <f t="shared" si="25"/>
        <v>3.9850700193640723E-3</v>
      </c>
      <c r="G86" s="7">
        <f t="shared" si="25"/>
        <v>4.4999349720379767E-3</v>
      </c>
      <c r="H86" s="7">
        <f t="shared" si="25"/>
        <v>4.9140049140049139E-3</v>
      </c>
      <c r="I86" s="7">
        <f t="shared" si="25"/>
        <v>4.8990155751721587E-3</v>
      </c>
      <c r="J86" s="7">
        <f t="shared" si="25"/>
        <v>4.5220966084275433E-3</v>
      </c>
      <c r="K86" s="7">
        <f t="shared" si="25"/>
        <v>5.0455913297282624E-3</v>
      </c>
      <c r="L86" s="7">
        <f t="shared" si="25"/>
        <v>5.1854535573570039E-3</v>
      </c>
      <c r="M86" s="7">
        <f t="shared" si="25"/>
        <v>4.6192030151215703E-3</v>
      </c>
      <c r="N86" s="7">
        <f t="shared" si="25"/>
        <v>6.1811678328260802E-3</v>
      </c>
      <c r="O86" s="7">
        <f t="shared" si="25"/>
        <v>6.4526748971193417E-3</v>
      </c>
      <c r="P86" s="7">
        <f t="shared" si="25"/>
        <v>7.884552786719231E-3</v>
      </c>
      <c r="Q86" s="7">
        <f t="shared" si="25"/>
        <v>8.4061497621944481E-3</v>
      </c>
      <c r="R86" s="7">
        <f t="shared" si="25"/>
        <v>8.0360012857602064E-3</v>
      </c>
      <c r="S86" s="7">
        <f t="shared" si="25"/>
        <v>8.7513195082916193E-3</v>
      </c>
      <c r="T86" s="7">
        <f t="shared" si="25"/>
        <v>1.074141996332198E-2</v>
      </c>
      <c r="U86" s="7">
        <f>U41/U36</f>
        <v>1.0994356878770189E-2</v>
      </c>
      <c r="V86" s="7">
        <f>V41/V36</f>
        <v>1.0416030301179057E-2</v>
      </c>
    </row>
    <row r="87" spans="1:22" customFormat="1" ht="18" customHeight="1">
      <c r="A87" s="36" t="s">
        <v>88</v>
      </c>
      <c r="B87" s="38">
        <f t="shared" ref="B87:T87" si="26">B42/B36</f>
        <v>8.9339185364453011E-2</v>
      </c>
      <c r="C87" s="38">
        <f t="shared" si="26"/>
        <v>0.10389654014108163</v>
      </c>
      <c r="D87" s="38">
        <f t="shared" si="26"/>
        <v>0.12576156189421214</v>
      </c>
      <c r="E87" s="38">
        <f t="shared" si="26"/>
        <v>0.12673521066601581</v>
      </c>
      <c r="F87" s="38">
        <f t="shared" si="26"/>
        <v>0.11593186091544355</v>
      </c>
      <c r="G87" s="38">
        <f t="shared" si="26"/>
        <v>0.10784237222005462</v>
      </c>
      <c r="H87" s="38">
        <f t="shared" si="26"/>
        <v>0.10984947878151761</v>
      </c>
      <c r="I87" s="38">
        <f t="shared" si="26"/>
        <v>0.10574478901881038</v>
      </c>
      <c r="J87" s="38">
        <f t="shared" si="26"/>
        <v>9.4438734726504506E-2</v>
      </c>
      <c r="K87" s="38">
        <f t="shared" si="26"/>
        <v>9.0481254383781698E-2</v>
      </c>
      <c r="L87" s="38">
        <f t="shared" si="26"/>
        <v>7.7827091164349438E-2</v>
      </c>
      <c r="M87" s="38">
        <f t="shared" si="26"/>
        <v>6.6323482097715672E-2</v>
      </c>
      <c r="N87" s="38">
        <f t="shared" si="26"/>
        <v>8.0543440745505318E-2</v>
      </c>
      <c r="O87" s="38">
        <f t="shared" si="26"/>
        <v>7.7465020576131693E-2</v>
      </c>
      <c r="P87" s="38">
        <f t="shared" si="26"/>
        <v>8.1268761980541795E-2</v>
      </c>
      <c r="Q87" s="38">
        <f t="shared" si="26"/>
        <v>8.2218043726726392E-2</v>
      </c>
      <c r="R87" s="38">
        <f t="shared" si="26"/>
        <v>8.2467230972534736E-2</v>
      </c>
      <c r="S87" s="38">
        <f t="shared" si="26"/>
        <v>9.8954608914768274E-2</v>
      </c>
      <c r="T87" s="38">
        <f t="shared" si="26"/>
        <v>0.11733691380665444</v>
      </c>
      <c r="U87" s="7">
        <f>U42/U36</f>
        <v>0.11681909580333398</v>
      </c>
      <c r="V87" s="7">
        <f>V42/V36</f>
        <v>0.11732543221943918</v>
      </c>
    </row>
    <row r="88" spans="1:22" customFormat="1" ht="18" customHeight="1">
      <c r="A88" s="36" t="s">
        <v>89</v>
      </c>
      <c r="B88" s="38">
        <f t="shared" ref="B88:T88" si="27">B43/B36</f>
        <v>1.3126051109561507E-2</v>
      </c>
      <c r="C88" s="38">
        <f t="shared" si="27"/>
        <v>1.232784682566342E-2</v>
      </c>
      <c r="D88" s="38">
        <f t="shared" si="27"/>
        <v>1.3015785101080033E-2</v>
      </c>
      <c r="E88" s="38">
        <f t="shared" si="27"/>
        <v>1.317997376208927E-2</v>
      </c>
      <c r="F88" s="38">
        <f t="shared" si="27"/>
        <v>1.1421996463951955E-2</v>
      </c>
      <c r="G88" s="38">
        <f t="shared" si="27"/>
        <v>1.0300429184549357E-2</v>
      </c>
      <c r="H88" s="38">
        <f t="shared" si="27"/>
        <v>1.104458386011784E-2</v>
      </c>
      <c r="I88" s="38">
        <f t="shared" si="27"/>
        <v>1.1577390580949299E-2</v>
      </c>
      <c r="J88" s="38">
        <f t="shared" si="27"/>
        <v>1.2492862852575082E-2</v>
      </c>
      <c r="K88" s="38">
        <f t="shared" si="27"/>
        <v>1.3937597574496006E-2</v>
      </c>
      <c r="L88" s="38">
        <f t="shared" si="27"/>
        <v>1.4718536298174902E-2</v>
      </c>
      <c r="M88" s="38">
        <f t="shared" si="27"/>
        <v>1.454704233120375E-2</v>
      </c>
      <c r="N88" s="38">
        <f t="shared" si="27"/>
        <v>2.1116375388284019E-2</v>
      </c>
      <c r="O88" s="38">
        <f t="shared" si="27"/>
        <v>2.2979423868312757E-2</v>
      </c>
      <c r="P88" s="38">
        <f t="shared" si="27"/>
        <v>2.5208868313501394E-2</v>
      </c>
      <c r="Q88" s="38">
        <f t="shared" si="27"/>
        <v>2.7319986727131953E-2</v>
      </c>
      <c r="R88" s="38">
        <f t="shared" si="27"/>
        <v>2.8358155648416015E-2</v>
      </c>
      <c r="S88" s="38">
        <f t="shared" si="27"/>
        <v>3.0340177750536317E-2</v>
      </c>
      <c r="T88" s="38">
        <f t="shared" si="27"/>
        <v>3.1569295258056067E-2</v>
      </c>
      <c r="U88" s="7">
        <f>U43/U36</f>
        <v>3.0583122527080495E-2</v>
      </c>
      <c r="V88" s="7">
        <f>V43/V36</f>
        <v>3.0392815688191094E-2</v>
      </c>
    </row>
    <row r="89" spans="1:22" customFormat="1" ht="18" customHeight="1">
      <c r="A89" s="36" t="s">
        <v>90</v>
      </c>
      <c r="B89" s="38">
        <f t="shared" ref="B89:T89" si="28">B44/B36</f>
        <v>1.8048320275647074E-3</v>
      </c>
      <c r="C89" s="38">
        <f t="shared" si="28"/>
        <v>1.4444071212630165E-3</v>
      </c>
      <c r="D89" s="38">
        <f t="shared" si="28"/>
        <v>1.1423428413181943E-3</v>
      </c>
      <c r="E89" s="38">
        <f t="shared" si="28"/>
        <v>8.5425755865393418E-4</v>
      </c>
      <c r="F89" s="38">
        <f t="shared" si="28"/>
        <v>5.0514972076445993E-4</v>
      </c>
      <c r="G89" s="38">
        <f t="shared" si="28"/>
        <v>4.1617895695148915E-4</v>
      </c>
      <c r="H89" s="38">
        <f t="shared" si="28"/>
        <v>3.5781589179647433E-4</v>
      </c>
      <c r="I89" s="38">
        <f t="shared" si="28"/>
        <v>4.1595415260895689E-4</v>
      </c>
      <c r="J89" s="38">
        <f t="shared" si="28"/>
        <v>4.339385634349663E-4</v>
      </c>
      <c r="K89" s="38">
        <f t="shared" si="28"/>
        <v>3.6201552141548071E-4</v>
      </c>
      <c r="L89" s="38">
        <f t="shared" si="28"/>
        <v>4.5287803994384314E-4</v>
      </c>
      <c r="M89" s="38">
        <f t="shared" si="28"/>
        <v>5.2856551914326423E-4</v>
      </c>
      <c r="N89" s="38">
        <f t="shared" si="28"/>
        <v>6.5890621568196796E-4</v>
      </c>
      <c r="O89" s="38">
        <f t="shared" si="28"/>
        <v>8.5596707818930042E-4</v>
      </c>
      <c r="P89" s="38">
        <f t="shared" si="28"/>
        <v>9.4035950667293569E-4</v>
      </c>
      <c r="Q89" s="38">
        <f t="shared" si="28"/>
        <v>9.9546510341776357E-4</v>
      </c>
      <c r="R89" s="38">
        <f t="shared" si="28"/>
        <v>9.2860459302117934E-4</v>
      </c>
      <c r="S89" s="38">
        <f t="shared" si="28"/>
        <v>1.0556066332958764E-3</v>
      </c>
      <c r="T89" s="38">
        <f t="shared" si="28"/>
        <v>1.1461881058422846E-3</v>
      </c>
      <c r="U89" s="7">
        <f>U44/U36</f>
        <v>1.0053836673801647E-3</v>
      </c>
      <c r="V89" s="7">
        <f>V44/V36</f>
        <v>1.0996395625878185E-3</v>
      </c>
    </row>
    <row r="90" spans="1:22" customFormat="1" ht="18" customHeight="1">
      <c r="A90" s="30" t="s">
        <v>93</v>
      </c>
      <c r="B90" s="56">
        <f t="shared" ref="B90:T90" si="29">B45/B36</f>
        <v>0</v>
      </c>
      <c r="C90" s="56">
        <f t="shared" si="29"/>
        <v>0</v>
      </c>
      <c r="D90" s="56">
        <f t="shared" si="29"/>
        <v>0</v>
      </c>
      <c r="E90" s="56">
        <f t="shared" si="29"/>
        <v>0</v>
      </c>
      <c r="F90" s="56">
        <f t="shared" si="29"/>
        <v>0</v>
      </c>
      <c r="G90" s="56">
        <f t="shared" si="29"/>
        <v>0</v>
      </c>
      <c r="H90" s="56">
        <f t="shared" si="29"/>
        <v>0</v>
      </c>
      <c r="I90" s="56">
        <f t="shared" si="29"/>
        <v>2.3108564033830939E-5</v>
      </c>
      <c r="J90" s="56">
        <f t="shared" si="29"/>
        <v>0</v>
      </c>
      <c r="K90" s="56">
        <f t="shared" si="29"/>
        <v>0</v>
      </c>
      <c r="L90" s="56">
        <f t="shared" si="29"/>
        <v>0</v>
      </c>
      <c r="M90" s="56">
        <f t="shared" si="29"/>
        <v>0</v>
      </c>
      <c r="N90" s="56">
        <f t="shared" si="29"/>
        <v>0</v>
      </c>
      <c r="O90" s="56">
        <f t="shared" si="29"/>
        <v>0</v>
      </c>
      <c r="P90" s="56">
        <f t="shared" si="29"/>
        <v>0</v>
      </c>
      <c r="Q90" s="56">
        <f t="shared" si="29"/>
        <v>0</v>
      </c>
      <c r="R90" s="56">
        <f t="shared" si="29"/>
        <v>7.1431122540090719E-5</v>
      </c>
      <c r="S90" s="56">
        <f t="shared" si="29"/>
        <v>3.4051826880512137E-5</v>
      </c>
      <c r="T90" s="56">
        <f t="shared" si="29"/>
        <v>3.2748231595493846E-5</v>
      </c>
      <c r="U90" s="102">
        <f>U45/U36</f>
        <v>9.7295193617435299E-5</v>
      </c>
      <c r="V90" s="102">
        <f>V45/V36</f>
        <v>1.2218217362086872E-4</v>
      </c>
    </row>
    <row r="91" spans="1:22" customFormat="1" ht="18" customHeight="1">
      <c r="A91" s="32" t="s">
        <v>52</v>
      </c>
      <c r="B91" s="33"/>
      <c r="C91" s="33"/>
      <c r="D91" s="33"/>
      <c r="E91" s="33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2" customFormat="1" ht="18" customHeight="1"/>
    <row r="93" spans="1:22" customFormat="1" ht="18" customHeight="1"/>
    <row r="94" spans="1:22" customFormat="1" ht="18" customHeight="1"/>
    <row r="95" spans="1:22" customFormat="1" ht="18" customHeight="1"/>
    <row r="96" spans="1:22" customFormat="1" ht="18" customHeight="1">
      <c r="A96" s="5"/>
      <c r="B96" s="5"/>
      <c r="C96" s="5"/>
      <c r="D96" s="5"/>
      <c r="E96" s="5"/>
      <c r="F96" s="5"/>
      <c r="G96" s="5"/>
    </row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Sophia Sardi Ramírez</cp:lastModifiedBy>
  <cp:revision/>
  <dcterms:created xsi:type="dcterms:W3CDTF">2021-03-04T08:29:51Z</dcterms:created>
  <dcterms:modified xsi:type="dcterms:W3CDTF">2024-03-27T13:13:05Z</dcterms:modified>
  <cp:category/>
  <cp:contentStatus/>
</cp:coreProperties>
</file>