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inara\Downloads\"/>
    </mc:Choice>
  </mc:AlternateContent>
  <xr:revisionPtr revIDLastSave="0" documentId="13_ncr:1_{62EE6365-9B94-4964-B595-EEB4A87CAEFE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PORTADA" sheetId="12" r:id="rId1"/>
    <sheet name="Índice" sheetId="11" r:id="rId2"/>
    <sheet name="Ocupación" sheetId="29" r:id="rId3"/>
    <sheet name="Búsqueda" sheetId="28" r:id="rId4"/>
    <sheet name="Contrato" sheetId="27" r:id="rId5"/>
    <sheet name="Jornada" sheetId="26" r:id="rId6"/>
    <sheet name="Situación profesional" sheetId="31" r:id="rId7"/>
    <sheet name="Posición ocupación principal" sheetId="33" r:id="rId8"/>
    <sheet name="Pluriempleo" sheetId="30" r:id="rId9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7" i="30" l="1"/>
  <c r="BZ13" i="33"/>
  <c r="EN48" i="33"/>
  <c r="EN49" i="33"/>
  <c r="EN50" i="33"/>
  <c r="EN51" i="33"/>
  <c r="EN52" i="33"/>
  <c r="K54" i="26"/>
  <c r="L54" i="26"/>
  <c r="M54" i="26"/>
  <c r="AZ36" i="29"/>
  <c r="EW8" i="31"/>
  <c r="EW9" i="31"/>
  <c r="EW10" i="31"/>
  <c r="EW11" i="31"/>
  <c r="EW12" i="31"/>
  <c r="EW7" i="31"/>
  <c r="EW13" i="31"/>
  <c r="BH54" i="30"/>
  <c r="BG54" i="30"/>
  <c r="BI53" i="30"/>
  <c r="BI52" i="30"/>
  <c r="BI51" i="30"/>
  <c r="BI50" i="30"/>
  <c r="BI48" i="30"/>
  <c r="BI47" i="30"/>
  <c r="BI46" i="30"/>
  <c r="BI54" i="30" s="1"/>
  <c r="BH41" i="30"/>
  <c r="BG41" i="30"/>
  <c r="BI39" i="30"/>
  <c r="BI38" i="30"/>
  <c r="BI37" i="30"/>
  <c r="BI35" i="30"/>
  <c r="BI34" i="30"/>
  <c r="BI33" i="30"/>
  <c r="BI41" i="30" s="1"/>
  <c r="BH28" i="30"/>
  <c r="BG28" i="30"/>
  <c r="BI27" i="30"/>
  <c r="BI26" i="30"/>
  <c r="BI25" i="30"/>
  <c r="BI24" i="30"/>
  <c r="BI23" i="30"/>
  <c r="BI22" i="30"/>
  <c r="BI21" i="30"/>
  <c r="BI20" i="30"/>
  <c r="BI28" i="30" s="1"/>
  <c r="BH15" i="30"/>
  <c r="BG15" i="30"/>
  <c r="BI14" i="30"/>
  <c r="BI13" i="30"/>
  <c r="BI12" i="30"/>
  <c r="BI11" i="30"/>
  <c r="BI10" i="30"/>
  <c r="BI9" i="30"/>
  <c r="BI8" i="30"/>
  <c r="BI7" i="30"/>
  <c r="BI15" i="30" s="1"/>
  <c r="AU41" i="30"/>
  <c r="AV41" i="30"/>
  <c r="HL54" i="33"/>
  <c r="HK54" i="33"/>
  <c r="HJ54" i="33"/>
  <c r="HI54" i="33"/>
  <c r="HH54" i="33"/>
  <c r="HG54" i="33"/>
  <c r="HF54" i="33"/>
  <c r="HE54" i="33"/>
  <c r="HD54" i="33"/>
  <c r="HC54" i="33"/>
  <c r="HM52" i="33"/>
  <c r="HM51" i="33"/>
  <c r="HM50" i="33"/>
  <c r="HM48" i="33"/>
  <c r="HM47" i="33"/>
  <c r="HM46" i="33"/>
  <c r="HM54" i="33" s="1"/>
  <c r="HL41" i="33"/>
  <c r="HK41" i="33"/>
  <c r="HJ41" i="33"/>
  <c r="HI41" i="33"/>
  <c r="HH41" i="33"/>
  <c r="HG41" i="33"/>
  <c r="HF41" i="33"/>
  <c r="HE41" i="33"/>
  <c r="HD41" i="33"/>
  <c r="HC41" i="33"/>
  <c r="HM39" i="33"/>
  <c r="HM38" i="33"/>
  <c r="HM37" i="33"/>
  <c r="HM35" i="33"/>
  <c r="HM34" i="33"/>
  <c r="HM33" i="33"/>
  <c r="HM41" i="33" s="1"/>
  <c r="HL28" i="33"/>
  <c r="HK28" i="33"/>
  <c r="HJ28" i="33"/>
  <c r="HI28" i="33"/>
  <c r="HH28" i="33"/>
  <c r="HG28" i="33"/>
  <c r="HF28" i="33"/>
  <c r="HE28" i="33"/>
  <c r="HD28" i="33"/>
  <c r="HC28" i="33"/>
  <c r="HM27" i="33"/>
  <c r="HM26" i="33"/>
  <c r="HM25" i="33"/>
  <c r="HM24" i="33"/>
  <c r="HM23" i="33"/>
  <c r="HM22" i="33"/>
  <c r="HM21" i="33"/>
  <c r="HM20" i="33"/>
  <c r="HM28" i="33" s="1"/>
  <c r="HL15" i="33"/>
  <c r="HK15" i="33"/>
  <c r="HJ15" i="33"/>
  <c r="HI15" i="33"/>
  <c r="HH15" i="33"/>
  <c r="HG15" i="33"/>
  <c r="HF15" i="33"/>
  <c r="HE15" i="33"/>
  <c r="HD15" i="33"/>
  <c r="HC15" i="33"/>
  <c r="HM14" i="33"/>
  <c r="HM13" i="33"/>
  <c r="HM12" i="33"/>
  <c r="HM11" i="33"/>
  <c r="HM10" i="33"/>
  <c r="HM9" i="33"/>
  <c r="HM8" i="33"/>
  <c r="HM7" i="33"/>
  <c r="HM15" i="33" s="1"/>
  <c r="FD54" i="31"/>
  <c r="FC54" i="31"/>
  <c r="FB54" i="31"/>
  <c r="FA54" i="31"/>
  <c r="EZ54" i="31"/>
  <c r="EY54" i="31"/>
  <c r="EX54" i="31"/>
  <c r="FE53" i="31"/>
  <c r="FE52" i="31"/>
  <c r="FE51" i="31"/>
  <c r="FE50" i="31"/>
  <c r="FE48" i="31"/>
  <c r="FE47" i="31"/>
  <c r="FE46" i="31"/>
  <c r="FE54" i="31" s="1"/>
  <c r="FD41" i="31"/>
  <c r="FC41" i="31"/>
  <c r="FB41" i="31"/>
  <c r="FA41" i="31"/>
  <c r="EZ41" i="31"/>
  <c r="EY41" i="31"/>
  <c r="EX41" i="31"/>
  <c r="FE39" i="31"/>
  <c r="FE38" i="31"/>
  <c r="FE37" i="31"/>
  <c r="FE35" i="31"/>
  <c r="FE34" i="31"/>
  <c r="FE33" i="31"/>
  <c r="FE41" i="31" s="1"/>
  <c r="FD28" i="31"/>
  <c r="FC28" i="31"/>
  <c r="FB28" i="31"/>
  <c r="FA28" i="31"/>
  <c r="EZ28" i="31"/>
  <c r="EY28" i="31"/>
  <c r="EX28" i="31"/>
  <c r="FE27" i="31"/>
  <c r="FE26" i="31"/>
  <c r="FE25" i="31"/>
  <c r="FE24" i="31"/>
  <c r="FE23" i="31"/>
  <c r="FE22" i="31"/>
  <c r="FE21" i="31"/>
  <c r="FE20" i="31"/>
  <c r="FE28" i="31" s="1"/>
  <c r="FD15" i="31"/>
  <c r="FC15" i="31"/>
  <c r="FB15" i="31"/>
  <c r="FA15" i="31"/>
  <c r="EZ15" i="31"/>
  <c r="EY15" i="31"/>
  <c r="EX15" i="31"/>
  <c r="FE14" i="31"/>
  <c r="FE13" i="31"/>
  <c r="FE12" i="31"/>
  <c r="FE11" i="31"/>
  <c r="FE10" i="31"/>
  <c r="FE9" i="31"/>
  <c r="FE8" i="31"/>
  <c r="FE7" i="31"/>
  <c r="FE15" i="31" s="1"/>
  <c r="DY7" i="31"/>
  <c r="BH54" i="26"/>
  <c r="BG54" i="26"/>
  <c r="BI53" i="26"/>
  <c r="BI52" i="26"/>
  <c r="BI51" i="26"/>
  <c r="BI50" i="26"/>
  <c r="BI48" i="26"/>
  <c r="BI47" i="26"/>
  <c r="BI46" i="26"/>
  <c r="BI54" i="26" s="1"/>
  <c r="BH41" i="26"/>
  <c r="BG41" i="26"/>
  <c r="BI39" i="26"/>
  <c r="BI38" i="26"/>
  <c r="BI37" i="26"/>
  <c r="BI35" i="26"/>
  <c r="BI34" i="26"/>
  <c r="BI33" i="26"/>
  <c r="BI41" i="26" s="1"/>
  <c r="BH28" i="26"/>
  <c r="BG28" i="26"/>
  <c r="BI27" i="26"/>
  <c r="BI26" i="26"/>
  <c r="BI25" i="26"/>
  <c r="BI24" i="26"/>
  <c r="BI23" i="26"/>
  <c r="BI22" i="26"/>
  <c r="BI21" i="26"/>
  <c r="BI20" i="26"/>
  <c r="BI28" i="26" s="1"/>
  <c r="BH15" i="26"/>
  <c r="BG15" i="26"/>
  <c r="BI14" i="26"/>
  <c r="BI13" i="26"/>
  <c r="BI12" i="26"/>
  <c r="BI11" i="26"/>
  <c r="BI10" i="26"/>
  <c r="BI9" i="26"/>
  <c r="BI8" i="26"/>
  <c r="BI7" i="26"/>
  <c r="BI15" i="26" s="1"/>
  <c r="BH15" i="27"/>
  <c r="BG15" i="27"/>
  <c r="BI13" i="27"/>
  <c r="BI12" i="27"/>
  <c r="BI11" i="27"/>
  <c r="BI10" i="27"/>
  <c r="BI9" i="27"/>
  <c r="BI8" i="27"/>
  <c r="BI7" i="27"/>
  <c r="BI15" i="27" s="1"/>
  <c r="BH28" i="27"/>
  <c r="BG28" i="27"/>
  <c r="BI27" i="27"/>
  <c r="BI26" i="27"/>
  <c r="BI25" i="27"/>
  <c r="BI24" i="27"/>
  <c r="BI23" i="27"/>
  <c r="BI22" i="27"/>
  <c r="BI21" i="27"/>
  <c r="BI20" i="27"/>
  <c r="BI28" i="27" s="1"/>
  <c r="BH41" i="27"/>
  <c r="BG41" i="27"/>
  <c r="BI39" i="27"/>
  <c r="BI38" i="27"/>
  <c r="BI37" i="27"/>
  <c r="BI35" i="27"/>
  <c r="BI34" i="27"/>
  <c r="BI33" i="27"/>
  <c r="BI41" i="27" s="1"/>
  <c r="BH54" i="27"/>
  <c r="BG54" i="27"/>
  <c r="BI53" i="27"/>
  <c r="BI52" i="27"/>
  <c r="BI51" i="27"/>
  <c r="BI50" i="27"/>
  <c r="BI48" i="27"/>
  <c r="BI47" i="27"/>
  <c r="BI46" i="27"/>
  <c r="BI54" i="27" s="1"/>
  <c r="BH54" i="28"/>
  <c r="BG54" i="28"/>
  <c r="BI53" i="28"/>
  <c r="BI52" i="28"/>
  <c r="BI51" i="28"/>
  <c r="BI50" i="28"/>
  <c r="BI48" i="28"/>
  <c r="BI47" i="28"/>
  <c r="BI46" i="28"/>
  <c r="BI54" i="28" s="1"/>
  <c r="BH41" i="28"/>
  <c r="BG41" i="28"/>
  <c r="BI39" i="28"/>
  <c r="BI38" i="28"/>
  <c r="BI37" i="28"/>
  <c r="BI35" i="28"/>
  <c r="BI34" i="28"/>
  <c r="BI33" i="28"/>
  <c r="BI41" i="28" s="1"/>
  <c r="BH28" i="28"/>
  <c r="BG28" i="28"/>
  <c r="BI27" i="28"/>
  <c r="BI26" i="28"/>
  <c r="BI25" i="28"/>
  <c r="BI24" i="28"/>
  <c r="BI23" i="28"/>
  <c r="BI22" i="28"/>
  <c r="BI21" i="28"/>
  <c r="BI20" i="28"/>
  <c r="BI28" i="28" s="1"/>
  <c r="BH15" i="28"/>
  <c r="BG15" i="28"/>
  <c r="BI14" i="28"/>
  <c r="BI13" i="28"/>
  <c r="BI12" i="28"/>
  <c r="BI11" i="28"/>
  <c r="BI10" i="28"/>
  <c r="BI9" i="28"/>
  <c r="BI8" i="28"/>
  <c r="BI7" i="28"/>
  <c r="BI15" i="28" s="1"/>
  <c r="BH54" i="29"/>
  <c r="BG54" i="29"/>
  <c r="BI53" i="29"/>
  <c r="BI52" i="29"/>
  <c r="BI51" i="29"/>
  <c r="BI50" i="29"/>
  <c r="BI48" i="29"/>
  <c r="BI47" i="29"/>
  <c r="BI46" i="29"/>
  <c r="BI54" i="29" s="1"/>
  <c r="BH41" i="29"/>
  <c r="BG41" i="29"/>
  <c r="BI39" i="29"/>
  <c r="BI38" i="29"/>
  <c r="BI37" i="29"/>
  <c r="BI35" i="29"/>
  <c r="BI34" i="29"/>
  <c r="BI33" i="29"/>
  <c r="BI41" i="29" s="1"/>
  <c r="BH28" i="29"/>
  <c r="BG28" i="29"/>
  <c r="BI27" i="29"/>
  <c r="BI26" i="29"/>
  <c r="BI25" i="29"/>
  <c r="BI24" i="29"/>
  <c r="BI23" i="29"/>
  <c r="BI22" i="29"/>
  <c r="BI21" i="29"/>
  <c r="BI20" i="29"/>
  <c r="BI28" i="29" s="1"/>
  <c r="BH15" i="29"/>
  <c r="BG15" i="29"/>
  <c r="BI7" i="29"/>
  <c r="BI14" i="29"/>
  <c r="BI13" i="29"/>
  <c r="BI12" i="29"/>
  <c r="BI11" i="29"/>
  <c r="BI10" i="29"/>
  <c r="BI9" i="29"/>
  <c r="BI8" i="29"/>
  <c r="BT41" i="31"/>
  <c r="AH21" i="29"/>
  <c r="AH22" i="29"/>
  <c r="AH23" i="29"/>
  <c r="AH24" i="29"/>
  <c r="AH25" i="29"/>
  <c r="AH26" i="29"/>
  <c r="AH20" i="29"/>
  <c r="AH8" i="28"/>
  <c r="AH9" i="28"/>
  <c r="AH10" i="28"/>
  <c r="AH11" i="28"/>
  <c r="AH12" i="28"/>
  <c r="AH13" i="28"/>
  <c r="AH14" i="28"/>
  <c r="AH7" i="28"/>
  <c r="AG15" i="28"/>
  <c r="AF15" i="28"/>
  <c r="AD34" i="30"/>
  <c r="AC34" i="30"/>
  <c r="DE33" i="33"/>
  <c r="DD33" i="33"/>
  <c r="DC33" i="33"/>
  <c r="DB33" i="33"/>
  <c r="DA33" i="33"/>
  <c r="CZ33" i="33"/>
  <c r="CY33" i="33"/>
  <c r="CX33" i="33"/>
  <c r="CW33" i="33"/>
  <c r="AC34" i="26"/>
  <c r="AB8" i="26"/>
  <c r="AB9" i="26"/>
  <c r="AB10" i="26"/>
  <c r="AB11" i="26"/>
  <c r="AB12" i="26"/>
  <c r="AB13" i="26"/>
  <c r="AB14" i="26"/>
  <c r="AB7" i="26"/>
  <c r="AA15" i="26"/>
  <c r="Z15" i="26"/>
  <c r="AB21" i="27"/>
  <c r="AB22" i="27"/>
  <c r="AB23" i="27"/>
  <c r="AB24" i="27"/>
  <c r="AB25" i="27"/>
  <c r="AB26" i="27"/>
  <c r="AB27" i="27"/>
  <c r="AB20" i="27"/>
  <c r="AB28" i="27" s="1"/>
  <c r="Z28" i="27"/>
  <c r="AA28" i="27"/>
  <c r="AB8" i="29"/>
  <c r="AB9" i="29"/>
  <c r="AB10" i="29"/>
  <c r="AB11" i="29"/>
  <c r="AB12" i="29"/>
  <c r="AB13" i="29"/>
  <c r="AB14" i="29"/>
  <c r="AB7" i="29"/>
  <c r="AB15" i="29" s="1"/>
  <c r="Z15" i="29"/>
  <c r="AA15" i="29"/>
  <c r="CK33" i="33"/>
  <c r="CK34" i="33"/>
  <c r="CK35" i="33"/>
  <c r="CK37" i="33"/>
  <c r="CK38" i="33"/>
  <c r="CK39" i="33"/>
  <c r="BM46" i="31"/>
  <c r="BM47" i="31"/>
  <c r="BM48" i="31"/>
  <c r="BM50" i="31"/>
  <c r="BM51" i="31"/>
  <c r="BM52" i="31"/>
  <c r="Y33" i="27"/>
  <c r="Y34" i="27"/>
  <c r="Y35" i="27"/>
  <c r="Y37" i="27"/>
  <c r="Y38" i="27"/>
  <c r="Y39" i="27"/>
  <c r="Y33" i="26"/>
  <c r="Y34" i="26"/>
  <c r="Y35" i="26"/>
  <c r="Y37" i="26"/>
  <c r="Y38" i="26"/>
  <c r="Y39" i="26"/>
  <c r="S37" i="29"/>
  <c r="P37" i="29"/>
  <c r="W26" i="26"/>
  <c r="T33" i="27"/>
  <c r="Q35" i="27"/>
  <c r="S38" i="29"/>
  <c r="S39" i="29"/>
  <c r="P38" i="29"/>
  <c r="P39" i="29"/>
  <c r="P46" i="26"/>
  <c r="P47" i="26"/>
  <c r="P48" i="26"/>
  <c r="P49" i="26"/>
  <c r="P50" i="26"/>
  <c r="P51" i="26"/>
  <c r="P33" i="26"/>
  <c r="P34" i="26"/>
  <c r="P35" i="26"/>
  <c r="P36" i="26"/>
  <c r="P37" i="26"/>
  <c r="P38" i="26"/>
  <c r="P34" i="27"/>
  <c r="P35" i="27"/>
  <c r="P36" i="27"/>
  <c r="P37" i="27"/>
  <c r="P38" i="27"/>
  <c r="P33" i="27"/>
  <c r="AO8" i="31"/>
  <c r="AO7" i="31"/>
  <c r="AO9" i="31"/>
  <c r="AO10" i="31"/>
  <c r="AO11" i="31"/>
  <c r="AO12" i="31"/>
  <c r="H46" i="28"/>
  <c r="G20" i="29"/>
  <c r="G21" i="29"/>
  <c r="G22" i="29"/>
  <c r="G23" i="29"/>
  <c r="G24" i="29"/>
  <c r="G25" i="29"/>
  <c r="G26" i="29"/>
  <c r="I21" i="31"/>
  <c r="D48" i="30"/>
  <c r="D49" i="30"/>
  <c r="D50" i="30"/>
  <c r="D51" i="30"/>
  <c r="D47" i="27"/>
  <c r="D48" i="27"/>
  <c r="D49" i="27"/>
  <c r="D50" i="27"/>
  <c r="D51" i="27"/>
  <c r="D52" i="27"/>
  <c r="D53" i="27"/>
  <c r="D36" i="29"/>
  <c r="D37" i="29"/>
  <c r="D38" i="29"/>
  <c r="D39" i="29"/>
  <c r="D40" i="29"/>
  <c r="B28" i="30"/>
  <c r="C28" i="30"/>
  <c r="L20" i="33"/>
  <c r="C20" i="26"/>
  <c r="B20" i="26"/>
  <c r="C20" i="27"/>
  <c r="B20" i="27"/>
  <c r="D25" i="28"/>
  <c r="D26" i="28"/>
  <c r="D27" i="28"/>
  <c r="D24" i="28"/>
  <c r="D23" i="28"/>
  <c r="C20" i="28"/>
  <c r="D22" i="28"/>
  <c r="C20" i="29"/>
  <c r="B20" i="29"/>
  <c r="C13" i="30"/>
  <c r="C7" i="30"/>
  <c r="K7" i="33"/>
  <c r="J7" i="33"/>
  <c r="I7" i="33"/>
  <c r="C13" i="33"/>
  <c r="G13" i="31"/>
  <c r="G7" i="31"/>
  <c r="C7" i="31"/>
  <c r="B7" i="31"/>
  <c r="C7" i="26"/>
  <c r="B13" i="26"/>
  <c r="B7" i="26"/>
  <c r="C7" i="27"/>
  <c r="B13" i="27"/>
  <c r="B7" i="27"/>
  <c r="C13" i="28"/>
  <c r="C7" i="28"/>
  <c r="B7" i="28"/>
  <c r="C8" i="29"/>
  <c r="B7" i="29"/>
  <c r="C13" i="29"/>
  <c r="B13" i="29"/>
  <c r="C54" i="30"/>
  <c r="B54" i="30"/>
  <c r="D53" i="30"/>
  <c r="D52" i="30"/>
  <c r="D47" i="30"/>
  <c r="D46" i="30"/>
  <c r="D54" i="30" s="1"/>
  <c r="C41" i="30"/>
  <c r="B41" i="30"/>
  <c r="D40" i="30"/>
  <c r="D39" i="30"/>
  <c r="D38" i="30"/>
  <c r="D37" i="30"/>
  <c r="D36" i="30"/>
  <c r="D35" i="30"/>
  <c r="D34" i="30"/>
  <c r="D33" i="30"/>
  <c r="D41" i="30" s="1"/>
  <c r="D27" i="30"/>
  <c r="D26" i="30"/>
  <c r="D25" i="30"/>
  <c r="D24" i="30"/>
  <c r="D23" i="30"/>
  <c r="D22" i="30"/>
  <c r="D21" i="30"/>
  <c r="D20" i="30"/>
  <c r="D28" i="30" s="1"/>
  <c r="C15" i="30"/>
  <c r="B15" i="30"/>
  <c r="D14" i="30"/>
  <c r="D13" i="30"/>
  <c r="D12" i="30"/>
  <c r="D11" i="30"/>
  <c r="D10" i="30"/>
  <c r="D9" i="30"/>
  <c r="D8" i="30"/>
  <c r="D7" i="30"/>
  <c r="D15" i="30" s="1"/>
  <c r="K54" i="33"/>
  <c r="J54" i="33"/>
  <c r="I54" i="33"/>
  <c r="H54" i="33"/>
  <c r="G54" i="33"/>
  <c r="F54" i="33"/>
  <c r="E54" i="33"/>
  <c r="D54" i="33"/>
  <c r="C54" i="33"/>
  <c r="B54" i="33"/>
  <c r="L53" i="33"/>
  <c r="L52" i="33"/>
  <c r="L51" i="33"/>
  <c r="L50" i="33"/>
  <c r="L49" i="33"/>
  <c r="L48" i="33"/>
  <c r="L47" i="33"/>
  <c r="L46" i="33"/>
  <c r="L54" i="33" s="1"/>
  <c r="K41" i="33"/>
  <c r="J41" i="33"/>
  <c r="I41" i="33"/>
  <c r="H41" i="33"/>
  <c r="G41" i="33"/>
  <c r="F41" i="33"/>
  <c r="E41" i="33"/>
  <c r="D41" i="33"/>
  <c r="C41" i="33"/>
  <c r="B41" i="33"/>
  <c r="L40" i="33"/>
  <c r="L39" i="33"/>
  <c r="L38" i="33"/>
  <c r="L37" i="33"/>
  <c r="L35" i="33"/>
  <c r="L34" i="33"/>
  <c r="L33" i="33"/>
  <c r="L41" i="33" s="1"/>
  <c r="K28" i="33"/>
  <c r="J28" i="33"/>
  <c r="I28" i="33"/>
  <c r="H28" i="33"/>
  <c r="G28" i="33"/>
  <c r="F28" i="33"/>
  <c r="E28" i="33"/>
  <c r="D28" i="33"/>
  <c r="C28" i="33"/>
  <c r="B28" i="33"/>
  <c r="L28" i="33"/>
  <c r="K15" i="33"/>
  <c r="J15" i="33"/>
  <c r="I15" i="33"/>
  <c r="H15" i="33"/>
  <c r="G15" i="33"/>
  <c r="F15" i="33"/>
  <c r="E15" i="33"/>
  <c r="D15" i="33"/>
  <c r="C15" i="33"/>
  <c r="B15" i="33"/>
  <c r="L14" i="33"/>
  <c r="L13" i="33"/>
  <c r="L12" i="33"/>
  <c r="L11" i="33"/>
  <c r="L10" i="33"/>
  <c r="L9" i="33"/>
  <c r="L8" i="33"/>
  <c r="L7" i="33"/>
  <c r="L15" i="33" s="1"/>
  <c r="H54" i="31"/>
  <c r="G54" i="31"/>
  <c r="F54" i="31"/>
  <c r="E54" i="31"/>
  <c r="D54" i="31"/>
  <c r="C54" i="31"/>
  <c r="B54" i="31"/>
  <c r="I53" i="31"/>
  <c r="I52" i="31"/>
  <c r="I51" i="31"/>
  <c r="I50" i="31"/>
  <c r="I49" i="31"/>
  <c r="I48" i="31"/>
  <c r="I47" i="31"/>
  <c r="I46" i="31"/>
  <c r="I54" i="31" s="1"/>
  <c r="H41" i="31"/>
  <c r="G41" i="31"/>
  <c r="F41" i="31"/>
  <c r="E41" i="31"/>
  <c r="D41" i="31"/>
  <c r="C41" i="31"/>
  <c r="B41" i="31"/>
  <c r="I40" i="31"/>
  <c r="I39" i="31"/>
  <c r="I38" i="31"/>
  <c r="I37" i="31"/>
  <c r="I36" i="31"/>
  <c r="I35" i="31"/>
  <c r="I34" i="31"/>
  <c r="I33" i="31"/>
  <c r="I41" i="31" s="1"/>
  <c r="H28" i="31"/>
  <c r="G28" i="31"/>
  <c r="F28" i="31"/>
  <c r="E28" i="31"/>
  <c r="D28" i="31"/>
  <c r="C28" i="31"/>
  <c r="B28" i="31"/>
  <c r="I27" i="31"/>
  <c r="I26" i="31"/>
  <c r="I25" i="31"/>
  <c r="I24" i="31"/>
  <c r="I23" i="31"/>
  <c r="I22" i="31"/>
  <c r="I28" i="31"/>
  <c r="H15" i="31"/>
  <c r="G15" i="31"/>
  <c r="F15" i="31"/>
  <c r="E15" i="31"/>
  <c r="D15" i="31"/>
  <c r="C15" i="31"/>
  <c r="B15" i="31"/>
  <c r="I14" i="31"/>
  <c r="I13" i="31"/>
  <c r="I12" i="31"/>
  <c r="I11" i="31"/>
  <c r="I10" i="31"/>
  <c r="I9" i="31"/>
  <c r="I8" i="31"/>
  <c r="I7" i="31"/>
  <c r="I15" i="31" s="1"/>
  <c r="C54" i="26"/>
  <c r="B54" i="26"/>
  <c r="D53" i="26"/>
  <c r="D52" i="26"/>
  <c r="D51" i="26"/>
  <c r="D50" i="26"/>
  <c r="D49" i="26"/>
  <c r="D48" i="26"/>
  <c r="D47" i="26"/>
  <c r="D46" i="26"/>
  <c r="D54" i="26" s="1"/>
  <c r="C41" i="26"/>
  <c r="B41" i="26"/>
  <c r="D40" i="26"/>
  <c r="D39" i="26"/>
  <c r="D38" i="26"/>
  <c r="D37" i="26"/>
  <c r="D36" i="26"/>
  <c r="D35" i="26"/>
  <c r="D34" i="26"/>
  <c r="D33" i="26"/>
  <c r="D41" i="26" s="1"/>
  <c r="C28" i="26"/>
  <c r="B28" i="26"/>
  <c r="D27" i="26"/>
  <c r="D26" i="26"/>
  <c r="D25" i="26"/>
  <c r="D24" i="26"/>
  <c r="D23" i="26"/>
  <c r="D22" i="26"/>
  <c r="D21" i="26"/>
  <c r="D20" i="26"/>
  <c r="D28" i="26" s="1"/>
  <c r="C15" i="26"/>
  <c r="B15" i="26"/>
  <c r="D14" i="26"/>
  <c r="D13" i="26"/>
  <c r="D12" i="26"/>
  <c r="D11" i="26"/>
  <c r="D10" i="26"/>
  <c r="D9" i="26"/>
  <c r="D8" i="26"/>
  <c r="D7" i="26"/>
  <c r="D15" i="26" s="1"/>
  <c r="C54" i="27"/>
  <c r="B54" i="27"/>
  <c r="D46" i="27"/>
  <c r="D54" i="27" s="1"/>
  <c r="C41" i="27"/>
  <c r="B41" i="27"/>
  <c r="D40" i="27"/>
  <c r="D39" i="27"/>
  <c r="D38" i="27"/>
  <c r="D37" i="27"/>
  <c r="D36" i="27"/>
  <c r="D35" i="27"/>
  <c r="D34" i="27"/>
  <c r="D33" i="27"/>
  <c r="D41" i="27" s="1"/>
  <c r="C28" i="27"/>
  <c r="B28" i="27"/>
  <c r="D27" i="27"/>
  <c r="D26" i="27"/>
  <c r="D25" i="27"/>
  <c r="D24" i="27"/>
  <c r="D23" i="27"/>
  <c r="D22" i="27"/>
  <c r="D21" i="27"/>
  <c r="D20" i="27"/>
  <c r="D28" i="27" s="1"/>
  <c r="C15" i="27"/>
  <c r="B15" i="27"/>
  <c r="D14" i="27"/>
  <c r="D13" i="27"/>
  <c r="D12" i="27"/>
  <c r="D11" i="27"/>
  <c r="D10" i="27"/>
  <c r="D9" i="27"/>
  <c r="D8" i="27"/>
  <c r="D7" i="27"/>
  <c r="D15" i="27" s="1"/>
  <c r="C54" i="28"/>
  <c r="B54" i="28"/>
  <c r="D53" i="28"/>
  <c r="D52" i="28"/>
  <c r="D51" i="28"/>
  <c r="D50" i="28"/>
  <c r="D49" i="28"/>
  <c r="D48" i="28"/>
  <c r="D47" i="28"/>
  <c r="D46" i="28"/>
  <c r="D54" i="28" s="1"/>
  <c r="C41" i="28"/>
  <c r="B41" i="28"/>
  <c r="D40" i="28"/>
  <c r="D39" i="28"/>
  <c r="D38" i="28"/>
  <c r="D37" i="28"/>
  <c r="D36" i="28"/>
  <c r="D35" i="28"/>
  <c r="D34" i="28"/>
  <c r="D33" i="28"/>
  <c r="D41" i="28" s="1"/>
  <c r="C28" i="28"/>
  <c r="B28" i="28"/>
  <c r="D21" i="28"/>
  <c r="D20" i="28"/>
  <c r="D28" i="28" s="1"/>
  <c r="C15" i="28"/>
  <c r="B15" i="28"/>
  <c r="D14" i="28"/>
  <c r="D13" i="28"/>
  <c r="D12" i="28"/>
  <c r="D11" i="28"/>
  <c r="D10" i="28"/>
  <c r="D9" i="28"/>
  <c r="D8" i="28"/>
  <c r="D7" i="28"/>
  <c r="D15" i="28" s="1"/>
  <c r="C54" i="29"/>
  <c r="B54" i="29"/>
  <c r="D53" i="29"/>
  <c r="D52" i="29"/>
  <c r="D51" i="29"/>
  <c r="D50" i="29"/>
  <c r="D49" i="29"/>
  <c r="D48" i="29"/>
  <c r="D47" i="29"/>
  <c r="D46" i="29"/>
  <c r="D54" i="29" s="1"/>
  <c r="C41" i="29"/>
  <c r="B41" i="29"/>
  <c r="D35" i="29"/>
  <c r="D34" i="29"/>
  <c r="D33" i="29"/>
  <c r="D41" i="29" s="1"/>
  <c r="C28" i="29"/>
  <c r="B28" i="29"/>
  <c r="D27" i="29"/>
  <c r="D26" i="29"/>
  <c r="D25" i="29"/>
  <c r="D24" i="29"/>
  <c r="D23" i="29"/>
  <c r="D22" i="29"/>
  <c r="D21" i="29"/>
  <c r="D20" i="29"/>
  <c r="D28" i="29" s="1"/>
  <c r="C15" i="29"/>
  <c r="B15" i="29"/>
  <c r="D14" i="29"/>
  <c r="D13" i="29"/>
  <c r="D12" i="29"/>
  <c r="D11" i="29"/>
  <c r="D10" i="29"/>
  <c r="D9" i="29"/>
  <c r="D8" i="29"/>
  <c r="D7" i="29"/>
  <c r="D15" i="29" s="1"/>
  <c r="HA54" i="33"/>
  <c r="GZ54" i="33"/>
  <c r="GY54" i="33"/>
  <c r="GX54" i="33"/>
  <c r="GW54" i="33"/>
  <c r="GV54" i="33"/>
  <c r="GU54" i="33"/>
  <c r="GT54" i="33"/>
  <c r="GS54" i="33"/>
  <c r="GR54" i="33"/>
  <c r="GP54" i="33"/>
  <c r="GO54" i="33"/>
  <c r="GN54" i="33"/>
  <c r="GM54" i="33"/>
  <c r="GL54" i="33"/>
  <c r="GK54" i="33"/>
  <c r="GJ54" i="33"/>
  <c r="GI54" i="33"/>
  <c r="GH54" i="33"/>
  <c r="GG54" i="33"/>
  <c r="GE54" i="33"/>
  <c r="GD54" i="33"/>
  <c r="GC54" i="33"/>
  <c r="GB54" i="33"/>
  <c r="GA54" i="33"/>
  <c r="FZ54" i="33"/>
  <c r="FY54" i="33"/>
  <c r="FX54" i="33"/>
  <c r="FW54" i="33"/>
  <c r="FV54" i="33"/>
  <c r="FT54" i="33"/>
  <c r="FS54" i="33"/>
  <c r="FR54" i="33"/>
  <c r="FQ54" i="33"/>
  <c r="FP54" i="33"/>
  <c r="FO54" i="33"/>
  <c r="FN54" i="33"/>
  <c r="FM54" i="33"/>
  <c r="FL54" i="33"/>
  <c r="FK54" i="33"/>
  <c r="FI54" i="33"/>
  <c r="FH54" i="33"/>
  <c r="FG54" i="33"/>
  <c r="FF54" i="33"/>
  <c r="FE54" i="33"/>
  <c r="FD54" i="33"/>
  <c r="FC54" i="33"/>
  <c r="FB54" i="33"/>
  <c r="FA54" i="33"/>
  <c r="EZ54" i="33"/>
  <c r="EX54" i="33"/>
  <c r="EW54" i="33"/>
  <c r="EV54" i="33"/>
  <c r="EU54" i="33"/>
  <c r="ET54" i="33"/>
  <c r="ES54" i="33"/>
  <c r="ER54" i="33"/>
  <c r="EQ54" i="33"/>
  <c r="EP54" i="33"/>
  <c r="EO54" i="33"/>
  <c r="EM54" i="33"/>
  <c r="EL54" i="33"/>
  <c r="EK54" i="33"/>
  <c r="EJ54" i="33"/>
  <c r="EI54" i="33"/>
  <c r="EH54" i="33"/>
  <c r="EG54" i="33"/>
  <c r="EF54" i="33"/>
  <c r="EE54" i="33"/>
  <c r="ED54" i="33"/>
  <c r="EB54" i="33"/>
  <c r="EA54" i="33"/>
  <c r="DZ54" i="33"/>
  <c r="DY54" i="33"/>
  <c r="DX54" i="33"/>
  <c r="DW54" i="33"/>
  <c r="DV54" i="33"/>
  <c r="DU54" i="33"/>
  <c r="DT54" i="33"/>
  <c r="DS54" i="33"/>
  <c r="DQ54" i="33"/>
  <c r="DP54" i="33"/>
  <c r="DO54" i="33"/>
  <c r="DN54" i="33"/>
  <c r="DM54" i="33"/>
  <c r="DL54" i="33"/>
  <c r="DK54" i="33"/>
  <c r="DJ54" i="33"/>
  <c r="DI54" i="33"/>
  <c r="DH54" i="33"/>
  <c r="DF54" i="33"/>
  <c r="DE54" i="33"/>
  <c r="DD54" i="33"/>
  <c r="DC54" i="33"/>
  <c r="DB54" i="33"/>
  <c r="DA54" i="33"/>
  <c r="CZ54" i="33"/>
  <c r="CY54" i="33"/>
  <c r="CX54" i="33"/>
  <c r="CW54" i="33"/>
  <c r="CU54" i="33"/>
  <c r="CT54" i="33"/>
  <c r="CS54" i="33"/>
  <c r="CR54" i="33"/>
  <c r="CQ54" i="33"/>
  <c r="CP54" i="33"/>
  <c r="CO54" i="33"/>
  <c r="CN54" i="33"/>
  <c r="CM54" i="33"/>
  <c r="CL54" i="33"/>
  <c r="CJ54" i="33"/>
  <c r="CI54" i="33"/>
  <c r="CH54" i="33"/>
  <c r="CG54" i="33"/>
  <c r="CF54" i="33"/>
  <c r="CE54" i="33"/>
  <c r="CD54" i="33"/>
  <c r="CC54" i="33"/>
  <c r="CB54" i="33"/>
  <c r="CA54" i="33"/>
  <c r="BY54" i="33"/>
  <c r="BX54" i="33"/>
  <c r="BW54" i="33"/>
  <c r="BV54" i="33"/>
  <c r="BU54" i="33"/>
  <c r="BT54" i="33"/>
  <c r="BS54" i="33"/>
  <c r="BR54" i="33"/>
  <c r="BQ54" i="33"/>
  <c r="BP54" i="33"/>
  <c r="BN54" i="33"/>
  <c r="BM54" i="33"/>
  <c r="BL54" i="33"/>
  <c r="BK54" i="33"/>
  <c r="BJ54" i="33"/>
  <c r="BI54" i="33"/>
  <c r="BH54" i="33"/>
  <c r="BG54" i="33"/>
  <c r="BF54" i="33"/>
  <c r="BE54" i="33"/>
  <c r="BC54" i="33"/>
  <c r="BB54" i="33"/>
  <c r="BA54" i="33"/>
  <c r="AZ54" i="33"/>
  <c r="AY54" i="33"/>
  <c r="AX54" i="33"/>
  <c r="AW54" i="33"/>
  <c r="AV54" i="33"/>
  <c r="AU54" i="33"/>
  <c r="AT54" i="33"/>
  <c r="AR54" i="33"/>
  <c r="AQ54" i="33"/>
  <c r="AP54" i="33"/>
  <c r="AO54" i="33"/>
  <c r="AN54" i="33"/>
  <c r="AM54" i="33"/>
  <c r="AL54" i="33"/>
  <c r="AK54" i="33"/>
  <c r="AJ54" i="33"/>
  <c r="AI54" i="33"/>
  <c r="AG54" i="33"/>
  <c r="AF54" i="33"/>
  <c r="AE54" i="33"/>
  <c r="AD54" i="33"/>
  <c r="AC54" i="33"/>
  <c r="AB54" i="33"/>
  <c r="AA54" i="33"/>
  <c r="Z54" i="33"/>
  <c r="Y54" i="33"/>
  <c r="X54" i="33"/>
  <c r="V54" i="33"/>
  <c r="U54" i="33"/>
  <c r="T54" i="33"/>
  <c r="S54" i="33"/>
  <c r="R54" i="33"/>
  <c r="Q54" i="33"/>
  <c r="P54" i="33"/>
  <c r="O54" i="33"/>
  <c r="N54" i="33"/>
  <c r="M54" i="33"/>
  <c r="FU53" i="33"/>
  <c r="CK53" i="33"/>
  <c r="BO53" i="33"/>
  <c r="BD53" i="33"/>
  <c r="HB52" i="33"/>
  <c r="GQ52" i="33"/>
  <c r="GF52" i="33"/>
  <c r="FU52" i="33"/>
  <c r="FJ52" i="33"/>
  <c r="EY52" i="33"/>
  <c r="EC52" i="33"/>
  <c r="DR52" i="33"/>
  <c r="DG52" i="33"/>
  <c r="CV52" i="33"/>
  <c r="CK52" i="33"/>
  <c r="BZ52" i="33"/>
  <c r="BO52" i="33"/>
  <c r="BD52" i="33"/>
  <c r="AS52" i="33"/>
  <c r="AH52" i="33"/>
  <c r="W52" i="33"/>
  <c r="HB51" i="33"/>
  <c r="GQ51" i="33"/>
  <c r="GF51" i="33"/>
  <c r="FU51" i="33"/>
  <c r="FJ51" i="33"/>
  <c r="EY51" i="33"/>
  <c r="EC51" i="33"/>
  <c r="DR51" i="33"/>
  <c r="DG51" i="33"/>
  <c r="CV51" i="33"/>
  <c r="CK51" i="33"/>
  <c r="BZ51" i="33"/>
  <c r="BO51" i="33"/>
  <c r="BD51" i="33"/>
  <c r="AS51" i="33"/>
  <c r="AH51" i="33"/>
  <c r="W51" i="33"/>
  <c r="HB49" i="33"/>
  <c r="GQ49" i="33"/>
  <c r="GF49" i="33"/>
  <c r="FU49" i="33"/>
  <c r="FJ49" i="33"/>
  <c r="EY49" i="33"/>
  <c r="EC49" i="33"/>
  <c r="DR49" i="33"/>
  <c r="DG49" i="33"/>
  <c r="CV49" i="33"/>
  <c r="BZ49" i="33"/>
  <c r="BO49" i="33"/>
  <c r="BD49" i="33"/>
  <c r="AH49" i="33"/>
  <c r="W49" i="33"/>
  <c r="HB50" i="33"/>
  <c r="GQ50" i="33"/>
  <c r="GF50" i="33"/>
  <c r="FU50" i="33"/>
  <c r="FJ50" i="33"/>
  <c r="EY50" i="33"/>
  <c r="EC50" i="33"/>
  <c r="DR50" i="33"/>
  <c r="DG50" i="33"/>
  <c r="CV50" i="33"/>
  <c r="CK50" i="33"/>
  <c r="BZ50" i="33"/>
  <c r="BO50" i="33"/>
  <c r="BD50" i="33"/>
  <c r="AS50" i="33"/>
  <c r="AH50" i="33"/>
  <c r="W50" i="33"/>
  <c r="HB48" i="33"/>
  <c r="GQ48" i="33"/>
  <c r="GF48" i="33"/>
  <c r="FU48" i="33"/>
  <c r="FJ48" i="33"/>
  <c r="EY48" i="33"/>
  <c r="EC48" i="33"/>
  <c r="DR48" i="33"/>
  <c r="DG48" i="33"/>
  <c r="CV48" i="33"/>
  <c r="CK48" i="33"/>
  <c r="BZ48" i="33"/>
  <c r="BO48" i="33"/>
  <c r="BD48" i="33"/>
  <c r="AS48" i="33"/>
  <c r="AH48" i="33"/>
  <c r="W48" i="33"/>
  <c r="HB47" i="33"/>
  <c r="GQ47" i="33"/>
  <c r="GF47" i="33"/>
  <c r="FU47" i="33"/>
  <c r="FJ47" i="33"/>
  <c r="EY47" i="33"/>
  <c r="EN47" i="33"/>
  <c r="EC47" i="33"/>
  <c r="DR47" i="33"/>
  <c r="DG47" i="33"/>
  <c r="CV47" i="33"/>
  <c r="CK47" i="33"/>
  <c r="BZ47" i="33"/>
  <c r="BO47" i="33"/>
  <c r="BD47" i="33"/>
  <c r="AS47" i="33"/>
  <c r="AH47" i="33"/>
  <c r="W47" i="33"/>
  <c r="HB46" i="33"/>
  <c r="HB54" i="33" s="1"/>
  <c r="GQ46" i="33"/>
  <c r="GQ54" i="33" s="1"/>
  <c r="GF46" i="33"/>
  <c r="GF54" i="33" s="1"/>
  <c r="FU46" i="33"/>
  <c r="FU54" i="33" s="1"/>
  <c r="FJ46" i="33"/>
  <c r="FJ54" i="33" s="1"/>
  <c r="EY46" i="33"/>
  <c r="EY54" i="33" s="1"/>
  <c r="EN46" i="33"/>
  <c r="EN54" i="33" s="1"/>
  <c r="EC46" i="33"/>
  <c r="EC54" i="33" s="1"/>
  <c r="DR46" i="33"/>
  <c r="DR54" i="33" s="1"/>
  <c r="DG46" i="33"/>
  <c r="DG54" i="33" s="1"/>
  <c r="CV46" i="33"/>
  <c r="CV54" i="33" s="1"/>
  <c r="CK46" i="33"/>
  <c r="CK54" i="33" s="1"/>
  <c r="BZ46" i="33"/>
  <c r="BZ54" i="33" s="1"/>
  <c r="BO46" i="33"/>
  <c r="BO54" i="33" s="1"/>
  <c r="BD46" i="33"/>
  <c r="BD54" i="33" s="1"/>
  <c r="AS46" i="33"/>
  <c r="AS54" i="33" s="1"/>
  <c r="AH46" i="33"/>
  <c r="AH54" i="33" s="1"/>
  <c r="W46" i="33"/>
  <c r="W54" i="33" s="1"/>
  <c r="HA41" i="33"/>
  <c r="GZ41" i="33"/>
  <c r="GY41" i="33"/>
  <c r="GX41" i="33"/>
  <c r="GW41" i="33"/>
  <c r="GV41" i="33"/>
  <c r="GU41" i="33"/>
  <c r="GT41" i="33"/>
  <c r="GS41" i="33"/>
  <c r="GR41" i="33"/>
  <c r="GP41" i="33"/>
  <c r="GO41" i="33"/>
  <c r="GN41" i="33"/>
  <c r="GM41" i="33"/>
  <c r="GL41" i="33"/>
  <c r="GK41" i="33"/>
  <c r="GJ41" i="33"/>
  <c r="GI41" i="33"/>
  <c r="GH41" i="33"/>
  <c r="GG41" i="33"/>
  <c r="GE41" i="33"/>
  <c r="GD41" i="33"/>
  <c r="GC41" i="33"/>
  <c r="GB41" i="33"/>
  <c r="GA41" i="33"/>
  <c r="FZ41" i="33"/>
  <c r="FY41" i="33"/>
  <c r="FX41" i="33"/>
  <c r="FW41" i="33"/>
  <c r="FV41" i="33"/>
  <c r="FT41" i="33"/>
  <c r="FS41" i="33"/>
  <c r="FR41" i="33"/>
  <c r="FQ41" i="33"/>
  <c r="FP41" i="33"/>
  <c r="FO41" i="33"/>
  <c r="FN41" i="33"/>
  <c r="FM41" i="33"/>
  <c r="FL41" i="33"/>
  <c r="FK41" i="33"/>
  <c r="FI41" i="33"/>
  <c r="FH41" i="33"/>
  <c r="FG41" i="33"/>
  <c r="FF41" i="33"/>
  <c r="FE41" i="33"/>
  <c r="FD41" i="33"/>
  <c r="FC41" i="33"/>
  <c r="FB41" i="33"/>
  <c r="FA41" i="33"/>
  <c r="EZ41" i="33"/>
  <c r="EX41" i="33"/>
  <c r="EW41" i="33"/>
  <c r="EV41" i="33"/>
  <c r="EU41" i="33"/>
  <c r="ET41" i="33"/>
  <c r="ES41" i="33"/>
  <c r="ER41" i="33"/>
  <c r="EQ41" i="33"/>
  <c r="EP41" i="33"/>
  <c r="EO41" i="33"/>
  <c r="EM41" i="33"/>
  <c r="EL41" i="33"/>
  <c r="EK41" i="33"/>
  <c r="EJ41" i="33"/>
  <c r="EI41" i="33"/>
  <c r="EH41" i="33"/>
  <c r="EG41" i="33"/>
  <c r="EF41" i="33"/>
  <c r="EE41" i="33"/>
  <c r="ED41" i="33"/>
  <c r="EB41" i="33"/>
  <c r="EA41" i="33"/>
  <c r="DZ41" i="33"/>
  <c r="DY41" i="33"/>
  <c r="DX41" i="33"/>
  <c r="DW41" i="33"/>
  <c r="DV41" i="33"/>
  <c r="DU41" i="33"/>
  <c r="DT41" i="33"/>
  <c r="DS41" i="33"/>
  <c r="DQ41" i="33"/>
  <c r="DP41" i="33"/>
  <c r="DO41" i="33"/>
  <c r="DN41" i="33"/>
  <c r="DM41" i="33"/>
  <c r="DL41" i="33"/>
  <c r="DK41" i="33"/>
  <c r="DJ41" i="33"/>
  <c r="DI41" i="33"/>
  <c r="DH41" i="33"/>
  <c r="DE41" i="33"/>
  <c r="DD41" i="33"/>
  <c r="DC41" i="33"/>
  <c r="DB41" i="33"/>
  <c r="DA41" i="33"/>
  <c r="CZ41" i="33"/>
  <c r="CY41" i="33"/>
  <c r="CX41" i="33"/>
  <c r="CW41" i="33"/>
  <c r="CU41" i="33"/>
  <c r="CT41" i="33"/>
  <c r="CS41" i="33"/>
  <c r="CR41" i="33"/>
  <c r="CQ41" i="33"/>
  <c r="CP41" i="33"/>
  <c r="CO41" i="33"/>
  <c r="CN41" i="33"/>
  <c r="CM41" i="33"/>
  <c r="CL41" i="33"/>
  <c r="CJ41" i="33"/>
  <c r="CI41" i="33"/>
  <c r="CH41" i="33"/>
  <c r="CG41" i="33"/>
  <c r="CF41" i="33"/>
  <c r="CE41" i="33"/>
  <c r="CD41" i="33"/>
  <c r="CC41" i="33"/>
  <c r="CB41" i="33"/>
  <c r="CA41" i="33"/>
  <c r="BY41" i="33"/>
  <c r="BX41" i="33"/>
  <c r="BW41" i="33"/>
  <c r="BV41" i="33"/>
  <c r="BU41" i="33"/>
  <c r="BT41" i="33"/>
  <c r="BS41" i="33"/>
  <c r="BR41" i="33"/>
  <c r="BQ41" i="33"/>
  <c r="BP41" i="33"/>
  <c r="BN41" i="33"/>
  <c r="BM41" i="33"/>
  <c r="BL41" i="33"/>
  <c r="BK41" i="33"/>
  <c r="BJ41" i="33"/>
  <c r="BI41" i="33"/>
  <c r="BH41" i="33"/>
  <c r="BG41" i="33"/>
  <c r="BF41" i="33"/>
  <c r="BE41" i="33"/>
  <c r="BC41" i="33"/>
  <c r="BB41" i="33"/>
  <c r="BA41" i="33"/>
  <c r="AZ41" i="33"/>
  <c r="AY41" i="33"/>
  <c r="AX41" i="33"/>
  <c r="AW41" i="33"/>
  <c r="AV41" i="33"/>
  <c r="AU41" i="33"/>
  <c r="AT41" i="33"/>
  <c r="AR41" i="33"/>
  <c r="AQ41" i="33"/>
  <c r="AP41" i="33"/>
  <c r="AO41" i="33"/>
  <c r="AN41" i="33"/>
  <c r="AM41" i="33"/>
  <c r="AL41" i="33"/>
  <c r="AK41" i="33"/>
  <c r="AJ41" i="33"/>
  <c r="AI41" i="33"/>
  <c r="AG41" i="33"/>
  <c r="AF41" i="33"/>
  <c r="AE41" i="33"/>
  <c r="AD41" i="33"/>
  <c r="AC41" i="33"/>
  <c r="AB41" i="33"/>
  <c r="AA41" i="33"/>
  <c r="Z41" i="33"/>
  <c r="Y41" i="33"/>
  <c r="X41" i="33"/>
  <c r="V41" i="33"/>
  <c r="U41" i="33"/>
  <c r="T41" i="33"/>
  <c r="S41" i="33"/>
  <c r="R41" i="33"/>
  <c r="Q41" i="33"/>
  <c r="P41" i="33"/>
  <c r="O41" i="33"/>
  <c r="N41" i="33"/>
  <c r="M41" i="33"/>
  <c r="GF40" i="33"/>
  <c r="FU40" i="33"/>
  <c r="EN40" i="33"/>
  <c r="EC40" i="33"/>
  <c r="DR40" i="33"/>
  <c r="DG40" i="33"/>
  <c r="HB39" i="33"/>
  <c r="GQ39" i="33"/>
  <c r="GF39" i="33"/>
  <c r="FU39" i="33"/>
  <c r="FJ39" i="33"/>
  <c r="EY39" i="33"/>
  <c r="EN39" i="33"/>
  <c r="EC39" i="33"/>
  <c r="DR39" i="33"/>
  <c r="DG39" i="33"/>
  <c r="CV39" i="33"/>
  <c r="BZ39" i="33"/>
  <c r="BO39" i="33"/>
  <c r="BD39" i="33"/>
  <c r="AS39" i="33"/>
  <c r="AH39" i="33"/>
  <c r="W39" i="33"/>
  <c r="HB38" i="33"/>
  <c r="GQ38" i="33"/>
  <c r="GF38" i="33"/>
  <c r="FU38" i="33"/>
  <c r="FJ38" i="33"/>
  <c r="EY38" i="33"/>
  <c r="EN38" i="33"/>
  <c r="EC38" i="33"/>
  <c r="DR38" i="33"/>
  <c r="DG38" i="33"/>
  <c r="CV38" i="33"/>
  <c r="BZ38" i="33"/>
  <c r="BO38" i="33"/>
  <c r="BD38" i="33"/>
  <c r="AS38" i="33"/>
  <c r="AH38" i="33"/>
  <c r="W38" i="33"/>
  <c r="HB36" i="33"/>
  <c r="GF36" i="33"/>
  <c r="FU36" i="33"/>
  <c r="FJ36" i="33"/>
  <c r="EN36" i="33"/>
  <c r="EC36" i="33"/>
  <c r="DR36" i="33"/>
  <c r="DG36" i="33"/>
  <c r="BZ36" i="33"/>
  <c r="BD36" i="33"/>
  <c r="W36" i="33"/>
  <c r="HB37" i="33"/>
  <c r="GQ37" i="33"/>
  <c r="GF37" i="33"/>
  <c r="FU37" i="33"/>
  <c r="FJ37" i="33"/>
  <c r="EY37" i="33"/>
  <c r="EN37" i="33"/>
  <c r="EC37" i="33"/>
  <c r="DR37" i="33"/>
  <c r="DG37" i="33"/>
  <c r="CV37" i="33"/>
  <c r="BZ37" i="33"/>
  <c r="BO37" i="33"/>
  <c r="BD37" i="33"/>
  <c r="AS37" i="33"/>
  <c r="AH37" i="33"/>
  <c r="W37" i="33"/>
  <c r="HB35" i="33"/>
  <c r="GQ35" i="33"/>
  <c r="GF35" i="33"/>
  <c r="FU35" i="33"/>
  <c r="FJ35" i="33"/>
  <c r="EY35" i="33"/>
  <c r="EN35" i="33"/>
  <c r="EC35" i="33"/>
  <c r="DR35" i="33"/>
  <c r="DG35" i="33"/>
  <c r="CV35" i="33"/>
  <c r="BZ35" i="33"/>
  <c r="BO35" i="33"/>
  <c r="BD35" i="33"/>
  <c r="AS35" i="33"/>
  <c r="AH35" i="33"/>
  <c r="W35" i="33"/>
  <c r="HB34" i="33"/>
  <c r="GQ34" i="33"/>
  <c r="GF34" i="33"/>
  <c r="FU34" i="33"/>
  <c r="FJ34" i="33"/>
  <c r="EY34" i="33"/>
  <c r="EN34" i="33"/>
  <c r="EC34" i="33"/>
  <c r="DR34" i="33"/>
  <c r="DG34" i="33"/>
  <c r="CV34" i="33"/>
  <c r="BZ34" i="33"/>
  <c r="BO34" i="33"/>
  <c r="BD34" i="33"/>
  <c r="AS34" i="33"/>
  <c r="AH34" i="33"/>
  <c r="W34" i="33"/>
  <c r="HB33" i="33"/>
  <c r="HB41" i="33" s="1"/>
  <c r="GQ33" i="33"/>
  <c r="GQ41" i="33" s="1"/>
  <c r="GF33" i="33"/>
  <c r="GF41" i="33" s="1"/>
  <c r="FU33" i="33"/>
  <c r="FU41" i="33" s="1"/>
  <c r="FJ33" i="33"/>
  <c r="FJ41" i="33" s="1"/>
  <c r="EY33" i="33"/>
  <c r="EY41" i="33" s="1"/>
  <c r="EN33" i="33"/>
  <c r="EN41" i="33" s="1"/>
  <c r="EC33" i="33"/>
  <c r="EC41" i="33" s="1"/>
  <c r="DR33" i="33"/>
  <c r="DR41" i="33" s="1"/>
  <c r="CV33" i="33"/>
  <c r="CK41" i="33"/>
  <c r="BZ33" i="33"/>
  <c r="BZ41" i="33" s="1"/>
  <c r="BO33" i="33"/>
  <c r="BO41" i="33" s="1"/>
  <c r="BD33" i="33"/>
  <c r="BD41" i="33" s="1"/>
  <c r="AS33" i="33"/>
  <c r="AS41" i="33" s="1"/>
  <c r="AH33" i="33"/>
  <c r="AH41" i="33" s="1"/>
  <c r="W33" i="33"/>
  <c r="W41" i="33" s="1"/>
  <c r="HA28" i="33"/>
  <c r="GZ28" i="33"/>
  <c r="GY28" i="33"/>
  <c r="GX28" i="33"/>
  <c r="GW28" i="33"/>
  <c r="GV28" i="33"/>
  <c r="GU28" i="33"/>
  <c r="GT28" i="33"/>
  <c r="GS28" i="33"/>
  <c r="GR28" i="33"/>
  <c r="HB26" i="33"/>
  <c r="HB25" i="33"/>
  <c r="HB23" i="33"/>
  <c r="HB24" i="33"/>
  <c r="HB22" i="33"/>
  <c r="HB21" i="33"/>
  <c r="HB20" i="33"/>
  <c r="HB28" i="33" s="1"/>
  <c r="GP28" i="33"/>
  <c r="GO28" i="33"/>
  <c r="GN28" i="33"/>
  <c r="GM28" i="33"/>
  <c r="GL28" i="33"/>
  <c r="GK28" i="33"/>
  <c r="GJ28" i="33"/>
  <c r="GI28" i="33"/>
  <c r="GH28" i="33"/>
  <c r="GG28" i="33"/>
  <c r="GE28" i="33"/>
  <c r="GD28" i="33"/>
  <c r="GC28" i="33"/>
  <c r="GB28" i="33"/>
  <c r="GA28" i="33"/>
  <c r="FZ28" i="33"/>
  <c r="FY28" i="33"/>
  <c r="FX28" i="33"/>
  <c r="FW28" i="33"/>
  <c r="FV28" i="33"/>
  <c r="FT28" i="33"/>
  <c r="FS28" i="33"/>
  <c r="FR28" i="33"/>
  <c r="FQ28" i="33"/>
  <c r="FP28" i="33"/>
  <c r="FO28" i="33"/>
  <c r="FN28" i="33"/>
  <c r="FM28" i="33"/>
  <c r="FL28" i="33"/>
  <c r="FK28" i="33"/>
  <c r="FI28" i="33"/>
  <c r="FH28" i="33"/>
  <c r="FG28" i="33"/>
  <c r="FF28" i="33"/>
  <c r="FE28" i="33"/>
  <c r="FD28" i="33"/>
  <c r="FC28" i="33"/>
  <c r="FB28" i="33"/>
  <c r="FA28" i="33"/>
  <c r="EZ28" i="33"/>
  <c r="EX28" i="33"/>
  <c r="EW28" i="33"/>
  <c r="EV28" i="33"/>
  <c r="EU28" i="33"/>
  <c r="ET28" i="33"/>
  <c r="ES28" i="33"/>
  <c r="ER28" i="33"/>
  <c r="EQ28" i="33"/>
  <c r="EP28" i="33"/>
  <c r="EO28" i="33"/>
  <c r="EM28" i="33"/>
  <c r="EL28" i="33"/>
  <c r="EK28" i="33"/>
  <c r="EJ28" i="33"/>
  <c r="EI28" i="33"/>
  <c r="EH28" i="33"/>
  <c r="EG28" i="33"/>
  <c r="EF28" i="33"/>
  <c r="EE28" i="33"/>
  <c r="ED28" i="33"/>
  <c r="EB28" i="33"/>
  <c r="EA28" i="33"/>
  <c r="DZ28" i="33"/>
  <c r="DY28" i="33"/>
  <c r="DX28" i="33"/>
  <c r="DW28" i="33"/>
  <c r="DV28" i="33"/>
  <c r="DU28" i="33"/>
  <c r="DT28" i="33"/>
  <c r="DS28" i="33"/>
  <c r="DQ28" i="33"/>
  <c r="DP28" i="33"/>
  <c r="DO28" i="33"/>
  <c r="DN28" i="33"/>
  <c r="DM28" i="33"/>
  <c r="DL28" i="33"/>
  <c r="DK28" i="33"/>
  <c r="DJ28" i="33"/>
  <c r="DI28" i="33"/>
  <c r="DH28" i="33"/>
  <c r="DF28" i="33"/>
  <c r="DE28" i="33"/>
  <c r="DD28" i="33"/>
  <c r="DC28" i="33"/>
  <c r="DB28" i="33"/>
  <c r="DA28" i="33"/>
  <c r="CZ28" i="33"/>
  <c r="CY28" i="33"/>
  <c r="CX28" i="33"/>
  <c r="CW28" i="33"/>
  <c r="CU28" i="33"/>
  <c r="CT28" i="33"/>
  <c r="CS28" i="33"/>
  <c r="CR28" i="33"/>
  <c r="CQ28" i="33"/>
  <c r="CP28" i="33"/>
  <c r="CO28" i="33"/>
  <c r="CN28" i="33"/>
  <c r="CM28" i="33"/>
  <c r="CL28" i="33"/>
  <c r="CJ28" i="33"/>
  <c r="CI28" i="33"/>
  <c r="CH28" i="33"/>
  <c r="CG28" i="33"/>
  <c r="CF28" i="33"/>
  <c r="CE28" i="33"/>
  <c r="CD28" i="33"/>
  <c r="CC28" i="33"/>
  <c r="CB28" i="33"/>
  <c r="CA28" i="33"/>
  <c r="BY28" i="33"/>
  <c r="BX28" i="33"/>
  <c r="BW28" i="33"/>
  <c r="BV28" i="33"/>
  <c r="BU28" i="33"/>
  <c r="BT28" i="33"/>
  <c r="BS28" i="33"/>
  <c r="BR28" i="33"/>
  <c r="BQ28" i="33"/>
  <c r="BP28" i="33"/>
  <c r="BN28" i="33"/>
  <c r="BM28" i="33"/>
  <c r="BL28" i="33"/>
  <c r="BK28" i="33"/>
  <c r="BJ28" i="33"/>
  <c r="BI28" i="33"/>
  <c r="BH28" i="33"/>
  <c r="BG28" i="33"/>
  <c r="BF28" i="33"/>
  <c r="BE28" i="33"/>
  <c r="BC28" i="33"/>
  <c r="BB28" i="33"/>
  <c r="BA28" i="33"/>
  <c r="AZ28" i="33"/>
  <c r="AY28" i="33"/>
  <c r="AX28" i="33"/>
  <c r="AW28" i="33"/>
  <c r="AV28" i="33"/>
  <c r="AU28" i="33"/>
  <c r="AT28" i="33"/>
  <c r="AR28" i="33"/>
  <c r="AQ28" i="33"/>
  <c r="AP28" i="33"/>
  <c r="AO28" i="33"/>
  <c r="AN28" i="33"/>
  <c r="AM28" i="33"/>
  <c r="AL28" i="33"/>
  <c r="AK28" i="33"/>
  <c r="AJ28" i="33"/>
  <c r="AI28" i="33"/>
  <c r="AG28" i="33"/>
  <c r="AF28" i="33"/>
  <c r="AE28" i="33"/>
  <c r="AD28" i="33"/>
  <c r="AC28" i="33"/>
  <c r="AB28" i="33"/>
  <c r="AA28" i="33"/>
  <c r="Z28" i="33"/>
  <c r="Y28" i="33"/>
  <c r="X28" i="33"/>
  <c r="V28" i="33"/>
  <c r="U28" i="33"/>
  <c r="T28" i="33"/>
  <c r="S28" i="33"/>
  <c r="R28" i="33"/>
  <c r="Q28" i="33"/>
  <c r="P28" i="33"/>
  <c r="O28" i="33"/>
  <c r="N28" i="33"/>
  <c r="M28" i="33"/>
  <c r="GQ27" i="33"/>
  <c r="EC27" i="33"/>
  <c r="DG27" i="33"/>
  <c r="CV27" i="33"/>
  <c r="CK27" i="33"/>
  <c r="GQ26" i="33"/>
  <c r="GF26" i="33"/>
  <c r="FU26" i="33"/>
  <c r="FJ26" i="33"/>
  <c r="EY26" i="33"/>
  <c r="EN26" i="33"/>
  <c r="EC26" i="33"/>
  <c r="DR26" i="33"/>
  <c r="DG26" i="33"/>
  <c r="CV26" i="33"/>
  <c r="CK26" i="33"/>
  <c r="BZ26" i="33"/>
  <c r="BO26" i="33"/>
  <c r="BD26" i="33"/>
  <c r="AS26" i="33"/>
  <c r="AH26" i="33"/>
  <c r="W26" i="33"/>
  <c r="GQ25" i="33"/>
  <c r="GF25" i="33"/>
  <c r="FU25" i="33"/>
  <c r="FJ25" i="33"/>
  <c r="EY25" i="33"/>
  <c r="EN25" i="33"/>
  <c r="EC25" i="33"/>
  <c r="DR25" i="33"/>
  <c r="DG25" i="33"/>
  <c r="CV25" i="33"/>
  <c r="CK25" i="33"/>
  <c r="BZ25" i="33"/>
  <c r="BO25" i="33"/>
  <c r="BD25" i="33"/>
  <c r="AS25" i="33"/>
  <c r="AH25" i="33"/>
  <c r="W25" i="33"/>
  <c r="GQ23" i="33"/>
  <c r="GF23" i="33"/>
  <c r="FU23" i="33"/>
  <c r="FJ23" i="33"/>
  <c r="EY23" i="33"/>
  <c r="EN23" i="33"/>
  <c r="EC23" i="33"/>
  <c r="DR23" i="33"/>
  <c r="DG23" i="33"/>
  <c r="CV23" i="33"/>
  <c r="CK23" i="33"/>
  <c r="BO23" i="33"/>
  <c r="BD23" i="33"/>
  <c r="AS23" i="33"/>
  <c r="AH23" i="33"/>
  <c r="W23" i="33"/>
  <c r="GQ24" i="33"/>
  <c r="GF24" i="33"/>
  <c r="FU24" i="33"/>
  <c r="FJ24" i="33"/>
  <c r="EY24" i="33"/>
  <c r="EN24" i="33"/>
  <c r="EC24" i="33"/>
  <c r="DR24" i="33"/>
  <c r="DG24" i="33"/>
  <c r="CV24" i="33"/>
  <c r="CK24" i="33"/>
  <c r="BZ24" i="33"/>
  <c r="BO24" i="33"/>
  <c r="BD24" i="33"/>
  <c r="AS24" i="33"/>
  <c r="AH24" i="33"/>
  <c r="W24" i="33"/>
  <c r="GQ22" i="33"/>
  <c r="GF22" i="33"/>
  <c r="FU22" i="33"/>
  <c r="FJ22" i="33"/>
  <c r="EY22" i="33"/>
  <c r="EN22" i="33"/>
  <c r="EC22" i="33"/>
  <c r="DR22" i="33"/>
  <c r="DG22" i="33"/>
  <c r="CV22" i="33"/>
  <c r="CK22" i="33"/>
  <c r="BZ22" i="33"/>
  <c r="BO22" i="33"/>
  <c r="BD22" i="33"/>
  <c r="AS22" i="33"/>
  <c r="AH22" i="33"/>
  <c r="W22" i="33"/>
  <c r="GQ21" i="33"/>
  <c r="GF21" i="33"/>
  <c r="FU21" i="33"/>
  <c r="FJ21" i="33"/>
  <c r="EY21" i="33"/>
  <c r="EN21" i="33"/>
  <c r="EC21" i="33"/>
  <c r="DR21" i="33"/>
  <c r="DG21" i="33"/>
  <c r="CV21" i="33"/>
  <c r="CK21" i="33"/>
  <c r="BZ21" i="33"/>
  <c r="BO21" i="33"/>
  <c r="BD21" i="33"/>
  <c r="AS21" i="33"/>
  <c r="AH21" i="33"/>
  <c r="W21" i="33"/>
  <c r="GQ20" i="33"/>
  <c r="GQ28" i="33" s="1"/>
  <c r="GF20" i="33"/>
  <c r="GF28" i="33" s="1"/>
  <c r="FU20" i="33"/>
  <c r="FU28" i="33" s="1"/>
  <c r="FJ20" i="33"/>
  <c r="FJ28" i="33" s="1"/>
  <c r="EY20" i="33"/>
  <c r="EY28" i="33" s="1"/>
  <c r="EN20" i="33"/>
  <c r="EN28" i="33" s="1"/>
  <c r="EC20" i="33"/>
  <c r="EC28" i="33" s="1"/>
  <c r="DR20" i="33"/>
  <c r="DR28" i="33" s="1"/>
  <c r="DG20" i="33"/>
  <c r="DG28" i="33" s="1"/>
  <c r="CV20" i="33"/>
  <c r="CV28" i="33" s="1"/>
  <c r="CK20" i="33"/>
  <c r="CK28" i="33" s="1"/>
  <c r="BZ20" i="33"/>
  <c r="BZ28" i="33" s="1"/>
  <c r="BO20" i="33"/>
  <c r="BO28" i="33" s="1"/>
  <c r="BD20" i="33"/>
  <c r="BD28" i="33" s="1"/>
  <c r="AS20" i="33"/>
  <c r="AS28" i="33" s="1"/>
  <c r="AH20" i="33"/>
  <c r="AH28" i="33" s="1"/>
  <c r="W20" i="33"/>
  <c r="W28" i="33" s="1"/>
  <c r="HA15" i="33"/>
  <c r="GZ15" i="33"/>
  <c r="GY15" i="33"/>
  <c r="GX15" i="33"/>
  <c r="GW15" i="33"/>
  <c r="GV15" i="33"/>
  <c r="GU15" i="33"/>
  <c r="GT15" i="33"/>
  <c r="GS15" i="33"/>
  <c r="GR15" i="33"/>
  <c r="HB13" i="33"/>
  <c r="HB12" i="33"/>
  <c r="HB10" i="33"/>
  <c r="HB11" i="33"/>
  <c r="HB9" i="33"/>
  <c r="HB8" i="33"/>
  <c r="HB7" i="33"/>
  <c r="HB15" i="33" s="1"/>
  <c r="GP15" i="33"/>
  <c r="GO15" i="33"/>
  <c r="GN15" i="33"/>
  <c r="GM15" i="33"/>
  <c r="GL15" i="33"/>
  <c r="GK15" i="33"/>
  <c r="GJ15" i="33"/>
  <c r="GI15" i="33"/>
  <c r="GH15" i="33"/>
  <c r="GG15" i="33"/>
  <c r="GQ14" i="33"/>
  <c r="GQ13" i="33"/>
  <c r="GQ12" i="33"/>
  <c r="GQ10" i="33"/>
  <c r="GQ11" i="33"/>
  <c r="GQ9" i="33"/>
  <c r="GQ8" i="33"/>
  <c r="GQ7" i="33"/>
  <c r="GQ15" i="33" s="1"/>
  <c r="GE15" i="33"/>
  <c r="GD15" i="33"/>
  <c r="GC15" i="33"/>
  <c r="GB15" i="33"/>
  <c r="GA15" i="33"/>
  <c r="FZ15" i="33"/>
  <c r="FY15" i="33"/>
  <c r="FX15" i="33"/>
  <c r="FW15" i="33"/>
  <c r="FV15" i="33"/>
  <c r="GF14" i="33"/>
  <c r="GF13" i="33"/>
  <c r="GF12" i="33"/>
  <c r="GF10" i="33"/>
  <c r="GF11" i="33"/>
  <c r="GF9" i="33"/>
  <c r="GF8" i="33"/>
  <c r="GF7" i="33"/>
  <c r="GF15" i="33" s="1"/>
  <c r="FT15" i="33"/>
  <c r="FS15" i="33"/>
  <c r="FR15" i="33"/>
  <c r="FQ15" i="33"/>
  <c r="FP15" i="33"/>
  <c r="FO15" i="33"/>
  <c r="FN15" i="33"/>
  <c r="FM15" i="33"/>
  <c r="FL15" i="33"/>
  <c r="FK15" i="33"/>
  <c r="FU14" i="33"/>
  <c r="FU13" i="33"/>
  <c r="FU12" i="33"/>
  <c r="FU10" i="33"/>
  <c r="FU11" i="33"/>
  <c r="FU9" i="33"/>
  <c r="FU8" i="33"/>
  <c r="FU7" i="33"/>
  <c r="FU15" i="33" s="1"/>
  <c r="FI15" i="33"/>
  <c r="FH15" i="33"/>
  <c r="FG15" i="33"/>
  <c r="FF15" i="33"/>
  <c r="FE15" i="33"/>
  <c r="FD15" i="33"/>
  <c r="FC15" i="33"/>
  <c r="FB15" i="33"/>
  <c r="FA15" i="33"/>
  <c r="EZ15" i="33"/>
  <c r="FJ13" i="33"/>
  <c r="FJ12" i="33"/>
  <c r="FJ10" i="33"/>
  <c r="FJ11" i="33"/>
  <c r="FJ9" i="33"/>
  <c r="FJ8" i="33"/>
  <c r="FJ7" i="33"/>
  <c r="FJ15" i="33" s="1"/>
  <c r="EX15" i="33"/>
  <c r="EW15" i="33"/>
  <c r="EV15" i="33"/>
  <c r="EU15" i="33"/>
  <c r="ET15" i="33"/>
  <c r="ES15" i="33"/>
  <c r="ER15" i="33"/>
  <c r="EQ15" i="33"/>
  <c r="EP15" i="33"/>
  <c r="EO15" i="33"/>
  <c r="EY13" i="33"/>
  <c r="EY12" i="33"/>
  <c r="EY10" i="33"/>
  <c r="EY11" i="33"/>
  <c r="EY9" i="33"/>
  <c r="EY8" i="33"/>
  <c r="EY7" i="33"/>
  <c r="EY15" i="33" s="1"/>
  <c r="EM15" i="33"/>
  <c r="EL15" i="33"/>
  <c r="EK15" i="33"/>
  <c r="EJ15" i="33"/>
  <c r="EI15" i="33"/>
  <c r="EH15" i="33"/>
  <c r="EG15" i="33"/>
  <c r="EF15" i="33"/>
  <c r="EE15" i="33"/>
  <c r="ED15" i="33"/>
  <c r="EN13" i="33"/>
  <c r="EN12" i="33"/>
  <c r="EN10" i="33"/>
  <c r="EN11" i="33"/>
  <c r="EN9" i="33"/>
  <c r="EN8" i="33"/>
  <c r="EN7" i="33"/>
  <c r="EN15" i="33" s="1"/>
  <c r="EB15" i="33"/>
  <c r="EA15" i="33"/>
  <c r="DZ15" i="33"/>
  <c r="DY15" i="33"/>
  <c r="DX15" i="33"/>
  <c r="DW15" i="33"/>
  <c r="DV15" i="33"/>
  <c r="DU15" i="33"/>
  <c r="DT15" i="33"/>
  <c r="DS15" i="33"/>
  <c r="EC14" i="33"/>
  <c r="EC13" i="33"/>
  <c r="EC12" i="33"/>
  <c r="EC10" i="33"/>
  <c r="EC11" i="33"/>
  <c r="EC9" i="33"/>
  <c r="EC8" i="33"/>
  <c r="EC7" i="33"/>
  <c r="EC15" i="33" s="1"/>
  <c r="DQ15" i="33"/>
  <c r="DP15" i="33"/>
  <c r="DO15" i="33"/>
  <c r="DN15" i="33"/>
  <c r="DM15" i="33"/>
  <c r="DL15" i="33"/>
  <c r="DK15" i="33"/>
  <c r="DJ15" i="33"/>
  <c r="DI15" i="33"/>
  <c r="DH15" i="33"/>
  <c r="DR14" i="33"/>
  <c r="DR13" i="33"/>
  <c r="DR12" i="33"/>
  <c r="DR10" i="33"/>
  <c r="DR11" i="33"/>
  <c r="DR9" i="33"/>
  <c r="DR8" i="33"/>
  <c r="DR7" i="33"/>
  <c r="DR15" i="33" s="1"/>
  <c r="DF15" i="33"/>
  <c r="DE15" i="33"/>
  <c r="DD15" i="33"/>
  <c r="DC15" i="33"/>
  <c r="DB15" i="33"/>
  <c r="DA15" i="33"/>
  <c r="CZ15" i="33"/>
  <c r="CY15" i="33"/>
  <c r="CX15" i="33"/>
  <c r="CW15" i="33"/>
  <c r="DG14" i="33"/>
  <c r="DG13" i="33"/>
  <c r="DG12" i="33"/>
  <c r="DG10" i="33"/>
  <c r="DG11" i="33"/>
  <c r="DG9" i="33"/>
  <c r="DG8" i="33"/>
  <c r="DG7" i="33"/>
  <c r="DG15" i="33" s="1"/>
  <c r="CU15" i="33"/>
  <c r="CT15" i="33"/>
  <c r="CS15" i="33"/>
  <c r="CR15" i="33"/>
  <c r="CQ15" i="33"/>
  <c r="CP15" i="33"/>
  <c r="CO15" i="33"/>
  <c r="CN15" i="33"/>
  <c r="CM15" i="33"/>
  <c r="CL15" i="33"/>
  <c r="CV14" i="33"/>
  <c r="CV13" i="33"/>
  <c r="CV12" i="33"/>
  <c r="CV10" i="33"/>
  <c r="CV11" i="33"/>
  <c r="CV9" i="33"/>
  <c r="CV8" i="33"/>
  <c r="CV7" i="33"/>
  <c r="CV15" i="33" s="1"/>
  <c r="CJ15" i="33"/>
  <c r="CI15" i="33"/>
  <c r="CH15" i="33"/>
  <c r="CG15" i="33"/>
  <c r="CF15" i="33"/>
  <c r="CE15" i="33"/>
  <c r="CD15" i="33"/>
  <c r="CC15" i="33"/>
  <c r="CB15" i="33"/>
  <c r="CA15" i="33"/>
  <c r="CK14" i="33"/>
  <c r="CK13" i="33"/>
  <c r="CK12" i="33"/>
  <c r="CK10" i="33"/>
  <c r="CK11" i="33"/>
  <c r="CK9" i="33"/>
  <c r="CK8" i="33"/>
  <c r="CK7" i="33"/>
  <c r="CK15" i="33" s="1"/>
  <c r="BY15" i="33"/>
  <c r="BX15" i="33"/>
  <c r="BW15" i="33"/>
  <c r="BV15" i="33"/>
  <c r="BU15" i="33"/>
  <c r="BT15" i="33"/>
  <c r="BS15" i="33"/>
  <c r="BR15" i="33"/>
  <c r="BQ15" i="33"/>
  <c r="BP15" i="33"/>
  <c r="BZ12" i="33"/>
  <c r="BZ10" i="33"/>
  <c r="BZ11" i="33"/>
  <c r="BZ9" i="33"/>
  <c r="BZ8" i="33"/>
  <c r="BZ7" i="33"/>
  <c r="BZ15" i="33" s="1"/>
  <c r="BN15" i="33"/>
  <c r="BM15" i="33"/>
  <c r="BL15" i="33"/>
  <c r="BK15" i="33"/>
  <c r="BJ15" i="33"/>
  <c r="BI15" i="33"/>
  <c r="BH15" i="33"/>
  <c r="BG15" i="33"/>
  <c r="BF15" i="33"/>
  <c r="BE15" i="33"/>
  <c r="BO14" i="33"/>
  <c r="BO13" i="33"/>
  <c r="BO12" i="33"/>
  <c r="BO10" i="33"/>
  <c r="BO11" i="33"/>
  <c r="BO9" i="33"/>
  <c r="BO8" i="33"/>
  <c r="BO7" i="33"/>
  <c r="BO15" i="33" s="1"/>
  <c r="BC15" i="33"/>
  <c r="BB15" i="33"/>
  <c r="BA15" i="33"/>
  <c r="AZ15" i="33"/>
  <c r="AY15" i="33"/>
  <c r="AX15" i="33"/>
  <c r="AW15" i="33"/>
  <c r="AV15" i="33"/>
  <c r="AU15" i="33"/>
  <c r="AT15" i="33"/>
  <c r="BD14" i="33"/>
  <c r="BD13" i="33"/>
  <c r="BD12" i="33"/>
  <c r="BD10" i="33"/>
  <c r="BD11" i="33"/>
  <c r="BD9" i="33"/>
  <c r="BD8" i="33"/>
  <c r="BD7" i="33"/>
  <c r="BD15" i="33" s="1"/>
  <c r="AR15" i="33"/>
  <c r="AQ15" i="33"/>
  <c r="AP15" i="33"/>
  <c r="AO15" i="33"/>
  <c r="AN15" i="33"/>
  <c r="AM15" i="33"/>
  <c r="AL15" i="33"/>
  <c r="AK15" i="33"/>
  <c r="AJ15" i="33"/>
  <c r="AI15" i="33"/>
  <c r="AS13" i="33"/>
  <c r="AS12" i="33"/>
  <c r="AS10" i="33"/>
  <c r="AS11" i="33"/>
  <c r="AS9" i="33"/>
  <c r="AS8" i="33"/>
  <c r="AS7" i="33"/>
  <c r="AS15" i="33" s="1"/>
  <c r="AG15" i="33"/>
  <c r="AF15" i="33"/>
  <c r="AE15" i="33"/>
  <c r="AD15" i="33"/>
  <c r="AC15" i="33"/>
  <c r="AB15" i="33"/>
  <c r="AA15" i="33"/>
  <c r="Z15" i="33"/>
  <c r="Y15" i="33"/>
  <c r="X15" i="33"/>
  <c r="AH13" i="33"/>
  <c r="AH12" i="33"/>
  <c r="AH10" i="33"/>
  <c r="AH11" i="33"/>
  <c r="AH9" i="33"/>
  <c r="AH8" i="33"/>
  <c r="AH7" i="33"/>
  <c r="AH15" i="33" s="1"/>
  <c r="W7" i="33"/>
  <c r="R15" i="33"/>
  <c r="V15" i="33"/>
  <c r="U15" i="33"/>
  <c r="T15" i="33"/>
  <c r="S15" i="33"/>
  <c r="Q15" i="33"/>
  <c r="P15" i="33"/>
  <c r="O15" i="33"/>
  <c r="N15" i="33"/>
  <c r="M15" i="33"/>
  <c r="W13" i="33"/>
  <c r="W12" i="33"/>
  <c r="W10" i="33"/>
  <c r="W11" i="33"/>
  <c r="W9" i="33"/>
  <c r="W8" i="33"/>
  <c r="W15" i="33"/>
  <c r="EV54" i="31"/>
  <c r="EU54" i="31"/>
  <c r="ET54" i="31"/>
  <c r="ES54" i="31"/>
  <c r="ER54" i="31"/>
  <c r="EQ54" i="31"/>
  <c r="EP54" i="31"/>
  <c r="EN54" i="31"/>
  <c r="EM54" i="31"/>
  <c r="EL54" i="31"/>
  <c r="EK54" i="31"/>
  <c r="EJ54" i="31"/>
  <c r="EI54" i="31"/>
  <c r="EH54" i="31"/>
  <c r="EF54" i="31"/>
  <c r="EE54" i="31"/>
  <c r="ED54" i="31"/>
  <c r="EC54" i="31"/>
  <c r="EB54" i="31"/>
  <c r="EA54" i="31"/>
  <c r="DZ54" i="31"/>
  <c r="DX54" i="31"/>
  <c r="DW54" i="31"/>
  <c r="DV54" i="31"/>
  <c r="DU54" i="31"/>
  <c r="DT54" i="31"/>
  <c r="DS54" i="31"/>
  <c r="DR54" i="31"/>
  <c r="DP54" i="31"/>
  <c r="DO54" i="31"/>
  <c r="DN54" i="31"/>
  <c r="DM54" i="31"/>
  <c r="DL54" i="31"/>
  <c r="DK54" i="31"/>
  <c r="DJ54" i="31"/>
  <c r="DH54" i="31"/>
  <c r="DG54" i="31"/>
  <c r="DF54" i="31"/>
  <c r="DE54" i="31"/>
  <c r="DD54" i="31"/>
  <c r="DC54" i="31"/>
  <c r="DB54" i="31"/>
  <c r="CZ54" i="31"/>
  <c r="CY54" i="31"/>
  <c r="CX54" i="31"/>
  <c r="CW54" i="31"/>
  <c r="CV54" i="31"/>
  <c r="CU54" i="31"/>
  <c r="CT54" i="31"/>
  <c r="CR54" i="31"/>
  <c r="CQ54" i="31"/>
  <c r="CP54" i="31"/>
  <c r="CO54" i="31"/>
  <c r="CN54" i="31"/>
  <c r="CM54" i="31"/>
  <c r="CL54" i="31"/>
  <c r="CJ54" i="31"/>
  <c r="CI54" i="31"/>
  <c r="CH54" i="31"/>
  <c r="CG54" i="31"/>
  <c r="CF54" i="31"/>
  <c r="CE54" i="31"/>
  <c r="CD54" i="31"/>
  <c r="CB54" i="31"/>
  <c r="CA54" i="31"/>
  <c r="BZ54" i="31"/>
  <c r="BY54" i="31"/>
  <c r="BX54" i="31"/>
  <c r="BW54" i="31"/>
  <c r="BV54" i="31"/>
  <c r="BT54" i="31"/>
  <c r="BS54" i="31"/>
  <c r="BR54" i="31"/>
  <c r="BQ54" i="31"/>
  <c r="BP54" i="31"/>
  <c r="BO54" i="31"/>
  <c r="BN54" i="31"/>
  <c r="BL54" i="31"/>
  <c r="BK54" i="31"/>
  <c r="BJ54" i="31"/>
  <c r="BI54" i="31"/>
  <c r="BH54" i="31"/>
  <c r="BG54" i="31"/>
  <c r="BF54" i="31"/>
  <c r="BD54" i="31"/>
  <c r="BC54" i="31"/>
  <c r="BB54" i="31"/>
  <c r="BA54" i="31"/>
  <c r="AZ54" i="31"/>
  <c r="AY54" i="31"/>
  <c r="AX54" i="31"/>
  <c r="AV54" i="31"/>
  <c r="AU54" i="31"/>
  <c r="AT54" i="31"/>
  <c r="AS54" i="31"/>
  <c r="AR54" i="31"/>
  <c r="AQ54" i="31"/>
  <c r="AP54" i="31"/>
  <c r="AN54" i="31"/>
  <c r="AM54" i="31"/>
  <c r="AL54" i="31"/>
  <c r="AK54" i="31"/>
  <c r="AJ54" i="31"/>
  <c r="AI54" i="31"/>
  <c r="AH54" i="31"/>
  <c r="AF54" i="31"/>
  <c r="AE54" i="31"/>
  <c r="AD54" i="31"/>
  <c r="AC54" i="31"/>
  <c r="AB54" i="31"/>
  <c r="AA54" i="31"/>
  <c r="Z54" i="31"/>
  <c r="X54" i="31"/>
  <c r="W54" i="31"/>
  <c r="V54" i="31"/>
  <c r="U54" i="31"/>
  <c r="T54" i="31"/>
  <c r="S54" i="31"/>
  <c r="R54" i="31"/>
  <c r="P54" i="31"/>
  <c r="O54" i="31"/>
  <c r="N54" i="31"/>
  <c r="M54" i="31"/>
  <c r="L54" i="31"/>
  <c r="K54" i="31"/>
  <c r="J54" i="31"/>
  <c r="DY53" i="31"/>
  <c r="BM53" i="31"/>
  <c r="AW53" i="31"/>
  <c r="AO53" i="31"/>
  <c r="EW52" i="31"/>
  <c r="EO52" i="31"/>
  <c r="EG52" i="31"/>
  <c r="DY52" i="31"/>
  <c r="DQ52" i="31"/>
  <c r="DI52" i="31"/>
  <c r="DA52" i="31"/>
  <c r="CS52" i="31"/>
  <c r="CK52" i="31"/>
  <c r="CC52" i="31"/>
  <c r="BU52" i="31"/>
  <c r="BE52" i="31"/>
  <c r="AW52" i="31"/>
  <c r="AO52" i="31"/>
  <c r="AG52" i="31"/>
  <c r="Y52" i="31"/>
  <c r="Q52" i="31"/>
  <c r="EW51" i="31"/>
  <c r="EO51" i="31"/>
  <c r="EG51" i="31"/>
  <c r="DY51" i="31"/>
  <c r="DQ51" i="31"/>
  <c r="DI51" i="31"/>
  <c r="DA51" i="31"/>
  <c r="CS51" i="31"/>
  <c r="CK51" i="31"/>
  <c r="CC51" i="31"/>
  <c r="BU51" i="31"/>
  <c r="BE51" i="31"/>
  <c r="AW51" i="31"/>
  <c r="AO51" i="31"/>
  <c r="AG51" i="31"/>
  <c r="Y51" i="31"/>
  <c r="Q51" i="31"/>
  <c r="EW49" i="31"/>
  <c r="EO49" i="31"/>
  <c r="EG49" i="31"/>
  <c r="DY49" i="31"/>
  <c r="DQ49" i="31"/>
  <c r="DI49" i="31"/>
  <c r="DA49" i="31"/>
  <c r="CS49" i="31"/>
  <c r="CK49" i="31"/>
  <c r="CC49" i="31"/>
  <c r="BU49" i="31"/>
  <c r="BE49" i="31"/>
  <c r="AW49" i="31"/>
  <c r="AO49" i="31"/>
  <c r="Y49" i="31"/>
  <c r="Q49" i="31"/>
  <c r="EW50" i="31"/>
  <c r="EO50" i="31"/>
  <c r="EG50" i="31"/>
  <c r="DY50" i="31"/>
  <c r="DQ50" i="31"/>
  <c r="DI50" i="31"/>
  <c r="DA50" i="31"/>
  <c r="CS50" i="31"/>
  <c r="CK50" i="31"/>
  <c r="CC50" i="31"/>
  <c r="BU50" i="31"/>
  <c r="BE50" i="31"/>
  <c r="AW50" i="31"/>
  <c r="AO50" i="31"/>
  <c r="AG50" i="31"/>
  <c r="Y50" i="31"/>
  <c r="Q50" i="31"/>
  <c r="EW48" i="31"/>
  <c r="EO48" i="31"/>
  <c r="EG48" i="31"/>
  <c r="DY48" i="31"/>
  <c r="DQ48" i="31"/>
  <c r="DI48" i="31"/>
  <c r="DA48" i="31"/>
  <c r="CS48" i="31"/>
  <c r="CK48" i="31"/>
  <c r="CC48" i="31"/>
  <c r="BU48" i="31"/>
  <c r="BE48" i="31"/>
  <c r="AW48" i="31"/>
  <c r="AO48" i="31"/>
  <c r="AG48" i="31"/>
  <c r="Y48" i="31"/>
  <c r="Q48" i="31"/>
  <c r="EW47" i="31"/>
  <c r="EO47" i="31"/>
  <c r="EG47" i="31"/>
  <c r="DY47" i="31"/>
  <c r="DQ47" i="31"/>
  <c r="DI47" i="31"/>
  <c r="DA47" i="31"/>
  <c r="CS47" i="31"/>
  <c r="CK47" i="31"/>
  <c r="CC47" i="31"/>
  <c r="BU47" i="31"/>
  <c r="BE47" i="31"/>
  <c r="AW47" i="31"/>
  <c r="AO47" i="31"/>
  <c r="AG47" i="31"/>
  <c r="Y47" i="31"/>
  <c r="Q47" i="31"/>
  <c r="EW46" i="31"/>
  <c r="EW54" i="31" s="1"/>
  <c r="EO46" i="31"/>
  <c r="EO54" i="31" s="1"/>
  <c r="EG46" i="31"/>
  <c r="EG54" i="31" s="1"/>
  <c r="DY46" i="31"/>
  <c r="DY54" i="31" s="1"/>
  <c r="DQ46" i="31"/>
  <c r="DQ54" i="31" s="1"/>
  <c r="DI46" i="31"/>
  <c r="DI54" i="31" s="1"/>
  <c r="DA46" i="31"/>
  <c r="DA54" i="31" s="1"/>
  <c r="CS46" i="31"/>
  <c r="CS54" i="31" s="1"/>
  <c r="CK46" i="31"/>
  <c r="CK54" i="31" s="1"/>
  <c r="CC46" i="31"/>
  <c r="CC54" i="31" s="1"/>
  <c r="BU46" i="31"/>
  <c r="BU54" i="31" s="1"/>
  <c r="BM54" i="31"/>
  <c r="BE46" i="31"/>
  <c r="BE54" i="31" s="1"/>
  <c r="AW46" i="31"/>
  <c r="AW54" i="31" s="1"/>
  <c r="AO46" i="31"/>
  <c r="AO54" i="31" s="1"/>
  <c r="AG46" i="31"/>
  <c r="AG54" i="31" s="1"/>
  <c r="Y46" i="31"/>
  <c r="Y54" i="31" s="1"/>
  <c r="Q46" i="31"/>
  <c r="Q54" i="31" s="1"/>
  <c r="EV41" i="31"/>
  <c r="EU41" i="31"/>
  <c r="ET41" i="31"/>
  <c r="ES41" i="31"/>
  <c r="ER41" i="31"/>
  <c r="EQ41" i="31"/>
  <c r="EP41" i="31"/>
  <c r="EN41" i="31"/>
  <c r="EM41" i="31"/>
  <c r="EL41" i="31"/>
  <c r="EK41" i="31"/>
  <c r="EJ41" i="31"/>
  <c r="EI41" i="31"/>
  <c r="EH41" i="31"/>
  <c r="EF41" i="31"/>
  <c r="EE41" i="31"/>
  <c r="ED41" i="31"/>
  <c r="EC41" i="31"/>
  <c r="EB41" i="31"/>
  <c r="EA41" i="31"/>
  <c r="DZ41" i="31"/>
  <c r="DX41" i="31"/>
  <c r="DW41" i="31"/>
  <c r="DV41" i="31"/>
  <c r="DU41" i="31"/>
  <c r="DT41" i="31"/>
  <c r="DS41" i="31"/>
  <c r="DR41" i="31"/>
  <c r="DP41" i="31"/>
  <c r="DO41" i="31"/>
  <c r="DN41" i="31"/>
  <c r="DM41" i="31"/>
  <c r="DL41" i="31"/>
  <c r="DK41" i="31"/>
  <c r="DJ41" i="31"/>
  <c r="DH41" i="31"/>
  <c r="DG41" i="31"/>
  <c r="DF41" i="31"/>
  <c r="DE41" i="31"/>
  <c r="DD41" i="31"/>
  <c r="DC41" i="31"/>
  <c r="DB41" i="31"/>
  <c r="CZ41" i="31"/>
  <c r="CY41" i="31"/>
  <c r="CX41" i="31"/>
  <c r="CW41" i="31"/>
  <c r="CV41" i="31"/>
  <c r="CU41" i="31"/>
  <c r="CT41" i="31"/>
  <c r="CR41" i="31"/>
  <c r="CQ41" i="31"/>
  <c r="CP41" i="31"/>
  <c r="CO41" i="31"/>
  <c r="CN41" i="31"/>
  <c r="CM41" i="31"/>
  <c r="CL41" i="31"/>
  <c r="CJ41" i="31"/>
  <c r="CI41" i="31"/>
  <c r="CH41" i="31"/>
  <c r="CG41" i="31"/>
  <c r="CF41" i="31"/>
  <c r="CE41" i="31"/>
  <c r="CD41" i="31"/>
  <c r="CB41" i="31"/>
  <c r="CA41" i="31"/>
  <c r="BZ41" i="31"/>
  <c r="BY41" i="31"/>
  <c r="BX41" i="31"/>
  <c r="BW41" i="31"/>
  <c r="BV41" i="31"/>
  <c r="BS41" i="31"/>
  <c r="BR41" i="31"/>
  <c r="BQ41" i="31"/>
  <c r="BP41" i="31"/>
  <c r="BO41" i="31"/>
  <c r="BN41" i="31"/>
  <c r="BL41" i="31"/>
  <c r="BK41" i="31"/>
  <c r="BJ41" i="31"/>
  <c r="BI41" i="31"/>
  <c r="BH41" i="31"/>
  <c r="BG41" i="31"/>
  <c r="BF41" i="31"/>
  <c r="BD41" i="31"/>
  <c r="BC41" i="31"/>
  <c r="BB41" i="31"/>
  <c r="BA41" i="31"/>
  <c r="AZ41" i="31"/>
  <c r="AY41" i="31"/>
  <c r="AX41" i="31"/>
  <c r="AV41" i="31"/>
  <c r="AU41" i="31"/>
  <c r="AT41" i="31"/>
  <c r="AS41" i="31"/>
  <c r="AR41" i="31"/>
  <c r="AQ41" i="31"/>
  <c r="AP41" i="31"/>
  <c r="AN41" i="31"/>
  <c r="AM41" i="31"/>
  <c r="AL41" i="31"/>
  <c r="AK41" i="31"/>
  <c r="AJ41" i="31"/>
  <c r="AI41" i="31"/>
  <c r="AH41" i="31"/>
  <c r="AF41" i="31"/>
  <c r="AE41" i="31"/>
  <c r="AD41" i="31"/>
  <c r="AC41" i="31"/>
  <c r="AB41" i="31"/>
  <c r="AA41" i="31"/>
  <c r="Z41" i="31"/>
  <c r="X41" i="31"/>
  <c r="W41" i="31"/>
  <c r="V41" i="31"/>
  <c r="U41" i="31"/>
  <c r="T41" i="31"/>
  <c r="S41" i="31"/>
  <c r="R41" i="31"/>
  <c r="P41" i="31"/>
  <c r="O41" i="31"/>
  <c r="N41" i="31"/>
  <c r="M41" i="31"/>
  <c r="L41" i="31"/>
  <c r="K41" i="31"/>
  <c r="J41" i="31"/>
  <c r="EO40" i="31"/>
  <c r="EG40" i="31"/>
  <c r="DY40" i="31"/>
  <c r="CK40" i="31"/>
  <c r="CC40" i="31"/>
  <c r="EW39" i="31"/>
  <c r="EO39" i="31"/>
  <c r="EG39" i="31"/>
  <c r="DY39" i="31"/>
  <c r="DQ39" i="31"/>
  <c r="DI39" i="31"/>
  <c r="DA39" i="31"/>
  <c r="CS39" i="31"/>
  <c r="CK39" i="31"/>
  <c r="CC39" i="31"/>
  <c r="BU39" i="31"/>
  <c r="BM39" i="31"/>
  <c r="BE39" i="31"/>
  <c r="AW39" i="31"/>
  <c r="AG39" i="31"/>
  <c r="Y39" i="31"/>
  <c r="Q39" i="31"/>
  <c r="EW38" i="31"/>
  <c r="EO38" i="31"/>
  <c r="EG38" i="31"/>
  <c r="DY38" i="31"/>
  <c r="DQ38" i="31"/>
  <c r="DI38" i="31"/>
  <c r="DA38" i="31"/>
  <c r="CS38" i="31"/>
  <c r="CK38" i="31"/>
  <c r="CC38" i="31"/>
  <c r="BU38" i="31"/>
  <c r="BM38" i="31"/>
  <c r="BE38" i="31"/>
  <c r="AW38" i="31"/>
  <c r="AO38" i="31"/>
  <c r="AG38" i="31"/>
  <c r="Y38" i="31"/>
  <c r="Q38" i="31"/>
  <c r="EW36" i="31"/>
  <c r="EG36" i="31"/>
  <c r="DY36" i="31"/>
  <c r="DQ36" i="31"/>
  <c r="CK36" i="31"/>
  <c r="AO36" i="31"/>
  <c r="Q36" i="31"/>
  <c r="EW37" i="31"/>
  <c r="EO37" i="31"/>
  <c r="EG37" i="31"/>
  <c r="DY37" i="31"/>
  <c r="DQ37" i="31"/>
  <c r="DI37" i="31"/>
  <c r="DA37" i="31"/>
  <c r="CS37" i="31"/>
  <c r="CK37" i="31"/>
  <c r="CC37" i="31"/>
  <c r="BU37" i="31"/>
  <c r="BM37" i="31"/>
  <c r="BE37" i="31"/>
  <c r="AW37" i="31"/>
  <c r="AO37" i="31"/>
  <c r="AG37" i="31"/>
  <c r="Y37" i="31"/>
  <c r="Q37" i="31"/>
  <c r="EW35" i="31"/>
  <c r="EO35" i="31"/>
  <c r="EG35" i="31"/>
  <c r="DY35" i="31"/>
  <c r="DQ35" i="31"/>
  <c r="DI35" i="31"/>
  <c r="DA35" i="31"/>
  <c r="CS35" i="31"/>
  <c r="CK35" i="31"/>
  <c r="CC35" i="31"/>
  <c r="BU35" i="31"/>
  <c r="BM35" i="31"/>
  <c r="BE35" i="31"/>
  <c r="AW35" i="31"/>
  <c r="AO35" i="31"/>
  <c r="AG35" i="31"/>
  <c r="Y35" i="31"/>
  <c r="Q35" i="31"/>
  <c r="EW34" i="31"/>
  <c r="EO34" i="31"/>
  <c r="EG34" i="31"/>
  <c r="DY34" i="31"/>
  <c r="DQ34" i="31"/>
  <c r="DI34" i="31"/>
  <c r="DA34" i="31"/>
  <c r="CS34" i="31"/>
  <c r="CK34" i="31"/>
  <c r="CC34" i="31"/>
  <c r="BU34" i="31"/>
  <c r="BM34" i="31"/>
  <c r="BE34" i="31"/>
  <c r="AW34" i="31"/>
  <c r="AO34" i="31"/>
  <c r="AG34" i="31"/>
  <c r="Y34" i="31"/>
  <c r="Q34" i="31"/>
  <c r="EW33" i="31"/>
  <c r="EW41" i="31" s="1"/>
  <c r="EO33" i="31"/>
  <c r="EO41" i="31" s="1"/>
  <c r="EG33" i="31"/>
  <c r="EG41" i="31" s="1"/>
  <c r="DY33" i="31"/>
  <c r="DY41" i="31" s="1"/>
  <c r="DQ33" i="31"/>
  <c r="DQ41" i="31" s="1"/>
  <c r="DI33" i="31"/>
  <c r="DI41" i="31" s="1"/>
  <c r="DA33" i="31"/>
  <c r="DA41" i="31" s="1"/>
  <c r="CS33" i="31"/>
  <c r="CS41" i="31" s="1"/>
  <c r="CK33" i="31"/>
  <c r="CK41" i="31" s="1"/>
  <c r="CC33" i="31"/>
  <c r="CC41" i="31" s="1"/>
  <c r="BU33" i="31"/>
  <c r="BU41" i="31" s="1"/>
  <c r="BM33" i="31"/>
  <c r="BM41" i="31" s="1"/>
  <c r="BE33" i="31"/>
  <c r="BE41" i="31" s="1"/>
  <c r="AW33" i="31"/>
  <c r="AW41" i="31" s="1"/>
  <c r="AO33" i="31"/>
  <c r="AO41" i="31" s="1"/>
  <c r="AG33" i="31"/>
  <c r="AG41" i="31" s="1"/>
  <c r="Y33" i="31"/>
  <c r="Y41" i="31" s="1"/>
  <c r="Q33" i="31"/>
  <c r="Q41" i="31" s="1"/>
  <c r="EV28" i="31"/>
  <c r="EU28" i="31"/>
  <c r="ET28" i="31"/>
  <c r="ES28" i="31"/>
  <c r="ER28" i="31"/>
  <c r="EQ28" i="31"/>
  <c r="EP28" i="31"/>
  <c r="EN28" i="31"/>
  <c r="EM28" i="31"/>
  <c r="EL28" i="31"/>
  <c r="EK28" i="31"/>
  <c r="EJ28" i="31"/>
  <c r="EI28" i="31"/>
  <c r="EH28" i="31"/>
  <c r="EF28" i="31"/>
  <c r="EE28" i="31"/>
  <c r="ED28" i="31"/>
  <c r="EC28" i="31"/>
  <c r="EB28" i="31"/>
  <c r="EA28" i="31"/>
  <c r="DZ28" i="31"/>
  <c r="DX28" i="31"/>
  <c r="DW28" i="31"/>
  <c r="DV28" i="31"/>
  <c r="DU28" i="31"/>
  <c r="DT28" i="31"/>
  <c r="DS28" i="31"/>
  <c r="DR28" i="31"/>
  <c r="DP28" i="31"/>
  <c r="DO28" i="31"/>
  <c r="DN28" i="31"/>
  <c r="DM28" i="31"/>
  <c r="DL28" i="31"/>
  <c r="DK28" i="31"/>
  <c r="DJ28" i="31"/>
  <c r="DH28" i="31"/>
  <c r="DG28" i="31"/>
  <c r="DF28" i="31"/>
  <c r="DE28" i="31"/>
  <c r="DD28" i="31"/>
  <c r="DC28" i="31"/>
  <c r="DB28" i="31"/>
  <c r="CZ28" i="31"/>
  <c r="CY28" i="31"/>
  <c r="CX28" i="31"/>
  <c r="CW28" i="31"/>
  <c r="CV28" i="31"/>
  <c r="CU28" i="31"/>
  <c r="CT28" i="31"/>
  <c r="CR28" i="31"/>
  <c r="CQ28" i="31"/>
  <c r="CP28" i="31"/>
  <c r="CO28" i="31"/>
  <c r="CN28" i="31"/>
  <c r="CM28" i="31"/>
  <c r="CL28" i="31"/>
  <c r="CJ28" i="31"/>
  <c r="CI28" i="31"/>
  <c r="CH28" i="31"/>
  <c r="CG28" i="31"/>
  <c r="CF28" i="31"/>
  <c r="CE28" i="31"/>
  <c r="CD28" i="31"/>
  <c r="CB28" i="31"/>
  <c r="CA28" i="31"/>
  <c r="BZ28" i="31"/>
  <c r="BY28" i="31"/>
  <c r="BX28" i="31"/>
  <c r="BW28" i="31"/>
  <c r="BV28" i="31"/>
  <c r="BT28" i="31"/>
  <c r="BS28" i="31"/>
  <c r="BR28" i="31"/>
  <c r="BQ28" i="31"/>
  <c r="BP28" i="31"/>
  <c r="BO28" i="31"/>
  <c r="BN28" i="31"/>
  <c r="BL28" i="31"/>
  <c r="BK28" i="31"/>
  <c r="BJ28" i="31"/>
  <c r="BI28" i="31"/>
  <c r="BH28" i="31"/>
  <c r="BG28" i="31"/>
  <c r="BF28" i="31"/>
  <c r="BD28" i="31"/>
  <c r="BC28" i="31"/>
  <c r="BB28" i="31"/>
  <c r="BA28" i="31"/>
  <c r="AZ28" i="31"/>
  <c r="AY28" i="31"/>
  <c r="AX28" i="31"/>
  <c r="AV28" i="31"/>
  <c r="AU28" i="31"/>
  <c r="AT28" i="31"/>
  <c r="AS28" i="31"/>
  <c r="AR28" i="31"/>
  <c r="AQ28" i="31"/>
  <c r="AP28" i="31"/>
  <c r="AN28" i="31"/>
  <c r="AM28" i="31"/>
  <c r="AL28" i="31"/>
  <c r="AK28" i="31"/>
  <c r="AJ28" i="31"/>
  <c r="AI28" i="31"/>
  <c r="AH28" i="31"/>
  <c r="AF28" i="31"/>
  <c r="AE28" i="31"/>
  <c r="AD28" i="31"/>
  <c r="AC28" i="31"/>
  <c r="AB28" i="31"/>
  <c r="AA28" i="31"/>
  <c r="Z28" i="31"/>
  <c r="X28" i="31"/>
  <c r="W28" i="31"/>
  <c r="V28" i="31"/>
  <c r="U28" i="31"/>
  <c r="T28" i="31"/>
  <c r="S28" i="31"/>
  <c r="R28" i="31"/>
  <c r="P28" i="31"/>
  <c r="O28" i="31"/>
  <c r="N28" i="31"/>
  <c r="M28" i="31"/>
  <c r="L28" i="31"/>
  <c r="K28" i="31"/>
  <c r="J28" i="31"/>
  <c r="EO27" i="31"/>
  <c r="CS27" i="31"/>
  <c r="CC27" i="31"/>
  <c r="BU27" i="31"/>
  <c r="BM27" i="31"/>
  <c r="EW26" i="31"/>
  <c r="EO26" i="31"/>
  <c r="EG26" i="31"/>
  <c r="DY26" i="31"/>
  <c r="DQ26" i="31"/>
  <c r="DI26" i="31"/>
  <c r="DA26" i="31"/>
  <c r="CS26" i="31"/>
  <c r="CK26" i="31"/>
  <c r="CC26" i="31"/>
  <c r="BU26" i="31"/>
  <c r="BM26" i="31"/>
  <c r="BE26" i="31"/>
  <c r="AW26" i="31"/>
  <c r="AO26" i="31"/>
  <c r="AG26" i="31"/>
  <c r="Y26" i="31"/>
  <c r="Q26" i="31"/>
  <c r="EW25" i="31"/>
  <c r="EO25" i="31"/>
  <c r="EG25" i="31"/>
  <c r="DY25" i="31"/>
  <c r="DQ25" i="31"/>
  <c r="DI25" i="31"/>
  <c r="DA25" i="31"/>
  <c r="CS25" i="31"/>
  <c r="CK25" i="31"/>
  <c r="CC25" i="31"/>
  <c r="BU25" i="31"/>
  <c r="BM25" i="31"/>
  <c r="BE25" i="31"/>
  <c r="AW25" i="31"/>
  <c r="AO25" i="31"/>
  <c r="AG25" i="31"/>
  <c r="Y25" i="31"/>
  <c r="Q25" i="31"/>
  <c r="EW23" i="31"/>
  <c r="EO23" i="31"/>
  <c r="EG23" i="31"/>
  <c r="DY23" i="31"/>
  <c r="DQ23" i="31"/>
  <c r="DI23" i="31"/>
  <c r="DA23" i="31"/>
  <c r="CS23" i="31"/>
  <c r="CK23" i="31"/>
  <c r="CC23" i="31"/>
  <c r="BU23" i="31"/>
  <c r="BM23" i="31"/>
  <c r="AW23" i="31"/>
  <c r="AO23" i="31"/>
  <c r="AG23" i="31"/>
  <c r="Y23" i="31"/>
  <c r="Q23" i="31"/>
  <c r="EW24" i="31"/>
  <c r="EO24" i="31"/>
  <c r="EG24" i="31"/>
  <c r="DY24" i="31"/>
  <c r="DQ24" i="31"/>
  <c r="DI24" i="31"/>
  <c r="DA24" i="31"/>
  <c r="CS24" i="31"/>
  <c r="CK24" i="31"/>
  <c r="CC24" i="31"/>
  <c r="BU24" i="31"/>
  <c r="BM24" i="31"/>
  <c r="BE24" i="31"/>
  <c r="AW24" i="31"/>
  <c r="AO24" i="31"/>
  <c r="AG24" i="31"/>
  <c r="Y24" i="31"/>
  <c r="Q24" i="31"/>
  <c r="EW22" i="31"/>
  <c r="EO22" i="31"/>
  <c r="EG22" i="31"/>
  <c r="DY22" i="31"/>
  <c r="DQ22" i="31"/>
  <c r="DI22" i="31"/>
  <c r="DA22" i="31"/>
  <c r="CS22" i="31"/>
  <c r="CK22" i="31"/>
  <c r="CC22" i="31"/>
  <c r="BU22" i="31"/>
  <c r="BM22" i="31"/>
  <c r="BE22" i="31"/>
  <c r="AW22" i="31"/>
  <c r="AO22" i="31"/>
  <c r="AG22" i="31"/>
  <c r="Y22" i="31"/>
  <c r="Q22" i="31"/>
  <c r="EW21" i="31"/>
  <c r="EO21" i="31"/>
  <c r="EG21" i="31"/>
  <c r="DY21" i="31"/>
  <c r="DQ21" i="31"/>
  <c r="DI21" i="31"/>
  <c r="DA21" i="31"/>
  <c r="CS21" i="31"/>
  <c r="CK21" i="31"/>
  <c r="CC21" i="31"/>
  <c r="BU21" i="31"/>
  <c r="BM21" i="31"/>
  <c r="BE21" i="31"/>
  <c r="AW21" i="31"/>
  <c r="AO21" i="31"/>
  <c r="AG21" i="31"/>
  <c r="Y21" i="31"/>
  <c r="Q21" i="31"/>
  <c r="EW20" i="31"/>
  <c r="EW28" i="31" s="1"/>
  <c r="EO20" i="31"/>
  <c r="EO28" i="31" s="1"/>
  <c r="EG20" i="31"/>
  <c r="EG28" i="31" s="1"/>
  <c r="DY20" i="31"/>
  <c r="DY28" i="31" s="1"/>
  <c r="DQ20" i="31"/>
  <c r="DQ28" i="31" s="1"/>
  <c r="DI20" i="31"/>
  <c r="DI28" i="31" s="1"/>
  <c r="DA20" i="31"/>
  <c r="DA28" i="31" s="1"/>
  <c r="CS20" i="31"/>
  <c r="CS28" i="31" s="1"/>
  <c r="CK20" i="31"/>
  <c r="CK28" i="31" s="1"/>
  <c r="CC20" i="31"/>
  <c r="CC28" i="31" s="1"/>
  <c r="BU20" i="31"/>
  <c r="BU28" i="31" s="1"/>
  <c r="BM20" i="31"/>
  <c r="BM28" i="31" s="1"/>
  <c r="BE20" i="31"/>
  <c r="BE28" i="31" s="1"/>
  <c r="AW20" i="31"/>
  <c r="AW28" i="31" s="1"/>
  <c r="AO20" i="31"/>
  <c r="AO28" i="31" s="1"/>
  <c r="AG20" i="31"/>
  <c r="AG28" i="31" s="1"/>
  <c r="Y20" i="31"/>
  <c r="Y28" i="31" s="1"/>
  <c r="Q20" i="31"/>
  <c r="Q28" i="31" s="1"/>
  <c r="EV15" i="31"/>
  <c r="EO14" i="31"/>
  <c r="EO13" i="31"/>
  <c r="EO12" i="31"/>
  <c r="EO10" i="31"/>
  <c r="EO11" i="31"/>
  <c r="EO9" i="31"/>
  <c r="EO8" i="31"/>
  <c r="EO7" i="31"/>
  <c r="EO15" i="31" s="1"/>
  <c r="EG14" i="31"/>
  <c r="EG13" i="31"/>
  <c r="EG12" i="31"/>
  <c r="EG10" i="31"/>
  <c r="EG11" i="31"/>
  <c r="EG9" i="31"/>
  <c r="EG8" i="31"/>
  <c r="EG7" i="31"/>
  <c r="EG15" i="31" s="1"/>
  <c r="DY14" i="31"/>
  <c r="DY13" i="31"/>
  <c r="DY12" i="31"/>
  <c r="DY10" i="31"/>
  <c r="DY11" i="31"/>
  <c r="DY9" i="31"/>
  <c r="DY8" i="31"/>
  <c r="DY15" i="31"/>
  <c r="DQ13" i="31"/>
  <c r="DQ12" i="31"/>
  <c r="DQ10" i="31"/>
  <c r="DQ11" i="31"/>
  <c r="DQ9" i="31"/>
  <c r="DQ8" i="31"/>
  <c r="DQ7" i="31"/>
  <c r="DQ15" i="31" s="1"/>
  <c r="DI13" i="31"/>
  <c r="DI12" i="31"/>
  <c r="DI10" i="31"/>
  <c r="DI11" i="31"/>
  <c r="DI9" i="31"/>
  <c r="DI8" i="31"/>
  <c r="DI7" i="31"/>
  <c r="DI15" i="31" s="1"/>
  <c r="DA13" i="31"/>
  <c r="DA12" i="31"/>
  <c r="DA10" i="31"/>
  <c r="DA11" i="31"/>
  <c r="DA9" i="31"/>
  <c r="DA8" i="31"/>
  <c r="DA7" i="31"/>
  <c r="DA15" i="31" s="1"/>
  <c r="CS14" i="31"/>
  <c r="CS13" i="31"/>
  <c r="CS12" i="31"/>
  <c r="CS10" i="31"/>
  <c r="CS11" i="31"/>
  <c r="CS9" i="31"/>
  <c r="CS8" i="31"/>
  <c r="CS7" i="31"/>
  <c r="CS15" i="31" s="1"/>
  <c r="CK14" i="31"/>
  <c r="CK13" i="31"/>
  <c r="CK12" i="31"/>
  <c r="CK10" i="31"/>
  <c r="CK11" i="31"/>
  <c r="CK9" i="31"/>
  <c r="CK8" i="31"/>
  <c r="CK7" i="31"/>
  <c r="CK15" i="31" s="1"/>
  <c r="CC14" i="31"/>
  <c r="CC13" i="31"/>
  <c r="CC12" i="31"/>
  <c r="CC10" i="31"/>
  <c r="CC11" i="31"/>
  <c r="CC9" i="31"/>
  <c r="CC8" i="31"/>
  <c r="CC7" i="31"/>
  <c r="CC15" i="31" s="1"/>
  <c r="BU14" i="31"/>
  <c r="BU13" i="31"/>
  <c r="BU12" i="31"/>
  <c r="BU10" i="31"/>
  <c r="BU11" i="31"/>
  <c r="BU9" i="31"/>
  <c r="BU8" i="31"/>
  <c r="BU7" i="31"/>
  <c r="BU15" i="31" s="1"/>
  <c r="BM14" i="31"/>
  <c r="BM13" i="31"/>
  <c r="BM12" i="31"/>
  <c r="BM10" i="31"/>
  <c r="BM11" i="31"/>
  <c r="BM9" i="31"/>
  <c r="BM8" i="31"/>
  <c r="BM7" i="31"/>
  <c r="BM15" i="31" s="1"/>
  <c r="BE14" i="31"/>
  <c r="BE13" i="31"/>
  <c r="BE12" i="31"/>
  <c r="BE10" i="31"/>
  <c r="BE11" i="31"/>
  <c r="BE9" i="31"/>
  <c r="BE8" i="31"/>
  <c r="BE7" i="31"/>
  <c r="BE15" i="31" s="1"/>
  <c r="AW14" i="31"/>
  <c r="AW13" i="31"/>
  <c r="AW12" i="31"/>
  <c r="AW10" i="31"/>
  <c r="AW11" i="31"/>
  <c r="AW9" i="31"/>
  <c r="AW8" i="31"/>
  <c r="AW7" i="31"/>
  <c r="AW15" i="31" s="1"/>
  <c r="AO14" i="31"/>
  <c r="AO13" i="31"/>
  <c r="AO15" i="31"/>
  <c r="AG13" i="31"/>
  <c r="AG12" i="31"/>
  <c r="AG10" i="31"/>
  <c r="AG11" i="31"/>
  <c r="AG9" i="31"/>
  <c r="AG8" i="31"/>
  <c r="AG7" i="31"/>
  <c r="AG15" i="31" s="1"/>
  <c r="Y13" i="31"/>
  <c r="Y12" i="31"/>
  <c r="Y10" i="31"/>
  <c r="Y11" i="31"/>
  <c r="Y9" i="31"/>
  <c r="Y8" i="31"/>
  <c r="Y7" i="31"/>
  <c r="Y15" i="31" s="1"/>
  <c r="Q10" i="31"/>
  <c r="Q13" i="31"/>
  <c r="Q12" i="31"/>
  <c r="Q11" i="31"/>
  <c r="Q9" i="31"/>
  <c r="Q8" i="31"/>
  <c r="Q7" i="31"/>
  <c r="Q15" i="31" s="1"/>
  <c r="BE54" i="30"/>
  <c r="BD54" i="30"/>
  <c r="BB54" i="30"/>
  <c r="BA54" i="30"/>
  <c r="AY54" i="30"/>
  <c r="AX54" i="30"/>
  <c r="AV54" i="30"/>
  <c r="AU54" i="30"/>
  <c r="AS54" i="30"/>
  <c r="AR54" i="30"/>
  <c r="AP54" i="30"/>
  <c r="AO54" i="30"/>
  <c r="AM54" i="30"/>
  <c r="AL54" i="30"/>
  <c r="AJ54" i="30"/>
  <c r="AI54" i="30"/>
  <c r="AG54" i="30"/>
  <c r="AF54" i="30"/>
  <c r="AD54" i="30"/>
  <c r="AC54" i="30"/>
  <c r="AA54" i="30"/>
  <c r="Z54" i="30"/>
  <c r="X54" i="30"/>
  <c r="W54" i="30"/>
  <c r="U54" i="30"/>
  <c r="T54" i="30"/>
  <c r="R54" i="30"/>
  <c r="Q54" i="30"/>
  <c r="O54" i="30"/>
  <c r="N54" i="30"/>
  <c r="L54" i="30"/>
  <c r="K54" i="30"/>
  <c r="I54" i="30"/>
  <c r="H54" i="30"/>
  <c r="F54" i="30"/>
  <c r="E54" i="30"/>
  <c r="AW53" i="30"/>
  <c r="Y53" i="30"/>
  <c r="S53" i="30"/>
  <c r="P53" i="30"/>
  <c r="BF52" i="30"/>
  <c r="BC52" i="30"/>
  <c r="AZ52" i="30"/>
  <c r="AW52" i="30"/>
  <c r="AT52" i="30"/>
  <c r="AQ52" i="30"/>
  <c r="AN52" i="30"/>
  <c r="AK52" i="30"/>
  <c r="AH52" i="30"/>
  <c r="AE52" i="30"/>
  <c r="AB52" i="30"/>
  <c r="Y52" i="30"/>
  <c r="V52" i="30"/>
  <c r="S52" i="30"/>
  <c r="P52" i="30"/>
  <c r="M52" i="30"/>
  <c r="J52" i="30"/>
  <c r="G52" i="30"/>
  <c r="BF51" i="30"/>
  <c r="BC51" i="30"/>
  <c r="AZ51" i="30"/>
  <c r="AW51" i="30"/>
  <c r="AT51" i="30"/>
  <c r="AQ51" i="30"/>
  <c r="AN51" i="30"/>
  <c r="AK51" i="30"/>
  <c r="AH51" i="30"/>
  <c r="AE51" i="30"/>
  <c r="AB51" i="30"/>
  <c r="Y51" i="30"/>
  <c r="V51" i="30"/>
  <c r="S51" i="30"/>
  <c r="P51" i="30"/>
  <c r="M51" i="30"/>
  <c r="J51" i="30"/>
  <c r="G51" i="30"/>
  <c r="BF49" i="30"/>
  <c r="BC49" i="30"/>
  <c r="AZ49" i="30"/>
  <c r="AW49" i="30"/>
  <c r="AT49" i="30"/>
  <c r="AQ49" i="30"/>
  <c r="AN49" i="30"/>
  <c r="AK49" i="30"/>
  <c r="AH49" i="30"/>
  <c r="AE49" i="30"/>
  <c r="AB49" i="30"/>
  <c r="V49" i="30"/>
  <c r="S49" i="30"/>
  <c r="P49" i="30"/>
  <c r="M49" i="30"/>
  <c r="J49" i="30"/>
  <c r="G49" i="30"/>
  <c r="BF50" i="30"/>
  <c r="BC50" i="30"/>
  <c r="AZ50" i="30"/>
  <c r="AW50" i="30"/>
  <c r="AT50" i="30"/>
  <c r="AQ50" i="30"/>
  <c r="AN50" i="30"/>
  <c r="AK50" i="30"/>
  <c r="AH50" i="30"/>
  <c r="AE50" i="30"/>
  <c r="AB50" i="30"/>
  <c r="Y50" i="30"/>
  <c r="V50" i="30"/>
  <c r="S50" i="30"/>
  <c r="P50" i="30"/>
  <c r="M50" i="30"/>
  <c r="J50" i="30"/>
  <c r="G50" i="30"/>
  <c r="BF48" i="30"/>
  <c r="BC48" i="30"/>
  <c r="AZ48" i="30"/>
  <c r="AW48" i="30"/>
  <c r="AT48" i="30"/>
  <c r="AQ48" i="30"/>
  <c r="AN48" i="30"/>
  <c r="AK48" i="30"/>
  <c r="AH48" i="30"/>
  <c r="AE48" i="30"/>
  <c r="AB48" i="30"/>
  <c r="Y48" i="30"/>
  <c r="V48" i="30"/>
  <c r="S48" i="30"/>
  <c r="P48" i="30"/>
  <c r="M48" i="30"/>
  <c r="J48" i="30"/>
  <c r="G48" i="30"/>
  <c r="BF47" i="30"/>
  <c r="BC47" i="30"/>
  <c r="AZ47" i="30"/>
  <c r="AW47" i="30"/>
  <c r="AT47" i="30"/>
  <c r="AQ47" i="30"/>
  <c r="AN47" i="30"/>
  <c r="AK47" i="30"/>
  <c r="AH47" i="30"/>
  <c r="AE47" i="30"/>
  <c r="AB47" i="30"/>
  <c r="Y47" i="30"/>
  <c r="V47" i="30"/>
  <c r="S47" i="30"/>
  <c r="P47" i="30"/>
  <c r="M47" i="30"/>
  <c r="J47" i="30"/>
  <c r="G47" i="30"/>
  <c r="BF46" i="30"/>
  <c r="BF54" i="30" s="1"/>
  <c r="BC46" i="30"/>
  <c r="BC54" i="30" s="1"/>
  <c r="AZ46" i="30"/>
  <c r="AZ54" i="30" s="1"/>
  <c r="AW46" i="30"/>
  <c r="AW54" i="30" s="1"/>
  <c r="AT46" i="30"/>
  <c r="AT54" i="30" s="1"/>
  <c r="AQ46" i="30"/>
  <c r="AQ54" i="30" s="1"/>
  <c r="AN46" i="30"/>
  <c r="AN54" i="30" s="1"/>
  <c r="AK46" i="30"/>
  <c r="AK54" i="30" s="1"/>
  <c r="AH46" i="30"/>
  <c r="AH54" i="30" s="1"/>
  <c r="AE46" i="30"/>
  <c r="AE54" i="30" s="1"/>
  <c r="AB46" i="30"/>
  <c r="AB54" i="30" s="1"/>
  <c r="Y46" i="30"/>
  <c r="Y54" i="30" s="1"/>
  <c r="V46" i="30"/>
  <c r="V54" i="30" s="1"/>
  <c r="S46" i="30"/>
  <c r="S54" i="30" s="1"/>
  <c r="P46" i="30"/>
  <c r="P54" i="30" s="1"/>
  <c r="M46" i="30"/>
  <c r="M54" i="30" s="1"/>
  <c r="J46" i="30"/>
  <c r="J54" i="30" s="1"/>
  <c r="G46" i="30"/>
  <c r="G54" i="30" s="1"/>
  <c r="BE41" i="30"/>
  <c r="BD41" i="30"/>
  <c r="BB41" i="30"/>
  <c r="BA41" i="30"/>
  <c r="AY41" i="30"/>
  <c r="AX41" i="30"/>
  <c r="AS41" i="30"/>
  <c r="AR41" i="30"/>
  <c r="AP41" i="30"/>
  <c r="AO41" i="30"/>
  <c r="AM41" i="30"/>
  <c r="AL41" i="30"/>
  <c r="AJ41" i="30"/>
  <c r="AI41" i="30"/>
  <c r="AG41" i="30"/>
  <c r="AF41" i="30"/>
  <c r="AD41" i="30"/>
  <c r="AC41" i="30"/>
  <c r="AA41" i="30"/>
  <c r="Z41" i="30"/>
  <c r="X41" i="30"/>
  <c r="W41" i="30"/>
  <c r="U41" i="30"/>
  <c r="T41" i="30"/>
  <c r="R41" i="30"/>
  <c r="Q41" i="30"/>
  <c r="O41" i="30"/>
  <c r="N41" i="30"/>
  <c r="L41" i="30"/>
  <c r="K41" i="30"/>
  <c r="I41" i="30"/>
  <c r="H41" i="30"/>
  <c r="F41" i="30"/>
  <c r="E41" i="30"/>
  <c r="BC40" i="30"/>
  <c r="AZ40" i="30"/>
  <c r="AW40" i="30"/>
  <c r="AH40" i="30"/>
  <c r="AE40" i="30"/>
  <c r="BF39" i="30"/>
  <c r="BC39" i="30"/>
  <c r="AZ39" i="30"/>
  <c r="AW39" i="30"/>
  <c r="AT39" i="30"/>
  <c r="AQ39" i="30"/>
  <c r="AN39" i="30"/>
  <c r="AK39" i="30"/>
  <c r="AH39" i="30"/>
  <c r="AE39" i="30"/>
  <c r="AB39" i="30"/>
  <c r="Y39" i="30"/>
  <c r="V39" i="30"/>
  <c r="S39" i="30"/>
  <c r="M39" i="30"/>
  <c r="J39" i="30"/>
  <c r="G39" i="30"/>
  <c r="BF38" i="30"/>
  <c r="BC38" i="30"/>
  <c r="AZ38" i="30"/>
  <c r="AW38" i="30"/>
  <c r="AT38" i="30"/>
  <c r="AQ38" i="30"/>
  <c r="AN38" i="30"/>
  <c r="AK38" i="30"/>
  <c r="AH38" i="30"/>
  <c r="AE38" i="30"/>
  <c r="AB38" i="30"/>
  <c r="Y38" i="30"/>
  <c r="V38" i="30"/>
  <c r="S38" i="30"/>
  <c r="P38" i="30"/>
  <c r="M38" i="30"/>
  <c r="J38" i="30"/>
  <c r="G38" i="30"/>
  <c r="BF36" i="30"/>
  <c r="AZ36" i="30"/>
  <c r="AW36" i="30"/>
  <c r="AT36" i="30"/>
  <c r="AH36" i="30"/>
  <c r="P36" i="30"/>
  <c r="M36" i="30"/>
  <c r="J36" i="30"/>
  <c r="G36" i="30"/>
  <c r="BF37" i="30"/>
  <c r="BC37" i="30"/>
  <c r="AZ37" i="30"/>
  <c r="AW37" i="30"/>
  <c r="AT37" i="30"/>
  <c r="AQ37" i="30"/>
  <c r="AN37" i="30"/>
  <c r="AK37" i="30"/>
  <c r="AH37" i="30"/>
  <c r="AE37" i="30"/>
  <c r="AB37" i="30"/>
  <c r="Y37" i="30"/>
  <c r="V37" i="30"/>
  <c r="P37" i="30"/>
  <c r="M37" i="30"/>
  <c r="J37" i="30"/>
  <c r="G37" i="30"/>
  <c r="BF35" i="30"/>
  <c r="BC35" i="30"/>
  <c r="AZ35" i="30"/>
  <c r="AW35" i="30"/>
  <c r="AT35" i="30"/>
  <c r="AQ35" i="30"/>
  <c r="AN35" i="30"/>
  <c r="AK35" i="30"/>
  <c r="AH35" i="30"/>
  <c r="AE35" i="30"/>
  <c r="AB35" i="30"/>
  <c r="Y35" i="30"/>
  <c r="V35" i="30"/>
  <c r="S35" i="30"/>
  <c r="P35" i="30"/>
  <c r="M35" i="30"/>
  <c r="J35" i="30"/>
  <c r="G35" i="30"/>
  <c r="BF34" i="30"/>
  <c r="BC34" i="30"/>
  <c r="AZ34" i="30"/>
  <c r="AW34" i="30"/>
  <c r="AT34" i="30"/>
  <c r="AQ34" i="30"/>
  <c r="AN34" i="30"/>
  <c r="AK34" i="30"/>
  <c r="AH34" i="30"/>
  <c r="AE34" i="30"/>
  <c r="AB34" i="30"/>
  <c r="Y34" i="30"/>
  <c r="V34" i="30"/>
  <c r="S34" i="30"/>
  <c r="P34" i="30"/>
  <c r="M34" i="30"/>
  <c r="J34" i="30"/>
  <c r="G34" i="30"/>
  <c r="BF33" i="30"/>
  <c r="BF41" i="30" s="1"/>
  <c r="BC33" i="30"/>
  <c r="BC41" i="30" s="1"/>
  <c r="AZ33" i="30"/>
  <c r="AZ41" i="30" s="1"/>
  <c r="AW33" i="30"/>
  <c r="AW41" i="30" s="1"/>
  <c r="AT33" i="30"/>
  <c r="AT41" i="30" s="1"/>
  <c r="AQ33" i="30"/>
  <c r="AQ41" i="30" s="1"/>
  <c r="AN33" i="30"/>
  <c r="AN41" i="30" s="1"/>
  <c r="AK33" i="30"/>
  <c r="AK41" i="30" s="1"/>
  <c r="AH33" i="30"/>
  <c r="AH41" i="30" s="1"/>
  <c r="AE33" i="30"/>
  <c r="AE41" i="30" s="1"/>
  <c r="AB33" i="30"/>
  <c r="AB41" i="30" s="1"/>
  <c r="Y33" i="30"/>
  <c r="Y41" i="30" s="1"/>
  <c r="V33" i="30"/>
  <c r="V41" i="30" s="1"/>
  <c r="S33" i="30"/>
  <c r="S41" i="30" s="1"/>
  <c r="P33" i="30"/>
  <c r="P41" i="30" s="1"/>
  <c r="M33" i="30"/>
  <c r="M41" i="30" s="1"/>
  <c r="J33" i="30"/>
  <c r="J41" i="30" s="1"/>
  <c r="G33" i="30"/>
  <c r="G41" i="30" s="1"/>
  <c r="BE28" i="30"/>
  <c r="BD28" i="30"/>
  <c r="BB28" i="30"/>
  <c r="BA28" i="30"/>
  <c r="AY28" i="30"/>
  <c r="AX28" i="30"/>
  <c r="AV28" i="30"/>
  <c r="AU28" i="30"/>
  <c r="AS28" i="30"/>
  <c r="AR28" i="30"/>
  <c r="AP28" i="30"/>
  <c r="AO28" i="30"/>
  <c r="AM28" i="30"/>
  <c r="AL28" i="30"/>
  <c r="AJ28" i="30"/>
  <c r="AI28" i="30"/>
  <c r="AG28" i="30"/>
  <c r="AF28" i="30"/>
  <c r="AD28" i="30"/>
  <c r="AC28" i="30"/>
  <c r="AA28" i="30"/>
  <c r="Z28" i="30"/>
  <c r="X28" i="30"/>
  <c r="W28" i="30"/>
  <c r="U28" i="30"/>
  <c r="T28" i="30"/>
  <c r="R28" i="30"/>
  <c r="Q28" i="30"/>
  <c r="O28" i="30"/>
  <c r="N28" i="30"/>
  <c r="L28" i="30"/>
  <c r="K28" i="30"/>
  <c r="I28" i="30"/>
  <c r="H28" i="30"/>
  <c r="F28" i="30"/>
  <c r="E28" i="30"/>
  <c r="BC27" i="30"/>
  <c r="AK27" i="30"/>
  <c r="AE27" i="30"/>
  <c r="AB27" i="30"/>
  <c r="Y27" i="30"/>
  <c r="BF26" i="30"/>
  <c r="BC26" i="30"/>
  <c r="AZ26" i="30"/>
  <c r="AW26" i="30"/>
  <c r="AT26" i="30"/>
  <c r="AQ26" i="30"/>
  <c r="AN26" i="30"/>
  <c r="AK26" i="30"/>
  <c r="AH26" i="30"/>
  <c r="AE26" i="30"/>
  <c r="AB26" i="30"/>
  <c r="Y26" i="30"/>
  <c r="V26" i="30"/>
  <c r="S26" i="30"/>
  <c r="P26" i="30"/>
  <c r="M26" i="30"/>
  <c r="J26" i="30"/>
  <c r="G26" i="30"/>
  <c r="BF25" i="30"/>
  <c r="BC25" i="30"/>
  <c r="AZ25" i="30"/>
  <c r="AW25" i="30"/>
  <c r="AT25" i="30"/>
  <c r="AQ25" i="30"/>
  <c r="AN25" i="30"/>
  <c r="AK25" i="30"/>
  <c r="AH25" i="30"/>
  <c r="AE25" i="30"/>
  <c r="AB25" i="30"/>
  <c r="Y25" i="30"/>
  <c r="V25" i="30"/>
  <c r="S25" i="30"/>
  <c r="P25" i="30"/>
  <c r="M25" i="30"/>
  <c r="J25" i="30"/>
  <c r="G25" i="30"/>
  <c r="BF23" i="30"/>
  <c r="BC23" i="30"/>
  <c r="AZ23" i="30"/>
  <c r="AW23" i="30"/>
  <c r="AT23" i="30"/>
  <c r="AQ23" i="30"/>
  <c r="AN23" i="30"/>
  <c r="AK23" i="30"/>
  <c r="AH23" i="30"/>
  <c r="AE23" i="30"/>
  <c r="AB23" i="30"/>
  <c r="Y23" i="30"/>
  <c r="S23" i="30"/>
  <c r="P23" i="30"/>
  <c r="M23" i="30"/>
  <c r="J23" i="30"/>
  <c r="G23" i="30"/>
  <c r="BF24" i="30"/>
  <c r="BC24" i="30"/>
  <c r="AZ24" i="30"/>
  <c r="AW24" i="30"/>
  <c r="AT24" i="30"/>
  <c r="AQ24" i="30"/>
  <c r="AN24" i="30"/>
  <c r="AK24" i="30"/>
  <c r="AH24" i="30"/>
  <c r="AE24" i="30"/>
  <c r="AB24" i="30"/>
  <c r="Y24" i="30"/>
  <c r="V24" i="30"/>
  <c r="S24" i="30"/>
  <c r="P24" i="30"/>
  <c r="M24" i="30"/>
  <c r="J24" i="30"/>
  <c r="G24" i="30"/>
  <c r="BF22" i="30"/>
  <c r="BC22" i="30"/>
  <c r="AZ22" i="30"/>
  <c r="AW22" i="30"/>
  <c r="AT22" i="30"/>
  <c r="AQ22" i="30"/>
  <c r="AN22" i="30"/>
  <c r="AK22" i="30"/>
  <c r="AH22" i="30"/>
  <c r="AE22" i="30"/>
  <c r="AB22" i="30"/>
  <c r="Y22" i="30"/>
  <c r="V22" i="30"/>
  <c r="S22" i="30"/>
  <c r="P22" i="30"/>
  <c r="M22" i="30"/>
  <c r="J22" i="30"/>
  <c r="G22" i="30"/>
  <c r="BF21" i="30"/>
  <c r="BC21" i="30"/>
  <c r="AZ21" i="30"/>
  <c r="AW21" i="30"/>
  <c r="AT21" i="30"/>
  <c r="AQ21" i="30"/>
  <c r="AN21" i="30"/>
  <c r="AK21" i="30"/>
  <c r="AH21" i="30"/>
  <c r="AE21" i="30"/>
  <c r="AB21" i="30"/>
  <c r="Y21" i="30"/>
  <c r="V21" i="30"/>
  <c r="S21" i="30"/>
  <c r="P21" i="30"/>
  <c r="M21" i="30"/>
  <c r="J21" i="30"/>
  <c r="G21" i="30"/>
  <c r="BF20" i="30"/>
  <c r="BF28" i="30" s="1"/>
  <c r="BC20" i="30"/>
  <c r="BC28" i="30" s="1"/>
  <c r="AZ20" i="30"/>
  <c r="AZ28" i="30" s="1"/>
  <c r="AW20" i="30"/>
  <c r="AW28" i="30" s="1"/>
  <c r="AT20" i="30"/>
  <c r="AT28" i="30" s="1"/>
  <c r="AQ20" i="30"/>
  <c r="AQ28" i="30" s="1"/>
  <c r="AN20" i="30"/>
  <c r="AN28" i="30" s="1"/>
  <c r="AK20" i="30"/>
  <c r="AK28" i="30" s="1"/>
  <c r="AH20" i="30"/>
  <c r="AH28" i="30" s="1"/>
  <c r="AE20" i="30"/>
  <c r="AE28" i="30" s="1"/>
  <c r="AB20" i="30"/>
  <c r="AB28" i="30" s="1"/>
  <c r="Y20" i="30"/>
  <c r="Y28" i="30" s="1"/>
  <c r="V20" i="30"/>
  <c r="V28" i="30" s="1"/>
  <c r="S20" i="30"/>
  <c r="S28" i="30" s="1"/>
  <c r="P20" i="30"/>
  <c r="P28" i="30" s="1"/>
  <c r="M20" i="30"/>
  <c r="M28" i="30" s="1"/>
  <c r="J20" i="30"/>
  <c r="J28" i="30" s="1"/>
  <c r="G20" i="30"/>
  <c r="G28" i="30" s="1"/>
  <c r="BE15" i="30"/>
  <c r="BD15" i="30"/>
  <c r="BB15" i="30"/>
  <c r="BA15" i="30"/>
  <c r="AY15" i="30"/>
  <c r="AX15" i="30"/>
  <c r="AV15" i="30"/>
  <c r="AU15" i="30"/>
  <c r="AS15" i="30"/>
  <c r="AR15" i="30"/>
  <c r="AP15" i="30"/>
  <c r="AO15" i="30"/>
  <c r="AM15" i="30"/>
  <c r="AL15" i="30"/>
  <c r="AJ15" i="30"/>
  <c r="AI15" i="30"/>
  <c r="AG15" i="30"/>
  <c r="AF15" i="30"/>
  <c r="AD15" i="30"/>
  <c r="AC15" i="30"/>
  <c r="AA15" i="30"/>
  <c r="Z15" i="30"/>
  <c r="X15" i="30"/>
  <c r="W15" i="30"/>
  <c r="U15" i="30"/>
  <c r="T15" i="30"/>
  <c r="R15" i="30"/>
  <c r="Q15" i="30"/>
  <c r="O15" i="30"/>
  <c r="N15" i="30"/>
  <c r="L15" i="30"/>
  <c r="K15" i="30"/>
  <c r="I15" i="30"/>
  <c r="H15" i="30"/>
  <c r="F15" i="30"/>
  <c r="E15" i="30"/>
  <c r="BC14" i="30"/>
  <c r="AZ14" i="30"/>
  <c r="AW14" i="30"/>
  <c r="AK14" i="30"/>
  <c r="AH14" i="30"/>
  <c r="AE14" i="30"/>
  <c r="AB14" i="30"/>
  <c r="Y14" i="30"/>
  <c r="S14" i="30"/>
  <c r="P14" i="30"/>
  <c r="BF13" i="30"/>
  <c r="BC13" i="30"/>
  <c r="AZ13" i="30"/>
  <c r="AW13" i="30"/>
  <c r="AT13" i="30"/>
  <c r="AQ13" i="30"/>
  <c r="AN13" i="30"/>
  <c r="AK13" i="30"/>
  <c r="AH13" i="30"/>
  <c r="AE13" i="30"/>
  <c r="AB13" i="30"/>
  <c r="Y13" i="30"/>
  <c r="V13" i="30"/>
  <c r="S13" i="30"/>
  <c r="P13" i="30"/>
  <c r="M13" i="30"/>
  <c r="J13" i="30"/>
  <c r="G13" i="30"/>
  <c r="BF12" i="30"/>
  <c r="BC12" i="30"/>
  <c r="AZ12" i="30"/>
  <c r="AW12" i="30"/>
  <c r="AT12" i="30"/>
  <c r="AQ12" i="30"/>
  <c r="AN12" i="30"/>
  <c r="AK12" i="30"/>
  <c r="AH12" i="30"/>
  <c r="AE12" i="30"/>
  <c r="AB12" i="30"/>
  <c r="Y12" i="30"/>
  <c r="V12" i="30"/>
  <c r="S12" i="30"/>
  <c r="P12" i="30"/>
  <c r="M12" i="30"/>
  <c r="J12" i="30"/>
  <c r="G12" i="30"/>
  <c r="BF10" i="30"/>
  <c r="BC10" i="30"/>
  <c r="AZ10" i="30"/>
  <c r="AW10" i="30"/>
  <c r="AT10" i="30"/>
  <c r="AQ10" i="30"/>
  <c r="AN10" i="30"/>
  <c r="AK10" i="30"/>
  <c r="AH10" i="30"/>
  <c r="AE10" i="30"/>
  <c r="AB10" i="30"/>
  <c r="Y10" i="30"/>
  <c r="V10" i="30"/>
  <c r="S10" i="30"/>
  <c r="P10" i="30"/>
  <c r="M10" i="30"/>
  <c r="J10" i="30"/>
  <c r="G10" i="30"/>
  <c r="BF11" i="30"/>
  <c r="BC11" i="30"/>
  <c r="AZ11" i="30"/>
  <c r="AW11" i="30"/>
  <c r="AT11" i="30"/>
  <c r="AQ11" i="30"/>
  <c r="AN11" i="30"/>
  <c r="AK11" i="30"/>
  <c r="AH11" i="30"/>
  <c r="AE11" i="30"/>
  <c r="AB11" i="30"/>
  <c r="Y11" i="30"/>
  <c r="V11" i="30"/>
  <c r="S11" i="30"/>
  <c r="P11" i="30"/>
  <c r="M11" i="30"/>
  <c r="J11" i="30"/>
  <c r="G11" i="30"/>
  <c r="BF9" i="30"/>
  <c r="BC9" i="30"/>
  <c r="AZ9" i="30"/>
  <c r="AW9" i="30"/>
  <c r="AT9" i="30"/>
  <c r="AQ9" i="30"/>
  <c r="AN9" i="30"/>
  <c r="AK9" i="30"/>
  <c r="AH9" i="30"/>
  <c r="AE9" i="30"/>
  <c r="AB9" i="30"/>
  <c r="Y9" i="30"/>
  <c r="V9" i="30"/>
  <c r="S9" i="30"/>
  <c r="P9" i="30"/>
  <c r="M9" i="30"/>
  <c r="J9" i="30"/>
  <c r="G9" i="30"/>
  <c r="BF8" i="30"/>
  <c r="BC8" i="30"/>
  <c r="AZ8" i="30"/>
  <c r="AW8" i="30"/>
  <c r="AT8" i="30"/>
  <c r="AQ8" i="30"/>
  <c r="AN8" i="30"/>
  <c r="AK8" i="30"/>
  <c r="AH8" i="30"/>
  <c r="AE8" i="30"/>
  <c r="AB8" i="30"/>
  <c r="Y8" i="30"/>
  <c r="V8" i="30"/>
  <c r="S8" i="30"/>
  <c r="P8" i="30"/>
  <c r="M8" i="30"/>
  <c r="J8" i="30"/>
  <c r="G8" i="30"/>
  <c r="BF7" i="30"/>
  <c r="BF15" i="30" s="1"/>
  <c r="BC7" i="30"/>
  <c r="BC15" i="30" s="1"/>
  <c r="AZ7" i="30"/>
  <c r="AZ15" i="30" s="1"/>
  <c r="AW7" i="30"/>
  <c r="AW15" i="30" s="1"/>
  <c r="AT7" i="30"/>
  <c r="AT15" i="30" s="1"/>
  <c r="AQ7" i="30"/>
  <c r="AQ15" i="30" s="1"/>
  <c r="AN7" i="30"/>
  <c r="AN15" i="30" s="1"/>
  <c r="AK7" i="30"/>
  <c r="AK15" i="30" s="1"/>
  <c r="AH7" i="30"/>
  <c r="AH15" i="30" s="1"/>
  <c r="AE7" i="30"/>
  <c r="AE15" i="30" s="1"/>
  <c r="AB7" i="30"/>
  <c r="AB15" i="30" s="1"/>
  <c r="Y7" i="30"/>
  <c r="Y15" i="30" s="1"/>
  <c r="V7" i="30"/>
  <c r="V15" i="30" s="1"/>
  <c r="S7" i="30"/>
  <c r="S15" i="30" s="1"/>
  <c r="P7" i="30"/>
  <c r="P15" i="30" s="1"/>
  <c r="M7" i="30"/>
  <c r="M15" i="30" s="1"/>
  <c r="J7" i="30"/>
  <c r="J15" i="30" s="1"/>
  <c r="G7" i="30"/>
  <c r="G15" i="30" s="1"/>
  <c r="BE15" i="26"/>
  <c r="BD15" i="26"/>
  <c r="BB15" i="26"/>
  <c r="BA15" i="26"/>
  <c r="AY15" i="26"/>
  <c r="AX15" i="26"/>
  <c r="AV15" i="26"/>
  <c r="AU15" i="26"/>
  <c r="AS15" i="26"/>
  <c r="AR15" i="26"/>
  <c r="AP15" i="26"/>
  <c r="AO15" i="26"/>
  <c r="AM15" i="26"/>
  <c r="AL15" i="26"/>
  <c r="AJ15" i="26"/>
  <c r="AI15" i="26"/>
  <c r="AG15" i="26"/>
  <c r="AF15" i="26"/>
  <c r="AD15" i="26"/>
  <c r="AC15" i="26"/>
  <c r="X15" i="26"/>
  <c r="W15" i="26"/>
  <c r="U15" i="26"/>
  <c r="T15" i="26"/>
  <c r="R15" i="26"/>
  <c r="Q15" i="26"/>
  <c r="O15" i="26"/>
  <c r="N15" i="26"/>
  <c r="L15" i="26"/>
  <c r="K15" i="26"/>
  <c r="I15" i="26"/>
  <c r="H15" i="26"/>
  <c r="F15" i="26"/>
  <c r="E15" i="26"/>
  <c r="AZ14" i="26"/>
  <c r="AW14" i="26"/>
  <c r="AK14" i="26"/>
  <c r="AH14" i="26"/>
  <c r="AE14" i="26"/>
  <c r="Y14" i="26"/>
  <c r="S14" i="26"/>
  <c r="P14" i="26"/>
  <c r="BF13" i="26"/>
  <c r="BC13" i="26"/>
  <c r="AZ13" i="26"/>
  <c r="AW13" i="26"/>
  <c r="AT13" i="26"/>
  <c r="AQ13" i="26"/>
  <c r="AN13" i="26"/>
  <c r="AK13" i="26"/>
  <c r="AH13" i="26"/>
  <c r="AE13" i="26"/>
  <c r="Y13" i="26"/>
  <c r="V13" i="26"/>
  <c r="S13" i="26"/>
  <c r="P13" i="26"/>
  <c r="M13" i="26"/>
  <c r="J13" i="26"/>
  <c r="G13" i="26"/>
  <c r="BF12" i="26"/>
  <c r="BC12" i="26"/>
  <c r="AZ12" i="26"/>
  <c r="AW12" i="26"/>
  <c r="AT12" i="26"/>
  <c r="AQ12" i="26"/>
  <c r="AN12" i="26"/>
  <c r="AK12" i="26"/>
  <c r="AH12" i="26"/>
  <c r="AE12" i="26"/>
  <c r="Y12" i="26"/>
  <c r="V12" i="26"/>
  <c r="S12" i="26"/>
  <c r="P12" i="26"/>
  <c r="M12" i="26"/>
  <c r="J12" i="26"/>
  <c r="G12" i="26"/>
  <c r="BF10" i="26"/>
  <c r="BC10" i="26"/>
  <c r="AZ10" i="26"/>
  <c r="AW10" i="26"/>
  <c r="AT10" i="26"/>
  <c r="AQ10" i="26"/>
  <c r="AN10" i="26"/>
  <c r="AK10" i="26"/>
  <c r="AH10" i="26"/>
  <c r="AE10" i="26"/>
  <c r="Y10" i="26"/>
  <c r="V10" i="26"/>
  <c r="S10" i="26"/>
  <c r="P10" i="26"/>
  <c r="M10" i="26"/>
  <c r="J10" i="26"/>
  <c r="G10" i="26"/>
  <c r="BF11" i="26"/>
  <c r="BC11" i="26"/>
  <c r="AZ11" i="26"/>
  <c r="AW11" i="26"/>
  <c r="AT11" i="26"/>
  <c r="AQ11" i="26"/>
  <c r="AN11" i="26"/>
  <c r="AK11" i="26"/>
  <c r="AH11" i="26"/>
  <c r="AE11" i="26"/>
  <c r="Y11" i="26"/>
  <c r="V11" i="26"/>
  <c r="S11" i="26"/>
  <c r="P11" i="26"/>
  <c r="M11" i="26"/>
  <c r="J11" i="26"/>
  <c r="G11" i="26"/>
  <c r="BF9" i="26"/>
  <c r="BC9" i="26"/>
  <c r="AZ9" i="26"/>
  <c r="AW9" i="26"/>
  <c r="AT9" i="26"/>
  <c r="AQ9" i="26"/>
  <c r="AN9" i="26"/>
  <c r="AK9" i="26"/>
  <c r="AH9" i="26"/>
  <c r="AE9" i="26"/>
  <c r="Y9" i="26"/>
  <c r="V9" i="26"/>
  <c r="S9" i="26"/>
  <c r="P9" i="26"/>
  <c r="M9" i="26"/>
  <c r="J9" i="26"/>
  <c r="G9" i="26"/>
  <c r="BF8" i="26"/>
  <c r="BC8" i="26"/>
  <c r="AZ8" i="26"/>
  <c r="AW8" i="26"/>
  <c r="AT8" i="26"/>
  <c r="AQ8" i="26"/>
  <c r="AN8" i="26"/>
  <c r="AK8" i="26"/>
  <c r="AH8" i="26"/>
  <c r="AE8" i="26"/>
  <c r="Y8" i="26"/>
  <c r="V8" i="26"/>
  <c r="S8" i="26"/>
  <c r="P8" i="26"/>
  <c r="M8" i="26"/>
  <c r="J8" i="26"/>
  <c r="G8" i="26"/>
  <c r="BF7" i="26"/>
  <c r="BF15" i="26" s="1"/>
  <c r="BC7" i="26"/>
  <c r="BC15" i="26" s="1"/>
  <c r="AZ7" i="26"/>
  <c r="AZ15" i="26" s="1"/>
  <c r="AW7" i="26"/>
  <c r="AW15" i="26" s="1"/>
  <c r="AT7" i="26"/>
  <c r="AT15" i="26" s="1"/>
  <c r="AQ7" i="26"/>
  <c r="AQ15" i="26" s="1"/>
  <c r="AN7" i="26"/>
  <c r="AN15" i="26" s="1"/>
  <c r="AK7" i="26"/>
  <c r="AK15" i="26" s="1"/>
  <c r="AH7" i="26"/>
  <c r="AH15" i="26" s="1"/>
  <c r="AE7" i="26"/>
  <c r="AE15" i="26" s="1"/>
  <c r="AB15" i="26"/>
  <c r="Y7" i="26"/>
  <c r="Y15" i="26" s="1"/>
  <c r="V7" i="26"/>
  <c r="V15" i="26" s="1"/>
  <c r="S7" i="26"/>
  <c r="S15" i="26" s="1"/>
  <c r="P7" i="26"/>
  <c r="P15" i="26" s="1"/>
  <c r="M7" i="26"/>
  <c r="M15" i="26" s="1"/>
  <c r="J7" i="26"/>
  <c r="J15" i="26" s="1"/>
  <c r="G7" i="26"/>
  <c r="G15" i="26" s="1"/>
  <c r="BE54" i="26"/>
  <c r="BD54" i="26"/>
  <c r="BB54" i="26"/>
  <c r="BA54" i="26"/>
  <c r="AY54" i="26"/>
  <c r="AX54" i="26"/>
  <c r="AV54" i="26"/>
  <c r="AU54" i="26"/>
  <c r="AS54" i="26"/>
  <c r="AR54" i="26"/>
  <c r="AP54" i="26"/>
  <c r="AO54" i="26"/>
  <c r="AM54" i="26"/>
  <c r="AL54" i="26"/>
  <c r="AJ54" i="26"/>
  <c r="AI54" i="26"/>
  <c r="AG54" i="26"/>
  <c r="AF54" i="26"/>
  <c r="AD54" i="26"/>
  <c r="AC54" i="26"/>
  <c r="AA54" i="26"/>
  <c r="Z54" i="26"/>
  <c r="X54" i="26"/>
  <c r="W54" i="26"/>
  <c r="U54" i="26"/>
  <c r="T54" i="26"/>
  <c r="R54" i="26"/>
  <c r="Q54" i="26"/>
  <c r="I54" i="26"/>
  <c r="H54" i="26"/>
  <c r="F54" i="26"/>
  <c r="E54" i="26"/>
  <c r="AW53" i="26"/>
  <c r="Y53" i="26"/>
  <c r="S53" i="26"/>
  <c r="P53" i="26"/>
  <c r="BF52" i="26"/>
  <c r="BC52" i="26"/>
  <c r="AZ52" i="26"/>
  <c r="AW52" i="26"/>
  <c r="AT52" i="26"/>
  <c r="AQ52" i="26"/>
  <c r="AN52" i="26"/>
  <c r="AK52" i="26"/>
  <c r="AH52" i="26"/>
  <c r="AE52" i="26"/>
  <c r="AB52" i="26"/>
  <c r="Y52" i="26"/>
  <c r="V52" i="26"/>
  <c r="S52" i="26"/>
  <c r="P52" i="26"/>
  <c r="M52" i="26"/>
  <c r="J52" i="26"/>
  <c r="G52" i="26"/>
  <c r="BF51" i="26"/>
  <c r="BC51" i="26"/>
  <c r="AZ51" i="26"/>
  <c r="AW51" i="26"/>
  <c r="AT51" i="26"/>
  <c r="AQ51" i="26"/>
  <c r="AN51" i="26"/>
  <c r="AK51" i="26"/>
  <c r="AH51" i="26"/>
  <c r="AE51" i="26"/>
  <c r="AB51" i="26"/>
  <c r="Y51" i="26"/>
  <c r="V51" i="26"/>
  <c r="S51" i="26"/>
  <c r="M51" i="26"/>
  <c r="J51" i="26"/>
  <c r="G51" i="26"/>
  <c r="BF49" i="26"/>
  <c r="BC49" i="26"/>
  <c r="AZ49" i="26"/>
  <c r="AW49" i="26"/>
  <c r="AT49" i="26"/>
  <c r="AQ49" i="26"/>
  <c r="AN49" i="26"/>
  <c r="AK49" i="26"/>
  <c r="AH49" i="26"/>
  <c r="AE49" i="26"/>
  <c r="AB49" i="26"/>
  <c r="V49" i="26"/>
  <c r="S49" i="26"/>
  <c r="J49" i="26"/>
  <c r="G49" i="26"/>
  <c r="BF50" i="26"/>
  <c r="BC50" i="26"/>
  <c r="AZ50" i="26"/>
  <c r="AW50" i="26"/>
  <c r="AT50" i="26"/>
  <c r="AQ50" i="26"/>
  <c r="AN50" i="26"/>
  <c r="AK50" i="26"/>
  <c r="AH50" i="26"/>
  <c r="AE50" i="26"/>
  <c r="AB50" i="26"/>
  <c r="Y50" i="26"/>
  <c r="V50" i="26"/>
  <c r="S50" i="26"/>
  <c r="M50" i="26"/>
  <c r="J50" i="26"/>
  <c r="G50" i="26"/>
  <c r="BF48" i="26"/>
  <c r="BC48" i="26"/>
  <c r="AZ48" i="26"/>
  <c r="AW48" i="26"/>
  <c r="AT48" i="26"/>
  <c r="AQ48" i="26"/>
  <c r="AN48" i="26"/>
  <c r="AK48" i="26"/>
  <c r="AH48" i="26"/>
  <c r="AE48" i="26"/>
  <c r="AB48" i="26"/>
  <c r="Y48" i="26"/>
  <c r="V48" i="26"/>
  <c r="S48" i="26"/>
  <c r="M48" i="26"/>
  <c r="J48" i="26"/>
  <c r="G48" i="26"/>
  <c r="BF47" i="26"/>
  <c r="BC47" i="26"/>
  <c r="AZ47" i="26"/>
  <c r="AW47" i="26"/>
  <c r="AT47" i="26"/>
  <c r="AQ47" i="26"/>
  <c r="AN47" i="26"/>
  <c r="AK47" i="26"/>
  <c r="AH47" i="26"/>
  <c r="AE47" i="26"/>
  <c r="AB47" i="26"/>
  <c r="Y47" i="26"/>
  <c r="V47" i="26"/>
  <c r="S47" i="26"/>
  <c r="M47" i="26"/>
  <c r="J47" i="26"/>
  <c r="G47" i="26"/>
  <c r="BF46" i="26"/>
  <c r="BF54" i="26" s="1"/>
  <c r="BC46" i="26"/>
  <c r="BC54" i="26" s="1"/>
  <c r="AZ46" i="26"/>
  <c r="AZ54" i="26" s="1"/>
  <c r="AW46" i="26"/>
  <c r="AW54" i="26" s="1"/>
  <c r="AT46" i="26"/>
  <c r="AT54" i="26" s="1"/>
  <c r="AQ46" i="26"/>
  <c r="AQ54" i="26" s="1"/>
  <c r="AN46" i="26"/>
  <c r="AN54" i="26" s="1"/>
  <c r="AK46" i="26"/>
  <c r="AK54" i="26" s="1"/>
  <c r="AH46" i="26"/>
  <c r="AH54" i="26" s="1"/>
  <c r="AE46" i="26"/>
  <c r="AE54" i="26" s="1"/>
  <c r="AB46" i="26"/>
  <c r="AB54" i="26" s="1"/>
  <c r="Y46" i="26"/>
  <c r="Y54" i="26" s="1"/>
  <c r="V46" i="26"/>
  <c r="V54" i="26" s="1"/>
  <c r="S46" i="26"/>
  <c r="S54" i="26" s="1"/>
  <c r="P54" i="26"/>
  <c r="M46" i="26"/>
  <c r="J46" i="26"/>
  <c r="J54" i="26" s="1"/>
  <c r="G46" i="26"/>
  <c r="G54" i="26" s="1"/>
  <c r="BE41" i="26"/>
  <c r="BD41" i="26"/>
  <c r="BB41" i="26"/>
  <c r="BA41" i="26"/>
  <c r="AY41" i="26"/>
  <c r="AX41" i="26"/>
  <c r="AV41" i="26"/>
  <c r="AU41" i="26"/>
  <c r="AS41" i="26"/>
  <c r="AR41" i="26"/>
  <c r="AP41" i="26"/>
  <c r="AO41" i="26"/>
  <c r="AM41" i="26"/>
  <c r="AL41" i="26"/>
  <c r="AJ41" i="26"/>
  <c r="AI41" i="26"/>
  <c r="AG41" i="26"/>
  <c r="AF41" i="26"/>
  <c r="AC41" i="26"/>
  <c r="AA41" i="26"/>
  <c r="Z41" i="26"/>
  <c r="X41" i="26"/>
  <c r="W41" i="26"/>
  <c r="U41" i="26"/>
  <c r="T41" i="26"/>
  <c r="R41" i="26"/>
  <c r="Q41" i="26"/>
  <c r="O41" i="26"/>
  <c r="O54" i="26" s="1"/>
  <c r="N41" i="26"/>
  <c r="N54" i="26" s="1"/>
  <c r="L41" i="26"/>
  <c r="K41" i="26"/>
  <c r="I41" i="26"/>
  <c r="H41" i="26"/>
  <c r="F41" i="26"/>
  <c r="E41" i="26"/>
  <c r="BC40" i="26"/>
  <c r="AZ40" i="26"/>
  <c r="AW40" i="26"/>
  <c r="AH40" i="26"/>
  <c r="AE40" i="26"/>
  <c r="BF39" i="26"/>
  <c r="BC39" i="26"/>
  <c r="AZ39" i="26"/>
  <c r="AW39" i="26"/>
  <c r="AT39" i="26"/>
  <c r="AQ39" i="26"/>
  <c r="AN39" i="26"/>
  <c r="AK39" i="26"/>
  <c r="AH39" i="26"/>
  <c r="AE39" i="26"/>
  <c r="AB39" i="26"/>
  <c r="V39" i="26"/>
  <c r="S39" i="26"/>
  <c r="M39" i="26"/>
  <c r="J39" i="26"/>
  <c r="G39" i="26"/>
  <c r="BF38" i="26"/>
  <c r="BC38" i="26"/>
  <c r="AZ38" i="26"/>
  <c r="AW38" i="26"/>
  <c r="AT38" i="26"/>
  <c r="AQ38" i="26"/>
  <c r="AN38" i="26"/>
  <c r="AK38" i="26"/>
  <c r="AH38" i="26"/>
  <c r="AE38" i="26"/>
  <c r="AB38" i="26"/>
  <c r="V38" i="26"/>
  <c r="S38" i="26"/>
  <c r="M38" i="26"/>
  <c r="J38" i="26"/>
  <c r="G38" i="26"/>
  <c r="BF36" i="26"/>
  <c r="AZ36" i="26"/>
  <c r="AW36" i="26"/>
  <c r="AT36" i="26"/>
  <c r="AH36" i="26"/>
  <c r="G36" i="26"/>
  <c r="BF37" i="26"/>
  <c r="BC37" i="26"/>
  <c r="AZ37" i="26"/>
  <c r="AW37" i="26"/>
  <c r="AT37" i="26"/>
  <c r="AQ37" i="26"/>
  <c r="AN37" i="26"/>
  <c r="AK37" i="26"/>
  <c r="AH37" i="26"/>
  <c r="AE37" i="26"/>
  <c r="AB37" i="26"/>
  <c r="V37" i="26"/>
  <c r="S37" i="26"/>
  <c r="M37" i="26"/>
  <c r="J37" i="26"/>
  <c r="G37" i="26"/>
  <c r="BF35" i="26"/>
  <c r="BC35" i="26"/>
  <c r="AZ35" i="26"/>
  <c r="AW35" i="26"/>
  <c r="AT35" i="26"/>
  <c r="AQ35" i="26"/>
  <c r="AN35" i="26"/>
  <c r="AK35" i="26"/>
  <c r="AH35" i="26"/>
  <c r="AE35" i="26"/>
  <c r="AB35" i="26"/>
  <c r="V35" i="26"/>
  <c r="S35" i="26"/>
  <c r="M35" i="26"/>
  <c r="J35" i="26"/>
  <c r="G35" i="26"/>
  <c r="BF34" i="26"/>
  <c r="BC34" i="26"/>
  <c r="AZ34" i="26"/>
  <c r="AW34" i="26"/>
  <c r="AT34" i="26"/>
  <c r="AQ34" i="26"/>
  <c r="AN34" i="26"/>
  <c r="AK34" i="26"/>
  <c r="AH34" i="26"/>
  <c r="AB34" i="26"/>
  <c r="V34" i="26"/>
  <c r="S34" i="26"/>
  <c r="M34" i="26"/>
  <c r="J34" i="26"/>
  <c r="G34" i="26"/>
  <c r="BF33" i="26"/>
  <c r="BF41" i="26" s="1"/>
  <c r="BC33" i="26"/>
  <c r="BC41" i="26" s="1"/>
  <c r="AZ33" i="26"/>
  <c r="AZ41" i="26" s="1"/>
  <c r="AW33" i="26"/>
  <c r="AW41" i="26" s="1"/>
  <c r="AT33" i="26"/>
  <c r="AT41" i="26" s="1"/>
  <c r="AQ33" i="26"/>
  <c r="AQ41" i="26" s="1"/>
  <c r="AN33" i="26"/>
  <c r="AN41" i="26" s="1"/>
  <c r="AK33" i="26"/>
  <c r="AK41" i="26" s="1"/>
  <c r="AH33" i="26"/>
  <c r="AH41" i="26" s="1"/>
  <c r="AE33" i="26"/>
  <c r="AB33" i="26"/>
  <c r="Y41" i="26"/>
  <c r="V33" i="26"/>
  <c r="V41" i="26" s="1"/>
  <c r="S33" i="26"/>
  <c r="S41" i="26" s="1"/>
  <c r="P41" i="26"/>
  <c r="M33" i="26"/>
  <c r="M41" i="26" s="1"/>
  <c r="J33" i="26"/>
  <c r="J41" i="26" s="1"/>
  <c r="G33" i="26"/>
  <c r="G41" i="26" s="1"/>
  <c r="BE28" i="26"/>
  <c r="BD28" i="26"/>
  <c r="BB28" i="26"/>
  <c r="BA28" i="26"/>
  <c r="AY28" i="26"/>
  <c r="AX28" i="26"/>
  <c r="AV28" i="26"/>
  <c r="AU28" i="26"/>
  <c r="AS28" i="26"/>
  <c r="AR28" i="26"/>
  <c r="AP28" i="26"/>
  <c r="AO28" i="26"/>
  <c r="AM28" i="26"/>
  <c r="AL28" i="26"/>
  <c r="AJ28" i="26"/>
  <c r="AI28" i="26"/>
  <c r="AG28" i="26"/>
  <c r="AF28" i="26"/>
  <c r="AD28" i="26"/>
  <c r="AC28" i="26"/>
  <c r="AA28" i="26"/>
  <c r="Z28" i="26"/>
  <c r="W28" i="26"/>
  <c r="U28" i="26"/>
  <c r="T28" i="26"/>
  <c r="R28" i="26"/>
  <c r="Q28" i="26"/>
  <c r="O28" i="26"/>
  <c r="N28" i="26"/>
  <c r="L28" i="26"/>
  <c r="K28" i="26"/>
  <c r="I28" i="26"/>
  <c r="H28" i="26"/>
  <c r="F28" i="26"/>
  <c r="E28" i="26"/>
  <c r="BC27" i="26"/>
  <c r="AK27" i="26"/>
  <c r="AE27" i="26"/>
  <c r="AB27" i="26"/>
  <c r="Y27" i="26"/>
  <c r="BF26" i="26"/>
  <c r="BC26" i="26"/>
  <c r="AZ26" i="26"/>
  <c r="AW26" i="26"/>
  <c r="AT26" i="26"/>
  <c r="AQ26" i="26"/>
  <c r="AN26" i="26"/>
  <c r="AK26" i="26"/>
  <c r="AH26" i="26"/>
  <c r="AE26" i="26"/>
  <c r="AB26" i="26"/>
  <c r="V26" i="26"/>
  <c r="S26" i="26"/>
  <c r="P26" i="26"/>
  <c r="M26" i="26"/>
  <c r="J26" i="26"/>
  <c r="G26" i="26"/>
  <c r="BF25" i="26"/>
  <c r="BC25" i="26"/>
  <c r="AZ25" i="26"/>
  <c r="AW25" i="26"/>
  <c r="AT25" i="26"/>
  <c r="AQ25" i="26"/>
  <c r="AN25" i="26"/>
  <c r="AK25" i="26"/>
  <c r="AH25" i="26"/>
  <c r="AE25" i="26"/>
  <c r="AB25" i="26"/>
  <c r="Y25" i="26"/>
  <c r="V25" i="26"/>
  <c r="X26" i="26" s="1"/>
  <c r="S25" i="26"/>
  <c r="P25" i="26"/>
  <c r="M25" i="26"/>
  <c r="J25" i="26"/>
  <c r="G25" i="26"/>
  <c r="BF23" i="26"/>
  <c r="BC23" i="26"/>
  <c r="AZ23" i="26"/>
  <c r="AW23" i="26"/>
  <c r="AT23" i="26"/>
  <c r="AQ23" i="26"/>
  <c r="AN23" i="26"/>
  <c r="AK23" i="26"/>
  <c r="AH23" i="26"/>
  <c r="AE23" i="26"/>
  <c r="AB23" i="26"/>
  <c r="Y23" i="26"/>
  <c r="S23" i="26"/>
  <c r="P23" i="26"/>
  <c r="M23" i="26"/>
  <c r="J23" i="26"/>
  <c r="G23" i="26"/>
  <c r="BF24" i="26"/>
  <c r="BC24" i="26"/>
  <c r="AZ24" i="26"/>
  <c r="AW24" i="26"/>
  <c r="AT24" i="26"/>
  <c r="AQ24" i="26"/>
  <c r="AN24" i="26"/>
  <c r="AK24" i="26"/>
  <c r="AH24" i="26"/>
  <c r="AE24" i="26"/>
  <c r="AB24" i="26"/>
  <c r="Y24" i="26"/>
  <c r="V24" i="26"/>
  <c r="S24" i="26"/>
  <c r="P24" i="26"/>
  <c r="M24" i="26"/>
  <c r="J24" i="26"/>
  <c r="G24" i="26"/>
  <c r="BF22" i="26"/>
  <c r="BC22" i="26"/>
  <c r="AZ22" i="26"/>
  <c r="AW22" i="26"/>
  <c r="AT22" i="26"/>
  <c r="AQ22" i="26"/>
  <c r="AN22" i="26"/>
  <c r="AK22" i="26"/>
  <c r="AH22" i="26"/>
  <c r="AE22" i="26"/>
  <c r="AB22" i="26"/>
  <c r="Y22" i="26"/>
  <c r="V22" i="26"/>
  <c r="S22" i="26"/>
  <c r="P22" i="26"/>
  <c r="M22" i="26"/>
  <c r="J22" i="26"/>
  <c r="G22" i="26"/>
  <c r="BF21" i="26"/>
  <c r="BC21" i="26"/>
  <c r="AZ21" i="26"/>
  <c r="AW21" i="26"/>
  <c r="AT21" i="26"/>
  <c r="AQ21" i="26"/>
  <c r="AN21" i="26"/>
  <c r="AK21" i="26"/>
  <c r="AH21" i="26"/>
  <c r="AE21" i="26"/>
  <c r="AB21" i="26"/>
  <c r="Y21" i="26"/>
  <c r="V21" i="26"/>
  <c r="S21" i="26"/>
  <c r="P21" i="26"/>
  <c r="M21" i="26"/>
  <c r="J21" i="26"/>
  <c r="G21" i="26"/>
  <c r="BF20" i="26"/>
  <c r="BF28" i="26" s="1"/>
  <c r="BC20" i="26"/>
  <c r="BC28" i="26" s="1"/>
  <c r="AZ20" i="26"/>
  <c r="AZ28" i="26" s="1"/>
  <c r="AW20" i="26"/>
  <c r="AW28" i="26" s="1"/>
  <c r="AT20" i="26"/>
  <c r="AT28" i="26" s="1"/>
  <c r="AQ20" i="26"/>
  <c r="AQ28" i="26" s="1"/>
  <c r="AN20" i="26"/>
  <c r="AN28" i="26" s="1"/>
  <c r="AK20" i="26"/>
  <c r="AK28" i="26" s="1"/>
  <c r="AH20" i="26"/>
  <c r="AH28" i="26" s="1"/>
  <c r="AE20" i="26"/>
  <c r="AE28" i="26" s="1"/>
  <c r="AB20" i="26"/>
  <c r="AB28" i="26" s="1"/>
  <c r="Y20" i="26"/>
  <c r="V20" i="26"/>
  <c r="V28" i="26" s="1"/>
  <c r="S20" i="26"/>
  <c r="S28" i="26" s="1"/>
  <c r="P20" i="26"/>
  <c r="P28" i="26" s="1"/>
  <c r="M20" i="26"/>
  <c r="M28" i="26" s="1"/>
  <c r="J20" i="26"/>
  <c r="J28" i="26" s="1"/>
  <c r="G20" i="26"/>
  <c r="G28" i="26" s="1"/>
  <c r="BB54" i="27"/>
  <c r="BC50" i="27"/>
  <c r="BE54" i="27"/>
  <c r="BD54" i="27"/>
  <c r="BA54" i="27"/>
  <c r="AY54" i="27"/>
  <c r="AX54" i="27"/>
  <c r="AV54" i="27"/>
  <c r="AU54" i="27"/>
  <c r="AS54" i="27"/>
  <c r="AR54" i="27"/>
  <c r="AP54" i="27"/>
  <c r="AO54" i="27"/>
  <c r="AM54" i="27"/>
  <c r="AL54" i="27"/>
  <c r="AJ54" i="27"/>
  <c r="AI54" i="27"/>
  <c r="AG54" i="27"/>
  <c r="AF54" i="27"/>
  <c r="AD54" i="27"/>
  <c r="AC54" i="27"/>
  <c r="AA54" i="27"/>
  <c r="Z54" i="27"/>
  <c r="X54" i="27"/>
  <c r="W54" i="27"/>
  <c r="U54" i="27"/>
  <c r="T54" i="27"/>
  <c r="R54" i="27"/>
  <c r="Q54" i="27"/>
  <c r="O54" i="27"/>
  <c r="N54" i="27"/>
  <c r="L54" i="27"/>
  <c r="K54" i="27"/>
  <c r="I54" i="27"/>
  <c r="H54" i="27"/>
  <c r="F54" i="27"/>
  <c r="E54" i="27"/>
  <c r="AW53" i="27"/>
  <c r="Y53" i="27"/>
  <c r="S53" i="27"/>
  <c r="P53" i="27"/>
  <c r="BF52" i="27"/>
  <c r="BC52" i="27"/>
  <c r="AZ52" i="27"/>
  <c r="AW52" i="27"/>
  <c r="AT52" i="27"/>
  <c r="AQ52" i="27"/>
  <c r="AN52" i="27"/>
  <c r="AK52" i="27"/>
  <c r="AH52" i="27"/>
  <c r="AE52" i="27"/>
  <c r="AB52" i="27"/>
  <c r="Y52" i="27"/>
  <c r="V52" i="27"/>
  <c r="S52" i="27"/>
  <c r="P52" i="27"/>
  <c r="M52" i="27"/>
  <c r="J52" i="27"/>
  <c r="G52" i="27"/>
  <c r="BF51" i="27"/>
  <c r="BC51" i="27"/>
  <c r="AZ51" i="27"/>
  <c r="AW51" i="27"/>
  <c r="AT51" i="27"/>
  <c r="AQ51" i="27"/>
  <c r="AN51" i="27"/>
  <c r="AK51" i="27"/>
  <c r="AH51" i="27"/>
  <c r="AE51" i="27"/>
  <c r="AB51" i="27"/>
  <c r="Y51" i="27"/>
  <c r="V51" i="27"/>
  <c r="S51" i="27"/>
  <c r="P51" i="27"/>
  <c r="M51" i="27"/>
  <c r="J51" i="27"/>
  <c r="G51" i="27"/>
  <c r="BF49" i="27"/>
  <c r="BC49" i="27"/>
  <c r="AZ49" i="27"/>
  <c r="AW49" i="27"/>
  <c r="AT49" i="27"/>
  <c r="AQ49" i="27"/>
  <c r="AN49" i="27"/>
  <c r="AK49" i="27"/>
  <c r="AH49" i="27"/>
  <c r="AE49" i="27"/>
  <c r="AB49" i="27"/>
  <c r="V49" i="27"/>
  <c r="S49" i="27"/>
  <c r="P49" i="27"/>
  <c r="G49" i="27"/>
  <c r="BF50" i="27"/>
  <c r="AZ50" i="27"/>
  <c r="AW50" i="27"/>
  <c r="AT50" i="27"/>
  <c r="AQ50" i="27"/>
  <c r="AN50" i="27"/>
  <c r="AK50" i="27"/>
  <c r="AH50" i="27"/>
  <c r="AE50" i="27"/>
  <c r="AB50" i="27"/>
  <c r="Y50" i="27"/>
  <c r="V50" i="27"/>
  <c r="S50" i="27"/>
  <c r="P50" i="27"/>
  <c r="M50" i="27"/>
  <c r="J50" i="27"/>
  <c r="G50" i="27"/>
  <c r="BF48" i="27"/>
  <c r="BC48" i="27"/>
  <c r="AZ48" i="27"/>
  <c r="AW48" i="27"/>
  <c r="AT48" i="27"/>
  <c r="AQ48" i="27"/>
  <c r="AN48" i="27"/>
  <c r="AK48" i="27"/>
  <c r="AH48" i="27"/>
  <c r="AE48" i="27"/>
  <c r="AB48" i="27"/>
  <c r="Y48" i="27"/>
  <c r="V48" i="27"/>
  <c r="S48" i="27"/>
  <c r="P48" i="27"/>
  <c r="M48" i="27"/>
  <c r="J48" i="27"/>
  <c r="G48" i="27"/>
  <c r="BF47" i="27"/>
  <c r="BC47" i="27"/>
  <c r="AZ47" i="27"/>
  <c r="AW47" i="27"/>
  <c r="AT47" i="27"/>
  <c r="AQ47" i="27"/>
  <c r="AN47" i="27"/>
  <c r="AK47" i="27"/>
  <c r="AH47" i="27"/>
  <c r="AE47" i="27"/>
  <c r="AB47" i="27"/>
  <c r="Y47" i="27"/>
  <c r="V47" i="27"/>
  <c r="S47" i="27"/>
  <c r="P47" i="27"/>
  <c r="M47" i="27"/>
  <c r="J47" i="27"/>
  <c r="G47" i="27"/>
  <c r="BF46" i="27"/>
  <c r="BF54" i="27" s="1"/>
  <c r="BC46" i="27"/>
  <c r="BC54" i="27" s="1"/>
  <c r="AZ46" i="27"/>
  <c r="AZ54" i="27" s="1"/>
  <c r="AW46" i="27"/>
  <c r="AW54" i="27" s="1"/>
  <c r="AT46" i="27"/>
  <c r="AT54" i="27" s="1"/>
  <c r="AQ46" i="27"/>
  <c r="AQ54" i="27" s="1"/>
  <c r="AN46" i="27"/>
  <c r="AN54" i="27" s="1"/>
  <c r="AK46" i="27"/>
  <c r="AK54" i="27" s="1"/>
  <c r="AH46" i="27"/>
  <c r="AH54" i="27" s="1"/>
  <c r="AE46" i="27"/>
  <c r="AE54" i="27" s="1"/>
  <c r="AB46" i="27"/>
  <c r="AB54" i="27" s="1"/>
  <c r="Y46" i="27"/>
  <c r="Y54" i="27" s="1"/>
  <c r="V46" i="27"/>
  <c r="V54" i="27" s="1"/>
  <c r="S46" i="27"/>
  <c r="S54" i="27" s="1"/>
  <c r="P46" i="27"/>
  <c r="P54" i="27" s="1"/>
  <c r="M46" i="27"/>
  <c r="M54" i="27" s="1"/>
  <c r="J46" i="27"/>
  <c r="J54" i="27" s="1"/>
  <c r="G46" i="27"/>
  <c r="G54" i="27" s="1"/>
  <c r="BE41" i="27"/>
  <c r="BD41" i="27"/>
  <c r="BB41" i="27"/>
  <c r="BA41" i="27"/>
  <c r="AY41" i="27"/>
  <c r="AX41" i="27"/>
  <c r="AV41" i="27"/>
  <c r="AU41" i="27"/>
  <c r="AS41" i="27"/>
  <c r="AR41" i="27"/>
  <c r="AP41" i="27"/>
  <c r="AO41" i="27"/>
  <c r="AM41" i="27"/>
  <c r="AL41" i="27"/>
  <c r="AJ41" i="27"/>
  <c r="AI41" i="27"/>
  <c r="AG41" i="27"/>
  <c r="AF41" i="27"/>
  <c r="AD41" i="27"/>
  <c r="AC41" i="27"/>
  <c r="AA41" i="27"/>
  <c r="Z41" i="27"/>
  <c r="X41" i="27"/>
  <c r="W41" i="27"/>
  <c r="T41" i="27"/>
  <c r="Q41" i="27"/>
  <c r="O41" i="27"/>
  <c r="N41" i="27"/>
  <c r="L41" i="27"/>
  <c r="K41" i="27"/>
  <c r="I41" i="27"/>
  <c r="H41" i="27"/>
  <c r="F41" i="27"/>
  <c r="E41" i="27"/>
  <c r="BC40" i="27"/>
  <c r="AZ40" i="27"/>
  <c r="AW40" i="27"/>
  <c r="AH40" i="27"/>
  <c r="AE40" i="27"/>
  <c r="BF39" i="27"/>
  <c r="BC39" i="27"/>
  <c r="AZ39" i="27"/>
  <c r="AW39" i="27"/>
  <c r="AT39" i="27"/>
  <c r="AQ39" i="27"/>
  <c r="AN39" i="27"/>
  <c r="AK39" i="27"/>
  <c r="AH39" i="27"/>
  <c r="AE39" i="27"/>
  <c r="AB39" i="27"/>
  <c r="V39" i="27"/>
  <c r="S39" i="27"/>
  <c r="M39" i="27"/>
  <c r="J39" i="27"/>
  <c r="G39" i="27"/>
  <c r="BF38" i="27"/>
  <c r="BC38" i="27"/>
  <c r="AZ38" i="27"/>
  <c r="AW38" i="27"/>
  <c r="AT38" i="27"/>
  <c r="AQ38" i="27"/>
  <c r="AN38" i="27"/>
  <c r="AK38" i="27"/>
  <c r="AH38" i="27"/>
  <c r="AE38" i="27"/>
  <c r="AB38" i="27"/>
  <c r="V38" i="27"/>
  <c r="S38" i="27"/>
  <c r="M38" i="27"/>
  <c r="J38" i="27"/>
  <c r="G38" i="27"/>
  <c r="BF36" i="27"/>
  <c r="AZ36" i="27"/>
  <c r="AW36" i="27"/>
  <c r="AT36" i="27"/>
  <c r="AH36" i="27"/>
  <c r="G36" i="27"/>
  <c r="BF37" i="27"/>
  <c r="BC37" i="27"/>
  <c r="AZ37" i="27"/>
  <c r="AW37" i="27"/>
  <c r="AT37" i="27"/>
  <c r="AQ37" i="27"/>
  <c r="AN37" i="27"/>
  <c r="AK37" i="27"/>
  <c r="AH37" i="27"/>
  <c r="AE37" i="27"/>
  <c r="AB37" i="27"/>
  <c r="V37" i="27"/>
  <c r="S37" i="27"/>
  <c r="M37" i="27"/>
  <c r="J37" i="27"/>
  <c r="G37" i="27"/>
  <c r="BF35" i="27"/>
  <c r="BC35" i="27"/>
  <c r="AZ35" i="27"/>
  <c r="AW35" i="27"/>
  <c r="AT35" i="27"/>
  <c r="AQ35" i="27"/>
  <c r="AN35" i="27"/>
  <c r="AK35" i="27"/>
  <c r="AH35" i="27"/>
  <c r="AE35" i="27"/>
  <c r="AB35" i="27"/>
  <c r="V35" i="27"/>
  <c r="M35" i="27"/>
  <c r="J35" i="27"/>
  <c r="G35" i="27"/>
  <c r="BF34" i="27"/>
  <c r="BC34" i="27"/>
  <c r="AZ34" i="27"/>
  <c r="AW34" i="27"/>
  <c r="AT34" i="27"/>
  <c r="AQ34" i="27"/>
  <c r="AN34" i="27"/>
  <c r="AK34" i="27"/>
  <c r="AH34" i="27"/>
  <c r="AE34" i="27"/>
  <c r="AB34" i="27"/>
  <c r="V34" i="27"/>
  <c r="S34" i="27"/>
  <c r="M34" i="27"/>
  <c r="J34" i="27"/>
  <c r="G34" i="27"/>
  <c r="BF33" i="27"/>
  <c r="BF41" i="27" s="1"/>
  <c r="BC33" i="27"/>
  <c r="BC41" i="27" s="1"/>
  <c r="AZ33" i="27"/>
  <c r="AZ41" i="27" s="1"/>
  <c r="AW33" i="27"/>
  <c r="AW41" i="27" s="1"/>
  <c r="AT33" i="27"/>
  <c r="AT41" i="27" s="1"/>
  <c r="AQ33" i="27"/>
  <c r="AQ41" i="27" s="1"/>
  <c r="AN33" i="27"/>
  <c r="AN41" i="27" s="1"/>
  <c r="AK33" i="27"/>
  <c r="AK41" i="27" s="1"/>
  <c r="AH33" i="27"/>
  <c r="AH41" i="27" s="1"/>
  <c r="AE33" i="27"/>
  <c r="AE41" i="27" s="1"/>
  <c r="AB33" i="27"/>
  <c r="AB41" i="27" s="1"/>
  <c r="Y41" i="27"/>
  <c r="S33" i="27"/>
  <c r="P41" i="27"/>
  <c r="M33" i="27"/>
  <c r="M41" i="27" s="1"/>
  <c r="J33" i="27"/>
  <c r="J41" i="27" s="1"/>
  <c r="G33" i="27"/>
  <c r="G41" i="27" s="1"/>
  <c r="BA28" i="27"/>
  <c r="G23" i="27"/>
  <c r="BE28" i="27"/>
  <c r="BD28" i="27"/>
  <c r="BB28" i="27"/>
  <c r="AY28" i="27"/>
  <c r="AX28" i="27"/>
  <c r="AV28" i="27"/>
  <c r="AU28" i="27"/>
  <c r="AS28" i="27"/>
  <c r="AR28" i="27"/>
  <c r="AP28" i="27"/>
  <c r="AO28" i="27"/>
  <c r="AM28" i="27"/>
  <c r="AL28" i="27"/>
  <c r="AJ28" i="27"/>
  <c r="AI28" i="27"/>
  <c r="AG28" i="27"/>
  <c r="AF28" i="27"/>
  <c r="AD28" i="27"/>
  <c r="AC28" i="27"/>
  <c r="X28" i="27"/>
  <c r="W28" i="27"/>
  <c r="U28" i="27"/>
  <c r="T28" i="27"/>
  <c r="R28" i="27"/>
  <c r="Q28" i="27"/>
  <c r="O28" i="27"/>
  <c r="N28" i="27"/>
  <c r="L28" i="27"/>
  <c r="K28" i="27"/>
  <c r="I28" i="27"/>
  <c r="H28" i="27"/>
  <c r="F28" i="27"/>
  <c r="E28" i="27"/>
  <c r="BC27" i="27"/>
  <c r="AK27" i="27"/>
  <c r="AE27" i="27"/>
  <c r="Y27" i="27"/>
  <c r="BF26" i="27"/>
  <c r="BC26" i="27"/>
  <c r="AZ26" i="27"/>
  <c r="AW26" i="27"/>
  <c r="AT26" i="27"/>
  <c r="AQ26" i="27"/>
  <c r="AN26" i="27"/>
  <c r="AK26" i="27"/>
  <c r="AH26" i="27"/>
  <c r="AE26" i="27"/>
  <c r="Y26" i="27"/>
  <c r="V26" i="27"/>
  <c r="S26" i="27"/>
  <c r="P26" i="27"/>
  <c r="M26" i="27"/>
  <c r="J26" i="27"/>
  <c r="G26" i="27"/>
  <c r="BF25" i="27"/>
  <c r="BC25" i="27"/>
  <c r="AZ25" i="27"/>
  <c r="AW25" i="27"/>
  <c r="AT25" i="27"/>
  <c r="AQ25" i="27"/>
  <c r="AN25" i="27"/>
  <c r="AK25" i="27"/>
  <c r="AH25" i="27"/>
  <c r="AE25" i="27"/>
  <c r="Y25" i="27"/>
  <c r="V25" i="27"/>
  <c r="S25" i="27"/>
  <c r="P25" i="27"/>
  <c r="M25" i="27"/>
  <c r="J25" i="27"/>
  <c r="G25" i="27"/>
  <c r="BF23" i="27"/>
  <c r="BC23" i="27"/>
  <c r="AZ23" i="27"/>
  <c r="AW23" i="27"/>
  <c r="AT23" i="27"/>
  <c r="AQ23" i="27"/>
  <c r="AN23" i="27"/>
  <c r="AK23" i="27"/>
  <c r="AH23" i="27"/>
  <c r="AE23" i="27"/>
  <c r="Y23" i="27"/>
  <c r="V23" i="27"/>
  <c r="S23" i="27"/>
  <c r="P23" i="27"/>
  <c r="M23" i="27"/>
  <c r="J23" i="27"/>
  <c r="BF24" i="27"/>
  <c r="BC24" i="27"/>
  <c r="AZ24" i="27"/>
  <c r="AW24" i="27"/>
  <c r="AT24" i="27"/>
  <c r="AQ24" i="27"/>
  <c r="AN24" i="27"/>
  <c r="AK24" i="27"/>
  <c r="AH24" i="27"/>
  <c r="AE24" i="27"/>
  <c r="Y24" i="27"/>
  <c r="V24" i="27"/>
  <c r="S24" i="27"/>
  <c r="P24" i="27"/>
  <c r="M24" i="27"/>
  <c r="J24" i="27"/>
  <c r="G24" i="27"/>
  <c r="BF22" i="27"/>
  <c r="BC22" i="27"/>
  <c r="AZ22" i="27"/>
  <c r="AW22" i="27"/>
  <c r="AT22" i="27"/>
  <c r="AQ22" i="27"/>
  <c r="AN22" i="27"/>
  <c r="AK22" i="27"/>
  <c r="AH22" i="27"/>
  <c r="AE22" i="27"/>
  <c r="Y22" i="27"/>
  <c r="V22" i="27"/>
  <c r="S22" i="27"/>
  <c r="P22" i="27"/>
  <c r="M22" i="27"/>
  <c r="J22" i="27"/>
  <c r="G22" i="27"/>
  <c r="BF21" i="27"/>
  <c r="BC21" i="27"/>
  <c r="AZ21" i="27"/>
  <c r="AW21" i="27"/>
  <c r="AT21" i="27"/>
  <c r="AQ21" i="27"/>
  <c r="AN21" i="27"/>
  <c r="AK21" i="27"/>
  <c r="AH21" i="27"/>
  <c r="AE21" i="27"/>
  <c r="Y21" i="27"/>
  <c r="V21" i="27"/>
  <c r="S21" i="27"/>
  <c r="P21" i="27"/>
  <c r="M21" i="27"/>
  <c r="J21" i="27"/>
  <c r="G21" i="27"/>
  <c r="BF20" i="27"/>
  <c r="BF28" i="27" s="1"/>
  <c r="BC20" i="27"/>
  <c r="BC28" i="27" s="1"/>
  <c r="AZ20" i="27"/>
  <c r="AZ28" i="27" s="1"/>
  <c r="AW20" i="27"/>
  <c r="AW28" i="27" s="1"/>
  <c r="AT20" i="27"/>
  <c r="AT28" i="27" s="1"/>
  <c r="AQ20" i="27"/>
  <c r="AQ28" i="27" s="1"/>
  <c r="AN20" i="27"/>
  <c r="AN28" i="27" s="1"/>
  <c r="AK20" i="27"/>
  <c r="AK28" i="27" s="1"/>
  <c r="AH20" i="27"/>
  <c r="AH28" i="27" s="1"/>
  <c r="AE20" i="27"/>
  <c r="AE28" i="27" s="1"/>
  <c r="Y20" i="27"/>
  <c r="Y28" i="27" s="1"/>
  <c r="V20" i="27"/>
  <c r="V28" i="27" s="1"/>
  <c r="S20" i="27"/>
  <c r="S28" i="27" s="1"/>
  <c r="P20" i="27"/>
  <c r="P28" i="27" s="1"/>
  <c r="M20" i="27"/>
  <c r="M28" i="27" s="1"/>
  <c r="J20" i="27"/>
  <c r="J28" i="27" s="1"/>
  <c r="G20" i="27"/>
  <c r="G28" i="27" s="1"/>
  <c r="BF13" i="27"/>
  <c r="BF12" i="27"/>
  <c r="BF10" i="27"/>
  <c r="BF11" i="27"/>
  <c r="BF9" i="27"/>
  <c r="BF8" i="27"/>
  <c r="BF7" i="27"/>
  <c r="BC14" i="27"/>
  <c r="BC13" i="27"/>
  <c r="BC12" i="27"/>
  <c r="BC10" i="27"/>
  <c r="BC11" i="27"/>
  <c r="BC9" i="27"/>
  <c r="BC8" i="27"/>
  <c r="BC7" i="27"/>
  <c r="AZ14" i="27"/>
  <c r="AZ13" i="27"/>
  <c r="AZ12" i="27"/>
  <c r="AZ10" i="27"/>
  <c r="AZ11" i="27"/>
  <c r="AZ9" i="27"/>
  <c r="AZ8" i="27"/>
  <c r="AZ7" i="27"/>
  <c r="AW14" i="27"/>
  <c r="AW13" i="27"/>
  <c r="AW12" i="27"/>
  <c r="AW10" i="27"/>
  <c r="AW11" i="27"/>
  <c r="AW9" i="27"/>
  <c r="AW8" i="27"/>
  <c r="AW7" i="27"/>
  <c r="AT13" i="27"/>
  <c r="AT12" i="27"/>
  <c r="AT10" i="27"/>
  <c r="AT11" i="27"/>
  <c r="AT9" i="27"/>
  <c r="AT8" i="27"/>
  <c r="AT7" i="27"/>
  <c r="AQ13" i="27"/>
  <c r="AQ12" i="27"/>
  <c r="AQ10" i="27"/>
  <c r="AQ11" i="27"/>
  <c r="AQ9" i="27"/>
  <c r="AQ8" i="27"/>
  <c r="AQ7" i="27"/>
  <c r="AN13" i="27"/>
  <c r="AN12" i="27"/>
  <c r="AN10" i="27"/>
  <c r="AN11" i="27"/>
  <c r="AN9" i="27"/>
  <c r="AN8" i="27"/>
  <c r="AN7" i="27"/>
  <c r="AK14" i="27"/>
  <c r="AK13" i="27"/>
  <c r="AK12" i="27"/>
  <c r="AK10" i="27"/>
  <c r="AK11" i="27"/>
  <c r="AK9" i="27"/>
  <c r="AK8" i="27"/>
  <c r="AK7" i="27"/>
  <c r="AH14" i="27"/>
  <c r="AH13" i="27"/>
  <c r="AH12" i="27"/>
  <c r="AH10" i="27"/>
  <c r="AH11" i="27"/>
  <c r="AH9" i="27"/>
  <c r="AH8" i="27"/>
  <c r="AH7" i="27"/>
  <c r="AE14" i="27"/>
  <c r="AE13" i="27"/>
  <c r="AE12" i="27"/>
  <c r="AE10" i="27"/>
  <c r="AE11" i="27"/>
  <c r="AE9" i="27"/>
  <c r="AE8" i="27"/>
  <c r="AE7" i="27"/>
  <c r="AB14" i="27"/>
  <c r="AB13" i="27"/>
  <c r="AB12" i="27"/>
  <c r="AB10" i="27"/>
  <c r="AB11" i="27"/>
  <c r="AB9" i="27"/>
  <c r="AB8" i="27"/>
  <c r="AB7" i="27"/>
  <c r="Y14" i="27"/>
  <c r="Y13" i="27"/>
  <c r="Y12" i="27"/>
  <c r="Y10" i="27"/>
  <c r="Y11" i="27"/>
  <c r="Y9" i="27"/>
  <c r="Y8" i="27"/>
  <c r="Y7" i="27"/>
  <c r="V13" i="27"/>
  <c r="V12" i="27"/>
  <c r="V10" i="27"/>
  <c r="V11" i="27"/>
  <c r="V9" i="27"/>
  <c r="V8" i="27"/>
  <c r="V7" i="27"/>
  <c r="S14" i="27"/>
  <c r="S13" i="27"/>
  <c r="S12" i="27"/>
  <c r="S10" i="27"/>
  <c r="S11" i="27"/>
  <c r="S9" i="27"/>
  <c r="S8" i="27"/>
  <c r="S7" i="27"/>
  <c r="P14" i="27"/>
  <c r="P13" i="27"/>
  <c r="P12" i="27"/>
  <c r="P10" i="27"/>
  <c r="P11" i="27"/>
  <c r="P9" i="27"/>
  <c r="P8" i="27"/>
  <c r="P7" i="27"/>
  <c r="M13" i="27"/>
  <c r="M12" i="27"/>
  <c r="M10" i="27"/>
  <c r="M11" i="27"/>
  <c r="M9" i="27"/>
  <c r="M8" i="27"/>
  <c r="M7" i="27"/>
  <c r="J11" i="27"/>
  <c r="J13" i="27"/>
  <c r="J12" i="27"/>
  <c r="J10" i="27"/>
  <c r="J9" i="27"/>
  <c r="J8" i="27"/>
  <c r="J7" i="27"/>
  <c r="G8" i="27"/>
  <c r="G9" i="27"/>
  <c r="G11" i="27"/>
  <c r="G10" i="27"/>
  <c r="G12" i="27"/>
  <c r="G13" i="27"/>
  <c r="G7" i="27"/>
  <c r="G15" i="27" s="1"/>
  <c r="BE54" i="28"/>
  <c r="BD54" i="28"/>
  <c r="BB54" i="28"/>
  <c r="BA54" i="28"/>
  <c r="AY54" i="28"/>
  <c r="AX54" i="28"/>
  <c r="AV54" i="28"/>
  <c r="AU54" i="28"/>
  <c r="AS54" i="28"/>
  <c r="AR54" i="28"/>
  <c r="AP54" i="28"/>
  <c r="AO54" i="28"/>
  <c r="AM54" i="28"/>
  <c r="AL54" i="28"/>
  <c r="AJ54" i="28"/>
  <c r="AI54" i="28"/>
  <c r="AG54" i="28"/>
  <c r="AF54" i="28"/>
  <c r="AD54" i="28"/>
  <c r="AC54" i="28"/>
  <c r="AA54" i="28"/>
  <c r="Z54" i="28"/>
  <c r="X54" i="28"/>
  <c r="W54" i="28"/>
  <c r="U54" i="28"/>
  <c r="T54" i="28"/>
  <c r="R54" i="28"/>
  <c r="Q54" i="28"/>
  <c r="O54" i="28"/>
  <c r="N54" i="28"/>
  <c r="L54" i="28"/>
  <c r="K54" i="28"/>
  <c r="H54" i="28"/>
  <c r="F54" i="28"/>
  <c r="E54" i="28"/>
  <c r="AW53" i="28"/>
  <c r="Y53" i="28"/>
  <c r="S53" i="28"/>
  <c r="P53" i="28"/>
  <c r="BF52" i="28"/>
  <c r="BC52" i="28"/>
  <c r="AZ52" i="28"/>
  <c r="AW52" i="28"/>
  <c r="AT52" i="28"/>
  <c r="AQ52" i="28"/>
  <c r="AN52" i="28"/>
  <c r="AK52" i="28"/>
  <c r="AH52" i="28"/>
  <c r="AE52" i="28"/>
  <c r="AB52" i="28"/>
  <c r="Y52" i="28"/>
  <c r="V52" i="28"/>
  <c r="S52" i="28"/>
  <c r="P52" i="28"/>
  <c r="M52" i="28"/>
  <c r="J52" i="28"/>
  <c r="G52" i="28"/>
  <c r="BF51" i="28"/>
  <c r="BC51" i="28"/>
  <c r="AZ51" i="28"/>
  <c r="AW51" i="28"/>
  <c r="AT51" i="28"/>
  <c r="AQ51" i="28"/>
  <c r="AN51" i="28"/>
  <c r="AK51" i="28"/>
  <c r="AH51" i="28"/>
  <c r="AE51" i="28"/>
  <c r="AB51" i="28"/>
  <c r="Y51" i="28"/>
  <c r="V51" i="28"/>
  <c r="S51" i="28"/>
  <c r="P51" i="28"/>
  <c r="M51" i="28"/>
  <c r="J51" i="28"/>
  <c r="G51" i="28"/>
  <c r="BF49" i="28"/>
  <c r="BC49" i="28"/>
  <c r="AZ49" i="28"/>
  <c r="AW49" i="28"/>
  <c r="AT49" i="28"/>
  <c r="AQ49" i="28"/>
  <c r="AN49" i="28"/>
  <c r="AK49" i="28"/>
  <c r="AH49" i="28"/>
  <c r="AE49" i="28"/>
  <c r="AB49" i="28"/>
  <c r="V49" i="28"/>
  <c r="S49" i="28"/>
  <c r="P49" i="28"/>
  <c r="J49" i="28"/>
  <c r="G49" i="28"/>
  <c r="BF50" i="28"/>
  <c r="BC50" i="28"/>
  <c r="AZ50" i="28"/>
  <c r="AW50" i="28"/>
  <c r="AT50" i="28"/>
  <c r="AQ50" i="28"/>
  <c r="AN50" i="28"/>
  <c r="AK50" i="28"/>
  <c r="AH50" i="28"/>
  <c r="AE50" i="28"/>
  <c r="AB50" i="28"/>
  <c r="Y50" i="28"/>
  <c r="V50" i="28"/>
  <c r="S50" i="28"/>
  <c r="P50" i="28"/>
  <c r="M50" i="28"/>
  <c r="J50" i="28"/>
  <c r="G50" i="28"/>
  <c r="BF48" i="28"/>
  <c r="BC48" i="28"/>
  <c r="AZ48" i="28"/>
  <c r="AW48" i="28"/>
  <c r="AT48" i="28"/>
  <c r="AQ48" i="28"/>
  <c r="AN48" i="28"/>
  <c r="AK48" i="28"/>
  <c r="AH48" i="28"/>
  <c r="AE48" i="28"/>
  <c r="AB48" i="28"/>
  <c r="Y48" i="28"/>
  <c r="V48" i="28"/>
  <c r="S48" i="28"/>
  <c r="P48" i="28"/>
  <c r="M48" i="28"/>
  <c r="J48" i="28"/>
  <c r="G48" i="28"/>
  <c r="BF47" i="28"/>
  <c r="BC47" i="28"/>
  <c r="AZ47" i="28"/>
  <c r="AW47" i="28"/>
  <c r="AT47" i="28"/>
  <c r="AQ47" i="28"/>
  <c r="AN47" i="28"/>
  <c r="AK47" i="28"/>
  <c r="AH47" i="28"/>
  <c r="AE47" i="28"/>
  <c r="AB47" i="28"/>
  <c r="Y47" i="28"/>
  <c r="V47" i="28"/>
  <c r="S47" i="28"/>
  <c r="P47" i="28"/>
  <c r="M47" i="28"/>
  <c r="J47" i="28"/>
  <c r="G47" i="28"/>
  <c r="BF46" i="28"/>
  <c r="BF54" i="28" s="1"/>
  <c r="BC46" i="28"/>
  <c r="BC54" i="28" s="1"/>
  <c r="AZ46" i="28"/>
  <c r="AZ54" i="28" s="1"/>
  <c r="AW46" i="28"/>
  <c r="AW54" i="28" s="1"/>
  <c r="AT46" i="28"/>
  <c r="AT54" i="28" s="1"/>
  <c r="AQ46" i="28"/>
  <c r="AQ54" i="28" s="1"/>
  <c r="AN46" i="28"/>
  <c r="AN54" i="28" s="1"/>
  <c r="AK46" i="28"/>
  <c r="AK54" i="28" s="1"/>
  <c r="AH46" i="28"/>
  <c r="AH54" i="28" s="1"/>
  <c r="AE46" i="28"/>
  <c r="AE54" i="28" s="1"/>
  <c r="AB46" i="28"/>
  <c r="AB54" i="28" s="1"/>
  <c r="Y46" i="28"/>
  <c r="Y54" i="28" s="1"/>
  <c r="V46" i="28"/>
  <c r="V54" i="28" s="1"/>
  <c r="S46" i="28"/>
  <c r="S54" i="28" s="1"/>
  <c r="P46" i="28"/>
  <c r="P54" i="28" s="1"/>
  <c r="M46" i="28"/>
  <c r="M54" i="28" s="1"/>
  <c r="G46" i="28"/>
  <c r="BE41" i="28"/>
  <c r="BD41" i="28"/>
  <c r="BB41" i="28"/>
  <c r="BA41" i="28"/>
  <c r="AY41" i="28"/>
  <c r="AX41" i="28"/>
  <c r="AV41" i="28"/>
  <c r="AU41" i="28"/>
  <c r="AS41" i="28"/>
  <c r="AR41" i="28"/>
  <c r="AP41" i="28"/>
  <c r="AO41" i="28"/>
  <c r="AM41" i="28"/>
  <c r="AL41" i="28"/>
  <c r="AJ41" i="28"/>
  <c r="AI41" i="28"/>
  <c r="AG41" i="28"/>
  <c r="AF41" i="28"/>
  <c r="AD41" i="28"/>
  <c r="AC41" i="28"/>
  <c r="AA41" i="28"/>
  <c r="Z41" i="28"/>
  <c r="X41" i="28"/>
  <c r="W41" i="28"/>
  <c r="U41" i="28"/>
  <c r="T41" i="28"/>
  <c r="R41" i="28"/>
  <c r="Q41" i="28"/>
  <c r="O41" i="28"/>
  <c r="N41" i="28"/>
  <c r="L41" i="28"/>
  <c r="K41" i="28"/>
  <c r="I41" i="28"/>
  <c r="H41" i="28"/>
  <c r="F41" i="28"/>
  <c r="E41" i="28"/>
  <c r="BC40" i="28"/>
  <c r="AZ40" i="28"/>
  <c r="AW40" i="28"/>
  <c r="AH40" i="28"/>
  <c r="AE40" i="28"/>
  <c r="BF39" i="28"/>
  <c r="BC39" i="28"/>
  <c r="AZ39" i="28"/>
  <c r="AW39" i="28"/>
  <c r="AT39" i="28"/>
  <c r="AQ39" i="28"/>
  <c r="AN39" i="28"/>
  <c r="AK39" i="28"/>
  <c r="AH39" i="28"/>
  <c r="AE39" i="28"/>
  <c r="AB39" i="28"/>
  <c r="Y39" i="28"/>
  <c r="V39" i="28"/>
  <c r="S39" i="28"/>
  <c r="M39" i="28"/>
  <c r="J39" i="28"/>
  <c r="G39" i="28"/>
  <c r="BF38" i="28"/>
  <c r="BC38" i="28"/>
  <c r="AZ38" i="28"/>
  <c r="AW38" i="28"/>
  <c r="AT38" i="28"/>
  <c r="AQ38" i="28"/>
  <c r="AN38" i="28"/>
  <c r="AK38" i="28"/>
  <c r="AH38" i="28"/>
  <c r="AE38" i="28"/>
  <c r="AB38" i="28"/>
  <c r="Y38" i="28"/>
  <c r="V38" i="28"/>
  <c r="S38" i="28"/>
  <c r="P38" i="28"/>
  <c r="M38" i="28"/>
  <c r="J38" i="28"/>
  <c r="G38" i="28"/>
  <c r="BF36" i="28"/>
  <c r="AZ36" i="28"/>
  <c r="AW36" i="28"/>
  <c r="AT36" i="28"/>
  <c r="AH36" i="28"/>
  <c r="P36" i="28"/>
  <c r="G36" i="28"/>
  <c r="BF37" i="28"/>
  <c r="BC37" i="28"/>
  <c r="AZ37" i="28"/>
  <c r="AW37" i="28"/>
  <c r="AT37" i="28"/>
  <c r="AQ37" i="28"/>
  <c r="AN37" i="28"/>
  <c r="AK37" i="28"/>
  <c r="AH37" i="28"/>
  <c r="AE37" i="28"/>
  <c r="AB37" i="28"/>
  <c r="Y37" i="28"/>
  <c r="V37" i="28"/>
  <c r="S37" i="28"/>
  <c r="P37" i="28"/>
  <c r="M37" i="28"/>
  <c r="J37" i="28"/>
  <c r="G37" i="28"/>
  <c r="BF35" i="28"/>
  <c r="BC35" i="28"/>
  <c r="AZ35" i="28"/>
  <c r="AW35" i="28"/>
  <c r="AT35" i="28"/>
  <c r="AQ35" i="28"/>
  <c r="AN35" i="28"/>
  <c r="AK35" i="28"/>
  <c r="AH35" i="28"/>
  <c r="AE35" i="28"/>
  <c r="AB35" i="28"/>
  <c r="Y35" i="28"/>
  <c r="V35" i="28"/>
  <c r="S35" i="28"/>
  <c r="P35" i="28"/>
  <c r="M35" i="28"/>
  <c r="J35" i="28"/>
  <c r="G35" i="28"/>
  <c r="BF34" i="28"/>
  <c r="BC34" i="28"/>
  <c r="AZ34" i="28"/>
  <c r="AW34" i="28"/>
  <c r="AT34" i="28"/>
  <c r="AQ34" i="28"/>
  <c r="AN34" i="28"/>
  <c r="AK34" i="28"/>
  <c r="AH34" i="28"/>
  <c r="AE34" i="28"/>
  <c r="AB34" i="28"/>
  <c r="Y34" i="28"/>
  <c r="V34" i="28"/>
  <c r="S34" i="28"/>
  <c r="P34" i="28"/>
  <c r="M34" i="28"/>
  <c r="J34" i="28"/>
  <c r="G34" i="28"/>
  <c r="BF33" i="28"/>
  <c r="BF41" i="28" s="1"/>
  <c r="BC33" i="28"/>
  <c r="BC41" i="28" s="1"/>
  <c r="AZ33" i="28"/>
  <c r="AZ41" i="28" s="1"/>
  <c r="AW33" i="28"/>
  <c r="AW41" i="28" s="1"/>
  <c r="AT33" i="28"/>
  <c r="AT41" i="28" s="1"/>
  <c r="AQ33" i="28"/>
  <c r="AQ41" i="28" s="1"/>
  <c r="AN33" i="28"/>
  <c r="AN41" i="28" s="1"/>
  <c r="AK33" i="28"/>
  <c r="AK41" i="28" s="1"/>
  <c r="AH33" i="28"/>
  <c r="AH41" i="28" s="1"/>
  <c r="AE33" i="28"/>
  <c r="AE41" i="28" s="1"/>
  <c r="AB33" i="28"/>
  <c r="AB41" i="28" s="1"/>
  <c r="Y33" i="28"/>
  <c r="Y41" i="28" s="1"/>
  <c r="V33" i="28"/>
  <c r="V41" i="28" s="1"/>
  <c r="S33" i="28"/>
  <c r="S41" i="28" s="1"/>
  <c r="P33" i="28"/>
  <c r="P41" i="28" s="1"/>
  <c r="M33" i="28"/>
  <c r="M41" i="28" s="1"/>
  <c r="J33" i="28"/>
  <c r="J41" i="28" s="1"/>
  <c r="G33" i="28"/>
  <c r="G41" i="28" s="1"/>
  <c r="BF20" i="28"/>
  <c r="BD28" i="28"/>
  <c r="BF25" i="28"/>
  <c r="BE28" i="28"/>
  <c r="BF26" i="28"/>
  <c r="BF23" i="28"/>
  <c r="BF24" i="28"/>
  <c r="BF22" i="28"/>
  <c r="BF21" i="28"/>
  <c r="BF28" i="28" s="1"/>
  <c r="T28" i="28"/>
  <c r="AB22" i="28"/>
  <c r="P24" i="28"/>
  <c r="BB28" i="28"/>
  <c r="BA28" i="28"/>
  <c r="AY28" i="28"/>
  <c r="AX28" i="28"/>
  <c r="AV28" i="28"/>
  <c r="AU28" i="28"/>
  <c r="AS28" i="28"/>
  <c r="AR28" i="28"/>
  <c r="AP28" i="28"/>
  <c r="AO28" i="28"/>
  <c r="AM28" i="28"/>
  <c r="AL28" i="28"/>
  <c r="AJ28" i="28"/>
  <c r="AI28" i="28"/>
  <c r="AG28" i="28"/>
  <c r="AF28" i="28"/>
  <c r="AD28" i="28"/>
  <c r="AC28" i="28"/>
  <c r="AA28" i="28"/>
  <c r="Z28" i="28"/>
  <c r="X28" i="28"/>
  <c r="W28" i="28"/>
  <c r="U28" i="28"/>
  <c r="R28" i="28"/>
  <c r="Q28" i="28"/>
  <c r="O28" i="28"/>
  <c r="N28" i="28"/>
  <c r="L28" i="28"/>
  <c r="K28" i="28"/>
  <c r="I28" i="28"/>
  <c r="H28" i="28"/>
  <c r="F28" i="28"/>
  <c r="E28" i="28"/>
  <c r="BC27" i="28"/>
  <c r="AK27" i="28"/>
  <c r="AE27" i="28"/>
  <c r="AB27" i="28"/>
  <c r="Y27" i="28"/>
  <c r="BC26" i="28"/>
  <c r="AZ26" i="28"/>
  <c r="AW26" i="28"/>
  <c r="AT26" i="28"/>
  <c r="AQ26" i="28"/>
  <c r="AN26" i="28"/>
  <c r="AK26" i="28"/>
  <c r="AH26" i="28"/>
  <c r="AE26" i="28"/>
  <c r="AB26" i="28"/>
  <c r="Y26" i="28"/>
  <c r="V26" i="28"/>
  <c r="S26" i="28"/>
  <c r="P26" i="28"/>
  <c r="M26" i="28"/>
  <c r="J26" i="28"/>
  <c r="G26" i="28"/>
  <c r="BC25" i="28"/>
  <c r="AZ25" i="28"/>
  <c r="AW25" i="28"/>
  <c r="AT25" i="28"/>
  <c r="AQ25" i="28"/>
  <c r="AN25" i="28"/>
  <c r="AK25" i="28"/>
  <c r="AH25" i="28"/>
  <c r="AE25" i="28"/>
  <c r="AB25" i="28"/>
  <c r="Y25" i="28"/>
  <c r="V25" i="28"/>
  <c r="S25" i="28"/>
  <c r="P25" i="28"/>
  <c r="M25" i="28"/>
  <c r="J25" i="28"/>
  <c r="G25" i="28"/>
  <c r="BC23" i="28"/>
  <c r="AZ23" i="28"/>
  <c r="AW23" i="28"/>
  <c r="AT23" i="28"/>
  <c r="AQ23" i="28"/>
  <c r="AN23" i="28"/>
  <c r="AK23" i="28"/>
  <c r="AH23" i="28"/>
  <c r="AE23" i="28"/>
  <c r="AB23" i="28"/>
  <c r="Y23" i="28"/>
  <c r="S23" i="28"/>
  <c r="P23" i="28"/>
  <c r="M23" i="28"/>
  <c r="J23" i="28"/>
  <c r="G23" i="28"/>
  <c r="BC24" i="28"/>
  <c r="AZ24" i="28"/>
  <c r="AW24" i="28"/>
  <c r="AT24" i="28"/>
  <c r="AQ24" i="28"/>
  <c r="AN24" i="28"/>
  <c r="AK24" i="28"/>
  <c r="AH24" i="28"/>
  <c r="AE24" i="28"/>
  <c r="AB24" i="28"/>
  <c r="Y24" i="28"/>
  <c r="V24" i="28"/>
  <c r="S24" i="28"/>
  <c r="M24" i="28"/>
  <c r="J24" i="28"/>
  <c r="G24" i="28"/>
  <c r="BC22" i="28"/>
  <c r="AZ22" i="28"/>
  <c r="AW22" i="28"/>
  <c r="AT22" i="28"/>
  <c r="AQ22" i="28"/>
  <c r="AN22" i="28"/>
  <c r="AK22" i="28"/>
  <c r="AH22" i="28"/>
  <c r="AE22" i="28"/>
  <c r="Y22" i="28"/>
  <c r="V22" i="28"/>
  <c r="S22" i="28"/>
  <c r="P22" i="28"/>
  <c r="M22" i="28"/>
  <c r="J22" i="28"/>
  <c r="G22" i="28"/>
  <c r="BC21" i="28"/>
  <c r="AZ21" i="28"/>
  <c r="AW21" i="28"/>
  <c r="AT21" i="28"/>
  <c r="AQ21" i="28"/>
  <c r="AN21" i="28"/>
  <c r="AK21" i="28"/>
  <c r="AH21" i="28"/>
  <c r="AE21" i="28"/>
  <c r="AB21" i="28"/>
  <c r="Y21" i="28"/>
  <c r="V21" i="28"/>
  <c r="S21" i="28"/>
  <c r="P21" i="28"/>
  <c r="M21" i="28"/>
  <c r="J21" i="28"/>
  <c r="G21" i="28"/>
  <c r="BC20" i="28"/>
  <c r="BC28" i="28" s="1"/>
  <c r="AZ20" i="28"/>
  <c r="AZ28" i="28" s="1"/>
  <c r="AW20" i="28"/>
  <c r="AW28" i="28" s="1"/>
  <c r="AT20" i="28"/>
  <c r="AT28" i="28" s="1"/>
  <c r="AQ20" i="28"/>
  <c r="AQ28" i="28" s="1"/>
  <c r="AN20" i="28"/>
  <c r="AN28" i="28" s="1"/>
  <c r="AK20" i="28"/>
  <c r="AK28" i="28" s="1"/>
  <c r="AH20" i="28"/>
  <c r="AH28" i="28" s="1"/>
  <c r="AE20" i="28"/>
  <c r="AE28" i="28" s="1"/>
  <c r="AB20" i="28"/>
  <c r="AB28" i="28" s="1"/>
  <c r="Y20" i="28"/>
  <c r="Y28" i="28" s="1"/>
  <c r="V20" i="28"/>
  <c r="V28" i="28" s="1"/>
  <c r="S20" i="28"/>
  <c r="S28" i="28" s="1"/>
  <c r="P20" i="28"/>
  <c r="P28" i="28" s="1"/>
  <c r="M20" i="28"/>
  <c r="M28" i="28" s="1"/>
  <c r="J20" i="28"/>
  <c r="J28" i="28" s="1"/>
  <c r="G20" i="28"/>
  <c r="G28" i="28" s="1"/>
  <c r="AZ12" i="28"/>
  <c r="BF12" i="28"/>
  <c r="BF13" i="28"/>
  <c r="BF10" i="28"/>
  <c r="BF11" i="28"/>
  <c r="BF9" i="28"/>
  <c r="BF8" i="28"/>
  <c r="BF7" i="28"/>
  <c r="BC14" i="28"/>
  <c r="BC13" i="28"/>
  <c r="BC12" i="28"/>
  <c r="BC10" i="28"/>
  <c r="BC11" i="28"/>
  <c r="BC9" i="28"/>
  <c r="BC8" i="28"/>
  <c r="BC7" i="28"/>
  <c r="AZ14" i="28"/>
  <c r="AZ13" i="28"/>
  <c r="AZ10" i="28"/>
  <c r="AZ11" i="28"/>
  <c r="AZ9" i="28"/>
  <c r="AZ8" i="28"/>
  <c r="AZ7" i="28"/>
  <c r="AW14" i="28"/>
  <c r="AW13" i="28"/>
  <c r="AW12" i="28"/>
  <c r="AW10" i="28"/>
  <c r="AW11" i="28"/>
  <c r="AW9" i="28"/>
  <c r="AW8" i="28"/>
  <c r="AW7" i="28"/>
  <c r="AT13" i="28"/>
  <c r="AT12" i="28"/>
  <c r="AT10" i="28"/>
  <c r="AT11" i="28"/>
  <c r="AT9" i="28"/>
  <c r="AT8" i="28"/>
  <c r="AT7" i="28"/>
  <c r="AQ13" i="28"/>
  <c r="AQ12" i="28"/>
  <c r="AQ10" i="28"/>
  <c r="AQ11" i="28"/>
  <c r="AQ9" i="28"/>
  <c r="AQ8" i="28"/>
  <c r="AQ7" i="28"/>
  <c r="AN13" i="28"/>
  <c r="AN12" i="28"/>
  <c r="AN10" i="28"/>
  <c r="AN11" i="28"/>
  <c r="AN9" i="28"/>
  <c r="AN8" i="28"/>
  <c r="AN7" i="28"/>
  <c r="AK14" i="28"/>
  <c r="AK13" i="28"/>
  <c r="AK12" i="28"/>
  <c r="AK10" i="28"/>
  <c r="AK11" i="28"/>
  <c r="AK9" i="28"/>
  <c r="AK8" i="28"/>
  <c r="AK7" i="28"/>
  <c r="AE14" i="28"/>
  <c r="AE13" i="28"/>
  <c r="AE12" i="28"/>
  <c r="AE10" i="28"/>
  <c r="AE11" i="28"/>
  <c r="AE9" i="28"/>
  <c r="AE8" i="28"/>
  <c r="AE7" i="28"/>
  <c r="AB14" i="28"/>
  <c r="AB13" i="28"/>
  <c r="AB12" i="28"/>
  <c r="AB10" i="28"/>
  <c r="AB11" i="28"/>
  <c r="AB9" i="28"/>
  <c r="AB8" i="28"/>
  <c r="AB7" i="28"/>
  <c r="Y14" i="28"/>
  <c r="Y13" i="28"/>
  <c r="Y12" i="28"/>
  <c r="Y10" i="28"/>
  <c r="Y11" i="28"/>
  <c r="Y9" i="28"/>
  <c r="Y8" i="28"/>
  <c r="Y7" i="28"/>
  <c r="V13" i="28"/>
  <c r="V12" i="28"/>
  <c r="V10" i="28"/>
  <c r="V11" i="28"/>
  <c r="V9" i="28"/>
  <c r="V8" i="28"/>
  <c r="V7" i="28"/>
  <c r="S14" i="28"/>
  <c r="S13" i="28"/>
  <c r="S12" i="28"/>
  <c r="S10" i="28"/>
  <c r="S11" i="28"/>
  <c r="S9" i="28"/>
  <c r="S8" i="28"/>
  <c r="S7" i="28"/>
  <c r="P14" i="28"/>
  <c r="P13" i="28"/>
  <c r="P12" i="28"/>
  <c r="P10" i="28"/>
  <c r="P11" i="28"/>
  <c r="P9" i="28"/>
  <c r="P8" i="28"/>
  <c r="P7" i="28"/>
  <c r="M13" i="28"/>
  <c r="M12" i="28"/>
  <c r="M10" i="28"/>
  <c r="M11" i="28"/>
  <c r="M9" i="28"/>
  <c r="M8" i="28"/>
  <c r="M7" i="28"/>
  <c r="J13" i="28"/>
  <c r="J12" i="28"/>
  <c r="J10" i="28"/>
  <c r="J11" i="28"/>
  <c r="J9" i="28"/>
  <c r="J8" i="28"/>
  <c r="J7" i="28"/>
  <c r="G8" i="28"/>
  <c r="G9" i="28"/>
  <c r="G11" i="28"/>
  <c r="G10" i="28"/>
  <c r="G12" i="28"/>
  <c r="G13" i="28"/>
  <c r="G7" i="28"/>
  <c r="BE54" i="29"/>
  <c r="BD54" i="29"/>
  <c r="BB54" i="29"/>
  <c r="BA54" i="29"/>
  <c r="AY54" i="29"/>
  <c r="AX54" i="29"/>
  <c r="AV54" i="29"/>
  <c r="AU54" i="29"/>
  <c r="AS54" i="29"/>
  <c r="AR54" i="29"/>
  <c r="AP54" i="29"/>
  <c r="AO54" i="29"/>
  <c r="AM54" i="29"/>
  <c r="AL54" i="29"/>
  <c r="AJ54" i="29"/>
  <c r="AI54" i="29"/>
  <c r="AG54" i="29"/>
  <c r="AF54" i="29"/>
  <c r="AD54" i="29"/>
  <c r="AC54" i="29"/>
  <c r="AA54" i="29"/>
  <c r="Z54" i="29"/>
  <c r="X54" i="29"/>
  <c r="W54" i="29"/>
  <c r="U54" i="29"/>
  <c r="T54" i="29"/>
  <c r="R54" i="29"/>
  <c r="Q54" i="29"/>
  <c r="O54" i="29"/>
  <c r="N54" i="29"/>
  <c r="L54" i="29"/>
  <c r="K54" i="29"/>
  <c r="I54" i="29"/>
  <c r="H54" i="29"/>
  <c r="F54" i="29"/>
  <c r="E54" i="29"/>
  <c r="AW53" i="29"/>
  <c r="Y53" i="29"/>
  <c r="S53" i="29"/>
  <c r="P53" i="29"/>
  <c r="BF52" i="29"/>
  <c r="BC52" i="29"/>
  <c r="AZ52" i="29"/>
  <c r="AW52" i="29"/>
  <c r="AT52" i="29"/>
  <c r="AQ52" i="29"/>
  <c r="AN52" i="29"/>
  <c r="AK52" i="29"/>
  <c r="AH52" i="29"/>
  <c r="AE52" i="29"/>
  <c r="AB52" i="29"/>
  <c r="Y52" i="29"/>
  <c r="V52" i="29"/>
  <c r="S52" i="29"/>
  <c r="P52" i="29"/>
  <c r="M52" i="29"/>
  <c r="J52" i="29"/>
  <c r="G52" i="29"/>
  <c r="BF51" i="29"/>
  <c r="BC51" i="29"/>
  <c r="AZ51" i="29"/>
  <c r="AW51" i="29"/>
  <c r="AT51" i="29"/>
  <c r="AQ51" i="29"/>
  <c r="AN51" i="29"/>
  <c r="AK51" i="29"/>
  <c r="AH51" i="29"/>
  <c r="AE51" i="29"/>
  <c r="AB51" i="29"/>
  <c r="Y51" i="29"/>
  <c r="V51" i="29"/>
  <c r="S51" i="29"/>
  <c r="P51" i="29"/>
  <c r="M51" i="29"/>
  <c r="J51" i="29"/>
  <c r="G51" i="29"/>
  <c r="BF49" i="29"/>
  <c r="BC49" i="29"/>
  <c r="AZ49" i="29"/>
  <c r="AW49" i="29"/>
  <c r="AT49" i="29"/>
  <c r="AQ49" i="29"/>
  <c r="AN49" i="29"/>
  <c r="AK49" i="29"/>
  <c r="AH49" i="29"/>
  <c r="AE49" i="29"/>
  <c r="AB49" i="29"/>
  <c r="V49" i="29"/>
  <c r="S49" i="29"/>
  <c r="P49" i="29"/>
  <c r="J49" i="29"/>
  <c r="G49" i="29"/>
  <c r="BF50" i="29"/>
  <c r="BC50" i="29"/>
  <c r="AZ50" i="29"/>
  <c r="AW50" i="29"/>
  <c r="AT50" i="29"/>
  <c r="AQ50" i="29"/>
  <c r="AN50" i="29"/>
  <c r="AK50" i="29"/>
  <c r="AH50" i="29"/>
  <c r="AE50" i="29"/>
  <c r="AB50" i="29"/>
  <c r="Y50" i="29"/>
  <c r="V50" i="29"/>
  <c r="S50" i="29"/>
  <c r="P50" i="29"/>
  <c r="M50" i="29"/>
  <c r="J50" i="29"/>
  <c r="G50" i="29"/>
  <c r="BF48" i="29"/>
  <c r="BC48" i="29"/>
  <c r="AZ48" i="29"/>
  <c r="AW48" i="29"/>
  <c r="AT48" i="29"/>
  <c r="AQ48" i="29"/>
  <c r="AN48" i="29"/>
  <c r="AK48" i="29"/>
  <c r="AH48" i="29"/>
  <c r="AE48" i="29"/>
  <c r="AB48" i="29"/>
  <c r="Y48" i="29"/>
  <c r="V48" i="29"/>
  <c r="S48" i="29"/>
  <c r="P48" i="29"/>
  <c r="M48" i="29"/>
  <c r="J48" i="29"/>
  <c r="G48" i="29"/>
  <c r="BF47" i="29"/>
  <c r="BC47" i="29"/>
  <c r="AZ47" i="29"/>
  <c r="AW47" i="29"/>
  <c r="AT47" i="29"/>
  <c r="AQ47" i="29"/>
  <c r="AN47" i="29"/>
  <c r="AK47" i="29"/>
  <c r="AH47" i="29"/>
  <c r="AE47" i="29"/>
  <c r="AB47" i="29"/>
  <c r="Y47" i="29"/>
  <c r="V47" i="29"/>
  <c r="S47" i="29"/>
  <c r="P47" i="29"/>
  <c r="M47" i="29"/>
  <c r="J47" i="29"/>
  <c r="G47" i="29"/>
  <c r="BF46" i="29"/>
  <c r="BF54" i="29" s="1"/>
  <c r="BC46" i="29"/>
  <c r="BC54" i="29" s="1"/>
  <c r="AZ46" i="29"/>
  <c r="AZ54" i="29" s="1"/>
  <c r="AW46" i="29"/>
  <c r="AW54" i="29" s="1"/>
  <c r="AT46" i="29"/>
  <c r="AT54" i="29" s="1"/>
  <c r="AQ46" i="29"/>
  <c r="AQ54" i="29" s="1"/>
  <c r="AN46" i="29"/>
  <c r="AN54" i="29" s="1"/>
  <c r="AK46" i="29"/>
  <c r="AK54" i="29" s="1"/>
  <c r="AH46" i="29"/>
  <c r="AH54" i="29" s="1"/>
  <c r="AE46" i="29"/>
  <c r="AE54" i="29" s="1"/>
  <c r="AB46" i="29"/>
  <c r="AB54" i="29" s="1"/>
  <c r="Y46" i="29"/>
  <c r="Y54" i="29" s="1"/>
  <c r="V46" i="29"/>
  <c r="V54" i="29" s="1"/>
  <c r="S46" i="29"/>
  <c r="S54" i="29" s="1"/>
  <c r="P46" i="29"/>
  <c r="P54" i="29" s="1"/>
  <c r="M46" i="29"/>
  <c r="M54" i="29" s="1"/>
  <c r="J46" i="29"/>
  <c r="J54" i="29" s="1"/>
  <c r="G46" i="29"/>
  <c r="G54" i="29" s="1"/>
  <c r="BE41" i="29"/>
  <c r="BD41" i="29"/>
  <c r="BB41" i="29"/>
  <c r="BA41" i="29"/>
  <c r="AY41" i="29"/>
  <c r="AX41" i="29"/>
  <c r="AV41" i="29"/>
  <c r="AU41" i="29"/>
  <c r="AS41" i="29"/>
  <c r="AR41" i="29"/>
  <c r="AP41" i="29"/>
  <c r="AO41" i="29"/>
  <c r="AM41" i="29"/>
  <c r="AL41" i="29"/>
  <c r="AJ41" i="29"/>
  <c r="AI41" i="29"/>
  <c r="AG41" i="29"/>
  <c r="AF41" i="29"/>
  <c r="AD41" i="29"/>
  <c r="AC41" i="29"/>
  <c r="AA41" i="29"/>
  <c r="Z41" i="29"/>
  <c r="X41" i="29"/>
  <c r="W41" i="29"/>
  <c r="U41" i="29"/>
  <c r="T41" i="29"/>
  <c r="R41" i="29"/>
  <c r="Q41" i="29"/>
  <c r="O41" i="29"/>
  <c r="N41" i="29"/>
  <c r="L41" i="29"/>
  <c r="K41" i="29"/>
  <c r="I41" i="29"/>
  <c r="H41" i="29"/>
  <c r="F41" i="29"/>
  <c r="E41" i="29"/>
  <c r="BC40" i="29"/>
  <c r="AZ40" i="29"/>
  <c r="AW40" i="29"/>
  <c r="AH40" i="29"/>
  <c r="AE40" i="29"/>
  <c r="BF39" i="29"/>
  <c r="BC39" i="29"/>
  <c r="AZ39" i="29"/>
  <c r="AW39" i="29"/>
  <c r="AT39" i="29"/>
  <c r="AQ39" i="29"/>
  <c r="AN39" i="29"/>
  <c r="AK39" i="29"/>
  <c r="AH39" i="29"/>
  <c r="AE39" i="29"/>
  <c r="AB39" i="29"/>
  <c r="Y39" i="29"/>
  <c r="V39" i="29"/>
  <c r="M39" i="29"/>
  <c r="J39" i="29"/>
  <c r="G39" i="29"/>
  <c r="BF38" i="29"/>
  <c r="BC38" i="29"/>
  <c r="AZ38" i="29"/>
  <c r="AW38" i="29"/>
  <c r="AT38" i="29"/>
  <c r="AQ38" i="29"/>
  <c r="AN38" i="29"/>
  <c r="AK38" i="29"/>
  <c r="AH38" i="29"/>
  <c r="AE38" i="29"/>
  <c r="AB38" i="29"/>
  <c r="Y38" i="29"/>
  <c r="V38" i="29"/>
  <c r="M38" i="29"/>
  <c r="J38" i="29"/>
  <c r="G38" i="29"/>
  <c r="BF36" i="29"/>
  <c r="AW36" i="29"/>
  <c r="AT36" i="29"/>
  <c r="AH36" i="29"/>
  <c r="G36" i="29"/>
  <c r="BF37" i="29"/>
  <c r="BC37" i="29"/>
  <c r="AZ37" i="29"/>
  <c r="AW37" i="29"/>
  <c r="AT37" i="29"/>
  <c r="AQ37" i="29"/>
  <c r="AN37" i="29"/>
  <c r="AK37" i="29"/>
  <c r="AH37" i="29"/>
  <c r="AE37" i="29"/>
  <c r="AB37" i="29"/>
  <c r="V37" i="29"/>
  <c r="M37" i="29"/>
  <c r="J37" i="29"/>
  <c r="G37" i="29"/>
  <c r="BF35" i="29"/>
  <c r="BC35" i="29"/>
  <c r="AZ35" i="29"/>
  <c r="AW35" i="29"/>
  <c r="AT35" i="29"/>
  <c r="AQ35" i="29"/>
  <c r="AN35" i="29"/>
  <c r="AK35" i="29"/>
  <c r="AH35" i="29"/>
  <c r="AE35" i="29"/>
  <c r="AB35" i="29"/>
  <c r="Y35" i="29"/>
  <c r="V35" i="29"/>
  <c r="S35" i="29"/>
  <c r="P35" i="29"/>
  <c r="M35" i="29"/>
  <c r="J35" i="29"/>
  <c r="G35" i="29"/>
  <c r="BF34" i="29"/>
  <c r="BC34" i="29"/>
  <c r="AZ34" i="29"/>
  <c r="AW34" i="29"/>
  <c r="AT34" i="29"/>
  <c r="AQ34" i="29"/>
  <c r="AN34" i="29"/>
  <c r="AK34" i="29"/>
  <c r="AH34" i="29"/>
  <c r="AE34" i="29"/>
  <c r="AB34" i="29"/>
  <c r="Y34" i="29"/>
  <c r="V34" i="29"/>
  <c r="S34" i="29"/>
  <c r="P34" i="29"/>
  <c r="M34" i="29"/>
  <c r="J34" i="29"/>
  <c r="G34" i="29"/>
  <c r="BF33" i="29"/>
  <c r="BF41" i="29" s="1"/>
  <c r="BC33" i="29"/>
  <c r="BC41" i="29" s="1"/>
  <c r="AZ33" i="29"/>
  <c r="AZ41" i="29" s="1"/>
  <c r="AW33" i="29"/>
  <c r="AW41" i="29" s="1"/>
  <c r="AT33" i="29"/>
  <c r="AT41" i="29" s="1"/>
  <c r="AQ33" i="29"/>
  <c r="AQ41" i="29" s="1"/>
  <c r="AN33" i="29"/>
  <c r="AN41" i="29" s="1"/>
  <c r="AK33" i="29"/>
  <c r="AK41" i="29" s="1"/>
  <c r="AH33" i="29"/>
  <c r="AH41" i="29" s="1"/>
  <c r="AE33" i="29"/>
  <c r="AE41" i="29" s="1"/>
  <c r="AB33" i="29"/>
  <c r="AB41" i="29" s="1"/>
  <c r="Y33" i="29"/>
  <c r="Y41" i="29" s="1"/>
  <c r="V33" i="29"/>
  <c r="V41" i="29" s="1"/>
  <c r="S33" i="29"/>
  <c r="S41" i="29" s="1"/>
  <c r="P33" i="29"/>
  <c r="P41" i="29" s="1"/>
  <c r="M33" i="29"/>
  <c r="M41" i="29" s="1"/>
  <c r="J33" i="29"/>
  <c r="J41" i="29" s="1"/>
  <c r="G33" i="29"/>
  <c r="G41" i="29" s="1"/>
  <c r="BF13" i="29"/>
  <c r="BF12" i="29"/>
  <c r="BF10" i="29"/>
  <c r="BF11" i="29"/>
  <c r="BF9" i="29"/>
  <c r="BF8" i="29"/>
  <c r="BF7" i="29"/>
  <c r="BC14" i="29"/>
  <c r="BC13" i="29"/>
  <c r="BC12" i="29"/>
  <c r="BC10" i="29"/>
  <c r="BC11" i="29"/>
  <c r="BC9" i="29"/>
  <c r="BC8" i="29"/>
  <c r="BC7" i="29"/>
  <c r="AZ14" i="29"/>
  <c r="AZ13" i="29"/>
  <c r="AZ12" i="29"/>
  <c r="AZ10" i="29"/>
  <c r="AZ11" i="29"/>
  <c r="AZ9" i="29"/>
  <c r="AZ8" i="29"/>
  <c r="AZ7" i="29"/>
  <c r="AW14" i="29"/>
  <c r="AW13" i="29"/>
  <c r="AW12" i="29"/>
  <c r="AW10" i="29"/>
  <c r="AW11" i="29"/>
  <c r="AW9" i="29"/>
  <c r="AW8" i="29"/>
  <c r="AW7" i="29"/>
  <c r="AT13" i="29"/>
  <c r="AT12" i="29"/>
  <c r="AT10" i="29"/>
  <c r="AT11" i="29"/>
  <c r="AT9" i="29"/>
  <c r="AT8" i="29"/>
  <c r="AT7" i="29"/>
  <c r="AQ13" i="29"/>
  <c r="AQ12" i="29"/>
  <c r="AQ10" i="29"/>
  <c r="AQ11" i="29"/>
  <c r="AQ9" i="29"/>
  <c r="AQ8" i="29"/>
  <c r="AQ7" i="29"/>
  <c r="AN13" i="29"/>
  <c r="AN12" i="29"/>
  <c r="AN10" i="29"/>
  <c r="AN11" i="29"/>
  <c r="AN9" i="29"/>
  <c r="AN8" i="29"/>
  <c r="AN7" i="29"/>
  <c r="AK14" i="29"/>
  <c r="AK13" i="29"/>
  <c r="AK12" i="29"/>
  <c r="AK10" i="29"/>
  <c r="AK11" i="29"/>
  <c r="AK9" i="29"/>
  <c r="AK8" i="29"/>
  <c r="AK7" i="29"/>
  <c r="AH14" i="29"/>
  <c r="AH13" i="29"/>
  <c r="AH12" i="29"/>
  <c r="AH10" i="29"/>
  <c r="AH11" i="29"/>
  <c r="AH9" i="29"/>
  <c r="AH8" i="29"/>
  <c r="AH7" i="29"/>
  <c r="AE14" i="29"/>
  <c r="AE13" i="29"/>
  <c r="AE12" i="29"/>
  <c r="AE10" i="29"/>
  <c r="AE11" i="29"/>
  <c r="AE9" i="29"/>
  <c r="AE8" i="29"/>
  <c r="AE7" i="29"/>
  <c r="Y14" i="29"/>
  <c r="Y13" i="29"/>
  <c r="Y12" i="29"/>
  <c r="Y10" i="29"/>
  <c r="Y11" i="29"/>
  <c r="Y9" i="29"/>
  <c r="Y8" i="29"/>
  <c r="Y7" i="29"/>
  <c r="V13" i="29"/>
  <c r="V12" i="29"/>
  <c r="V10" i="29"/>
  <c r="V11" i="29"/>
  <c r="V9" i="29"/>
  <c r="V8" i="29"/>
  <c r="V7" i="29"/>
  <c r="S14" i="29"/>
  <c r="S13" i="29"/>
  <c r="S12" i="29"/>
  <c r="S10" i="29"/>
  <c r="S11" i="29"/>
  <c r="S9" i="29"/>
  <c r="S8" i="29"/>
  <c r="S7" i="29"/>
  <c r="P14" i="29"/>
  <c r="P13" i="29"/>
  <c r="P12" i="29"/>
  <c r="P10" i="29"/>
  <c r="P11" i="29"/>
  <c r="P9" i="29"/>
  <c r="P8" i="29"/>
  <c r="P7" i="29"/>
  <c r="M13" i="29"/>
  <c r="M12" i="29"/>
  <c r="M10" i="29"/>
  <c r="M11" i="29"/>
  <c r="M9" i="29"/>
  <c r="M8" i="29"/>
  <c r="M7" i="29"/>
  <c r="J12" i="29"/>
  <c r="J13" i="29"/>
  <c r="J10" i="29"/>
  <c r="J11" i="29"/>
  <c r="J9" i="29"/>
  <c r="J8" i="29"/>
  <c r="J7" i="29"/>
  <c r="G8" i="29"/>
  <c r="G9" i="29"/>
  <c r="G11" i="29"/>
  <c r="G10" i="29"/>
  <c r="G12" i="29"/>
  <c r="G7" i="29"/>
  <c r="AW25" i="29"/>
  <c r="BF25" i="29"/>
  <c r="BC22" i="29"/>
  <c r="BF26" i="29"/>
  <c r="BF23" i="29"/>
  <c r="BF24" i="29"/>
  <c r="BF22" i="29"/>
  <c r="BF21" i="29"/>
  <c r="BF20" i="29"/>
  <c r="BC27" i="29"/>
  <c r="BC26" i="29"/>
  <c r="BC25" i="29"/>
  <c r="BC23" i="29"/>
  <c r="BC24" i="29"/>
  <c r="BC21" i="29"/>
  <c r="BC20" i="29"/>
  <c r="AW20" i="29"/>
  <c r="AW21" i="29"/>
  <c r="AW22" i="29"/>
  <c r="AW24" i="29"/>
  <c r="AW23" i="29"/>
  <c r="AW26" i="29"/>
  <c r="AZ20" i="29"/>
  <c r="AZ21" i="29"/>
  <c r="AZ22" i="29"/>
  <c r="AZ24" i="29"/>
  <c r="AZ23" i="29"/>
  <c r="AZ25" i="29"/>
  <c r="AZ26" i="29"/>
  <c r="BD28" i="29"/>
  <c r="AT25" i="29"/>
  <c r="AT22" i="29"/>
  <c r="AT20" i="29"/>
  <c r="AT26" i="29"/>
  <c r="AT23" i="29"/>
  <c r="AT24" i="29"/>
  <c r="AT21" i="29"/>
  <c r="AQ26" i="29"/>
  <c r="AQ25" i="29"/>
  <c r="AQ23" i="29"/>
  <c r="AQ24" i="29"/>
  <c r="AQ22" i="29"/>
  <c r="AQ21" i="29"/>
  <c r="AQ20" i="29"/>
  <c r="AN26" i="29"/>
  <c r="AN25" i="29"/>
  <c r="AN23" i="29"/>
  <c r="AN24" i="29"/>
  <c r="AN22" i="29"/>
  <c r="AN21" i="29"/>
  <c r="AN20" i="29"/>
  <c r="AK27" i="29"/>
  <c r="AK26" i="29"/>
  <c r="AK25" i="29"/>
  <c r="AK23" i="29"/>
  <c r="AK24" i="29"/>
  <c r="AK22" i="29"/>
  <c r="AK21" i="29"/>
  <c r="AK20" i="29"/>
  <c r="AE27" i="29"/>
  <c r="AE26" i="29"/>
  <c r="AE25" i="29"/>
  <c r="AE23" i="29"/>
  <c r="AE24" i="29"/>
  <c r="AE22" i="29"/>
  <c r="AE21" i="29"/>
  <c r="AE20" i="29"/>
  <c r="AB27" i="29"/>
  <c r="AB26" i="29"/>
  <c r="AB25" i="29"/>
  <c r="AB23" i="29"/>
  <c r="AB24" i="29"/>
  <c r="AB22" i="29"/>
  <c r="AB21" i="29"/>
  <c r="AB20" i="29"/>
  <c r="Y27" i="29"/>
  <c r="Y26" i="29"/>
  <c r="Y25" i="29"/>
  <c r="Y23" i="29"/>
  <c r="Y24" i="29"/>
  <c r="Y22" i="29"/>
  <c r="Y21" i="29"/>
  <c r="Y20" i="29"/>
  <c r="V26" i="29"/>
  <c r="V25" i="29"/>
  <c r="V24" i="29"/>
  <c r="V22" i="29"/>
  <c r="V21" i="29"/>
  <c r="V20" i="29"/>
  <c r="S26" i="29"/>
  <c r="S25" i="29"/>
  <c r="S23" i="29"/>
  <c r="S24" i="29"/>
  <c r="S22" i="29"/>
  <c r="S21" i="29"/>
  <c r="S20" i="29"/>
  <c r="P26" i="29"/>
  <c r="P25" i="29"/>
  <c r="P23" i="29"/>
  <c r="P24" i="29"/>
  <c r="P22" i="29"/>
  <c r="P21" i="29"/>
  <c r="P20" i="29"/>
  <c r="M26" i="29"/>
  <c r="M25" i="29"/>
  <c r="M23" i="29"/>
  <c r="M24" i="29"/>
  <c r="M22" i="29"/>
  <c r="M21" i="29"/>
  <c r="M20" i="29"/>
  <c r="J26" i="29"/>
  <c r="J25" i="29"/>
  <c r="J23" i="29"/>
  <c r="J24" i="29"/>
  <c r="J22" i="29"/>
  <c r="J21" i="29"/>
  <c r="J20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AI28" i="29"/>
  <c r="AJ28" i="29"/>
  <c r="AK28" i="29"/>
  <c r="AL28" i="29"/>
  <c r="AM28" i="29"/>
  <c r="AN28" i="29"/>
  <c r="AO28" i="29"/>
  <c r="AP28" i="29"/>
  <c r="AQ28" i="29"/>
  <c r="AR28" i="29"/>
  <c r="AS28" i="29"/>
  <c r="AT28" i="29"/>
  <c r="AU28" i="29"/>
  <c r="AV28" i="29"/>
  <c r="AW28" i="29"/>
  <c r="AX28" i="29"/>
  <c r="AY28" i="29"/>
  <c r="AZ28" i="29"/>
  <c r="BA28" i="29"/>
  <c r="BB28" i="29"/>
  <c r="BC28" i="29"/>
  <c r="BE28" i="29"/>
  <c r="BF28" i="29"/>
  <c r="J15" i="31"/>
  <c r="K15" i="31"/>
  <c r="L15" i="31"/>
  <c r="M15" i="31"/>
  <c r="N15" i="31"/>
  <c r="O15" i="31"/>
  <c r="P15" i="31"/>
  <c r="R15" i="31"/>
  <c r="S15" i="31"/>
  <c r="T15" i="31"/>
  <c r="U15" i="31"/>
  <c r="V15" i="31"/>
  <c r="W15" i="31"/>
  <c r="X15" i="31"/>
  <c r="Z15" i="31"/>
  <c r="AA15" i="31"/>
  <c r="AB15" i="31"/>
  <c r="AC15" i="31"/>
  <c r="AD15" i="31"/>
  <c r="AE15" i="31"/>
  <c r="AF15" i="31"/>
  <c r="AH15" i="31"/>
  <c r="AI15" i="31"/>
  <c r="AJ15" i="31"/>
  <c r="AK15" i="31"/>
  <c r="AL15" i="31"/>
  <c r="AM15" i="31"/>
  <c r="AN15" i="31"/>
  <c r="AP15" i="31"/>
  <c r="AQ15" i="31"/>
  <c r="AR15" i="31"/>
  <c r="AS15" i="31"/>
  <c r="AT15" i="31"/>
  <c r="AU15" i="31"/>
  <c r="AV15" i="31"/>
  <c r="AX15" i="31"/>
  <c r="AY15" i="31"/>
  <c r="AZ15" i="31"/>
  <c r="BA15" i="31"/>
  <c r="BB15" i="31"/>
  <c r="BC15" i="31"/>
  <c r="BD15" i="31"/>
  <c r="BF15" i="31"/>
  <c r="BG15" i="31"/>
  <c r="BH15" i="31"/>
  <c r="BI15" i="31"/>
  <c r="BJ15" i="31"/>
  <c r="BK15" i="31"/>
  <c r="BL15" i="31"/>
  <c r="BN15" i="31"/>
  <c r="BO15" i="31"/>
  <c r="BP15" i="31"/>
  <c r="BQ15" i="31"/>
  <c r="BR15" i="31"/>
  <c r="BS15" i="31"/>
  <c r="BT15" i="31"/>
  <c r="BV15" i="31"/>
  <c r="BW15" i="31"/>
  <c r="BX15" i="31"/>
  <c r="BY15" i="31"/>
  <c r="BZ15" i="31"/>
  <c r="CA15" i="31"/>
  <c r="CB15" i="31"/>
  <c r="CD15" i="31"/>
  <c r="CE15" i="31"/>
  <c r="CF15" i="31"/>
  <c r="CG15" i="31"/>
  <c r="CH15" i="31"/>
  <c r="CI15" i="31"/>
  <c r="CJ15" i="31"/>
  <c r="CL15" i="31"/>
  <c r="CM15" i="31"/>
  <c r="CN15" i="31"/>
  <c r="CO15" i="31"/>
  <c r="CP15" i="31"/>
  <c r="CQ15" i="31"/>
  <c r="CR15" i="31"/>
  <c r="CT15" i="31"/>
  <c r="CU15" i="31"/>
  <c r="CV15" i="31"/>
  <c r="CW15" i="31"/>
  <c r="CX15" i="31"/>
  <c r="CY15" i="31"/>
  <c r="CZ15" i="31"/>
  <c r="DB15" i="31"/>
  <c r="DC15" i="31"/>
  <c r="DD15" i="31"/>
  <c r="DE15" i="31"/>
  <c r="DF15" i="31"/>
  <c r="DG15" i="31"/>
  <c r="DH15" i="31"/>
  <c r="DJ15" i="31"/>
  <c r="DK15" i="31"/>
  <c r="DL15" i="31"/>
  <c r="DM15" i="31"/>
  <c r="DN15" i="31"/>
  <c r="DO15" i="31"/>
  <c r="DP15" i="31"/>
  <c r="DR15" i="31"/>
  <c r="DS15" i="31"/>
  <c r="DT15" i="31"/>
  <c r="DU15" i="31"/>
  <c r="DV15" i="31"/>
  <c r="DW15" i="31"/>
  <c r="DX15" i="31"/>
  <c r="DZ15" i="31"/>
  <c r="EA15" i="31"/>
  <c r="EB15" i="31"/>
  <c r="EC15" i="31"/>
  <c r="ED15" i="31"/>
  <c r="EE15" i="31"/>
  <c r="EF15" i="31"/>
  <c r="EH15" i="31"/>
  <c r="EI15" i="31"/>
  <c r="EJ15" i="31"/>
  <c r="EK15" i="31"/>
  <c r="EL15" i="31"/>
  <c r="EM15" i="31"/>
  <c r="EN15" i="31"/>
  <c r="EP15" i="31"/>
  <c r="EQ15" i="31"/>
  <c r="ER15" i="31"/>
  <c r="ES15" i="31"/>
  <c r="ET15" i="31"/>
  <c r="EU15" i="31"/>
  <c r="E15" i="27"/>
  <c r="F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I15" i="27"/>
  <c r="AJ15" i="27"/>
  <c r="AK15" i="27"/>
  <c r="AL15" i="27"/>
  <c r="AM15" i="27"/>
  <c r="AN15" i="27"/>
  <c r="AO15" i="27"/>
  <c r="AP15" i="27"/>
  <c r="AQ15" i="27"/>
  <c r="AR15" i="27"/>
  <c r="AS15" i="27"/>
  <c r="AT15" i="27"/>
  <c r="AU15" i="27"/>
  <c r="AV15" i="27"/>
  <c r="AW15" i="27"/>
  <c r="AX15" i="27"/>
  <c r="AY15" i="27"/>
  <c r="AZ15" i="27"/>
  <c r="BA15" i="27"/>
  <c r="BB15" i="27"/>
  <c r="BC15" i="27"/>
  <c r="BD15" i="27"/>
  <c r="BE15" i="27"/>
  <c r="BF15" i="27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AC15" i="29"/>
  <c r="AD15" i="29"/>
  <c r="AE15" i="29"/>
  <c r="AF15" i="29"/>
  <c r="AG15" i="29"/>
  <c r="AH15" i="29"/>
  <c r="AI15" i="29"/>
  <c r="AJ15" i="29"/>
  <c r="AK15" i="29"/>
  <c r="AL15" i="29"/>
  <c r="AM15" i="29"/>
  <c r="AN15" i="29"/>
  <c r="AO15" i="29"/>
  <c r="AP15" i="29"/>
  <c r="AQ15" i="29"/>
  <c r="AR15" i="29"/>
  <c r="AS15" i="29"/>
  <c r="AT15" i="29"/>
  <c r="AU15" i="29"/>
  <c r="AV15" i="29"/>
  <c r="AW15" i="29"/>
  <c r="AX15" i="29"/>
  <c r="AY15" i="29"/>
  <c r="AZ15" i="29"/>
  <c r="BA15" i="29"/>
  <c r="BB15" i="29"/>
  <c r="BC15" i="29"/>
  <c r="BD15" i="29"/>
  <c r="BE15" i="29"/>
  <c r="BF15" i="29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E15" i="28"/>
  <c r="AH15" i="28"/>
  <c r="AI15" i="28"/>
  <c r="AJ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AW15" i="28"/>
  <c r="AX15" i="28"/>
  <c r="AY15" i="28"/>
  <c r="AZ15" i="28"/>
  <c r="BA15" i="28"/>
  <c r="BB15" i="28"/>
  <c r="BC15" i="28"/>
  <c r="BD15" i="28"/>
  <c r="BE15" i="28"/>
  <c r="BF15" i="28"/>
  <c r="CV41" i="33" l="1"/>
  <c r="DF33" i="33"/>
  <c r="BI15" i="29"/>
  <c r="AB41" i="26"/>
  <c r="AD34" i="26"/>
  <c r="G54" i="28"/>
  <c r="I46" i="28"/>
  <c r="X28" i="26"/>
  <c r="Y26" i="26"/>
  <c r="Y28" i="26" s="1"/>
  <c r="U33" i="27"/>
  <c r="R35" i="27"/>
  <c r="E13" i="29"/>
  <c r="F13" i="29"/>
  <c r="F15" i="29" s="1"/>
  <c r="EW15" i="31"/>
  <c r="DF41" i="33" l="1"/>
  <c r="DG33" i="33"/>
  <c r="DG41" i="33" s="1"/>
  <c r="AD41" i="26"/>
  <c r="AE34" i="26"/>
  <c r="AE41" i="26" s="1"/>
  <c r="I54" i="28"/>
  <c r="J46" i="28"/>
  <c r="J54" i="28" s="1"/>
  <c r="R41" i="27"/>
  <c r="S35" i="27"/>
  <c r="S41" i="27" s="1"/>
  <c r="U41" i="27"/>
  <c r="V33" i="27"/>
  <c r="V41" i="27" s="1"/>
  <c r="G13" i="29"/>
  <c r="G15" i="29" s="1"/>
  <c r="E15" i="29"/>
  <c r="AD15" i="28"/>
</calcChain>
</file>

<file path=xl/sharedStrings.xml><?xml version="1.0" encoding="utf-8"?>
<sst xmlns="http://schemas.openxmlformats.org/spreadsheetml/2006/main" count="5108" uniqueCount="58">
  <si>
    <t>País Valencià y Provincias</t>
  </si>
  <si>
    <t>ÍNDICE</t>
  </si>
  <si>
    <t>1. Personas ocupadas, por región del país de nacimiento. Evolución 2005-2023</t>
  </si>
  <si>
    <t>2. Búsqueda de empleo, por región del país de nacimiento. Evolución 2005-2023</t>
  </si>
  <si>
    <t>3. Tipo de contrato, por región del país de nacimiento. Evolución 2005-2023</t>
  </si>
  <si>
    <t>4. Tipo de jornada laboral, por región del país de nacimiento. Evolución 2005-2023</t>
  </si>
  <si>
    <t>5. Situación profesional, por región del país de nacimiento. Evolución 2005-2023</t>
  </si>
  <si>
    <t>6. Sector de la ocupación principal, por región del país de nacimiento. Evolución 2005-2023</t>
  </si>
  <si>
    <t>7. Pluriempleo, por región del país de nacimiento. Evolución 2005-2023</t>
  </si>
  <si>
    <t>País Valencià y provincias (Alicante, Castellón y Valencia)</t>
  </si>
  <si>
    <t>1. Personas ocupadas, según la región del país de nacimiento. Evolución 2005-2023.</t>
  </si>
  <si>
    <t>Sí</t>
  </si>
  <si>
    <t>No</t>
  </si>
  <si>
    <t>Total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</si>
  <si>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</si>
  <si>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</si>
  <si>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</si>
  <si>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</si>
  <si>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</si>
  <si>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</si>
  <si>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</si>
  <si>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</si>
  <si>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.</t>
  </si>
  <si>
    <t>Alicante</t>
  </si>
  <si>
    <t>Castellón</t>
  </si>
  <si>
    <t>Valencia</t>
  </si>
  <si>
    <t xml:space="preserve">Fuente: Encuesta de Población Activa (EPA). Instituto Nacional de Estadística (INE). </t>
  </si>
  <si>
    <t>Nota 1: selección de indicador UE-25 (no UE-15) + UE-15</t>
  </si>
  <si>
    <t>Nota 2: para Asia se suman indicadores de Asia Oriental, Asia Occidental y Asia del Sur</t>
  </si>
  <si>
    <t>Nota 3: "." indica que no se recogieron los datos debido al muestreo</t>
  </si>
  <si>
    <t>2. Búsqueda de empleo, según la región del país de nacimiento. Evolución 2005-2023.</t>
  </si>
  <si>
    <t>3. Tipo de contrato, según la región del país de nacimiento. Evolución 2005-2023.</t>
  </si>
  <si>
    <t>Indefinido</t>
  </si>
  <si>
    <t>Temporal</t>
  </si>
  <si>
    <t>4. Tipo de jornada laboral, según la región del país de nacimiento. Evolución 2005-2023.</t>
  </si>
  <si>
    <t>Completa</t>
  </si>
  <si>
    <t>Parcial</t>
  </si>
  <si>
    <t>5. Situación profesional, según la región del país de nacimiento. Evolución 2005-2023.</t>
  </si>
  <si>
    <t>Empresario con asalariados</t>
  </si>
  <si>
    <t>Trabajador independiente o empresario sin asalariados</t>
  </si>
  <si>
    <t>Miembro de una cooperativa</t>
  </si>
  <si>
    <t>Ayuda en la empresa o negocio familiar</t>
  </si>
  <si>
    <t>Asalariado en el sector público</t>
  </si>
  <si>
    <t>Asalariado en el sector privado</t>
  </si>
  <si>
    <t>Otro</t>
  </si>
  <si>
    <t>6. Posición de la ocupación principal, según la región del país de nacimiento. Evolución 2005-2023.</t>
  </si>
  <si>
    <t>Ocupaciones militares y fuerzas armadas</t>
  </si>
  <si>
    <t>Directores y gerentes</t>
  </si>
  <si>
    <t>Técnicos y profesionales científicos e intelectuales</t>
  </si>
  <si>
    <t>Técnicos y profesionales de apoyo</t>
  </si>
  <si>
    <t>Empleados contables, administrativos y de oficina</t>
  </si>
  <si>
    <t>Trabajadores de servicios de restauración y personales</t>
  </si>
  <si>
    <t>Trabajadores cualificados en el sector agrícola y ganadero</t>
  </si>
  <si>
    <t>Artesanos y trabajadores cualificados de las industrias manufactureras</t>
  </si>
  <si>
    <t>Operadores de instalaciones, maquinaria y montadores</t>
  </si>
  <si>
    <t>Ocupaciones elementales</t>
  </si>
  <si>
    <t>7. Pluriempleo, según la región del país de nacimiento. Evolución 2005-2023.</t>
  </si>
  <si>
    <t>País Valencià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</si>
</sst>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rgb="FF000000"/>
      <name val="Calibri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5" borderId="1" xfId="1" applyFont="1" applyFill="1" applyBorder="1" applyAlignment="1">
      <alignment horizontal="left" vertical="center"/>
    </xf>
    <xf numFmtId="0" fontId="5" fillId="2" borderId="0" xfId="6" applyFill="1" applyAlignment="1"/>
    <xf numFmtId="0" fontId="5" fillId="2" borderId="0" xfId="6" quotePrefix="1" applyFill="1" applyAlignment="1"/>
    <xf numFmtId="0" fontId="7" fillId="4" borderId="0" xfId="1" applyFont="1" applyFill="1" applyAlignment="1">
      <alignment vertical="center" wrapText="1"/>
    </xf>
    <xf numFmtId="0" fontId="7" fillId="3" borderId="5" xfId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5" borderId="2" xfId="0" applyFont="1" applyFill="1" applyBorder="1" applyAlignment="1">
      <alignment horizontal="center" vertical="center"/>
    </xf>
    <xf numFmtId="3" fontId="13" fillId="5" borderId="8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5" fillId="0" borderId="0" xfId="0" applyFont="1"/>
    <xf numFmtId="0" fontId="11" fillId="0" borderId="9" xfId="0" applyFont="1" applyBorder="1"/>
    <xf numFmtId="0" fontId="7" fillId="3" borderId="10" xfId="1" applyFont="1" applyFill="1" applyBorder="1" applyAlignment="1">
      <alignment horizontal="left" wrapText="1"/>
    </xf>
    <xf numFmtId="3" fontId="8" fillId="3" borderId="4" xfId="0" applyNumberFormat="1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left" vertical="center" wrapText="1"/>
    </xf>
    <xf numFmtId="0" fontId="7" fillId="4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3" borderId="4" xfId="0" applyNumberFormat="1" applyFont="1" applyFill="1" applyBorder="1" applyAlignment="1">
      <alignment horizontal="right" wrapText="1"/>
    </xf>
    <xf numFmtId="3" fontId="8" fillId="3" borderId="4" xfId="0" applyNumberFormat="1" applyFont="1" applyFill="1" applyBorder="1" applyAlignment="1">
      <alignment horizontal="right" vertical="center" wrapText="1"/>
    </xf>
    <xf numFmtId="3" fontId="16" fillId="3" borderId="10" xfId="1" applyNumberFormat="1" applyFont="1" applyFill="1" applyBorder="1" applyAlignment="1">
      <alignment horizontal="right" vertical="center" wrapText="1"/>
    </xf>
    <xf numFmtId="3" fontId="16" fillId="3" borderId="10" xfId="1" applyNumberFormat="1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 vertical="center" wrapText="1"/>
    </xf>
    <xf numFmtId="0" fontId="17" fillId="5" borderId="1" xfId="1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6" fillId="0" borderId="0" xfId="0" applyFont="1"/>
    <xf numFmtId="3" fontId="0" fillId="0" borderId="0" xfId="0" applyNumberFormat="1"/>
    <xf numFmtId="0" fontId="19" fillId="0" borderId="0" xfId="0" applyFont="1"/>
    <xf numFmtId="0" fontId="16" fillId="3" borderId="10" xfId="1" applyFont="1" applyFill="1" applyBorder="1" applyAlignment="1">
      <alignment horizontal="right" wrapText="1"/>
    </xf>
    <xf numFmtId="0" fontId="16" fillId="3" borderId="10" xfId="1" applyFont="1" applyFill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5" fillId="2" borderId="0" xfId="7" quotePrefix="1" applyFill="1" applyAlignment="1">
      <alignment horizontal="left"/>
    </xf>
    <xf numFmtId="0" fontId="5" fillId="2" borderId="0" xfId="7" quotePrefix="1" applyFill="1" applyAlignment="1">
      <alignment horizontal="left" wrapText="1"/>
    </xf>
    <xf numFmtId="0" fontId="7" fillId="4" borderId="3" xfId="1" applyFont="1" applyFill="1" applyBorder="1" applyAlignment="1">
      <alignment horizontal="center" vertical="center" wrapText="1"/>
    </xf>
  </cellXfs>
  <cellStyles count="8">
    <cellStyle name="Hipervínculo" xfId="6" builtinId="8"/>
    <cellStyle name="Hyperlink" xfId="7" xr:uid="{00000000-000B-0000-0000-000008000000}"/>
    <cellStyle name="Normal" xfId="0" builtinId="0"/>
    <cellStyle name="Normal 2" xfId="1" xr:uid="{00000000-0005-0000-0000-000002000000}"/>
    <cellStyle name="Porcentaje 2" xfId="2" xr:uid="{00000000-0005-0000-0000-000004000000}"/>
    <cellStyle name="Porcentaje 2 2" xfId="3" xr:uid="{00000000-0005-0000-0000-000005000000}"/>
    <cellStyle name="Porcentaje 3" xfId="4" xr:uid="{00000000-0005-0000-0000-000006000000}"/>
    <cellStyle name="Porcentaje 3 2" xfId="5" xr:uid="{00000000-0005-0000-0000-000007000000}"/>
  </cellStyles>
  <dxfs count="0"/>
  <tableStyles count="1" defaultTableStyle="TableStyleMedium9" defaultPivotStyle="PivotStyleMedium7">
    <tableStyle name="Estilo de tabla 1" pivot="0" count="0" xr9:uid="{00000000-0011-0000-FFFF-FFFF00000000}"/>
  </tableStyles>
  <colors>
    <mruColors>
      <color rgb="FFE4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209702</xdr:colOff>
      <xdr:row>0</xdr:row>
      <xdr:rowOff>0</xdr:rowOff>
    </xdr:from>
    <xdr:to>
      <xdr:col>9</xdr:col>
      <xdr:colOff>593725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6010427" y="0"/>
          <a:ext cx="2041373" cy="117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50" workbookViewId="0">
      <selection activeCell="R51" sqref="R51"/>
    </sheetView>
  </sheetViews>
  <sheetFormatPr baseColWidth="10" defaultColWidth="10.875" defaultRowHeight="15.75" x14ac:dyDescent="0.2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zoomScale="125" zoomScaleNormal="327" zoomScalePageLayoutView="327" workbookViewId="0">
      <selection activeCell="B18" sqref="B18:I18"/>
    </sheetView>
  </sheetViews>
  <sheetFormatPr baseColWidth="10" defaultColWidth="10.875" defaultRowHeight="15.75" x14ac:dyDescent="0.25"/>
  <cols>
    <col min="1" max="16384" width="10.875" style="2"/>
  </cols>
  <sheetData>
    <row r="1" spans="1:10" x14ac:dyDescent="0.25">
      <c r="A1" s="1" t="s">
        <v>0</v>
      </c>
    </row>
    <row r="4" spans="1:10" ht="26.25" x14ac:dyDescent="0.4">
      <c r="B4" s="3" t="s">
        <v>1</v>
      </c>
    </row>
    <row r="6" spans="1:10" ht="15.95" customHeight="1" x14ac:dyDescent="0.25">
      <c r="B6" s="45" t="s">
        <v>2</v>
      </c>
      <c r="C6" s="45"/>
      <c r="D6" s="45"/>
      <c r="E6" s="45"/>
      <c r="F6" s="45"/>
      <c r="G6" s="45"/>
      <c r="H6" s="45"/>
      <c r="I6" s="45"/>
      <c r="J6" s="45"/>
    </row>
    <row r="8" spans="1:10" x14ac:dyDescent="0.25">
      <c r="B8" s="44" t="s">
        <v>3</v>
      </c>
      <c r="C8" s="44"/>
      <c r="D8" s="44"/>
      <c r="E8" s="44"/>
      <c r="F8" s="44"/>
      <c r="G8" s="44"/>
      <c r="H8" s="44"/>
      <c r="I8" s="44"/>
      <c r="J8" s="44"/>
    </row>
    <row r="10" spans="1:10" x14ac:dyDescent="0.25">
      <c r="B10" s="44" t="s">
        <v>4</v>
      </c>
      <c r="C10" s="44"/>
      <c r="D10" s="44"/>
      <c r="E10" s="44"/>
      <c r="F10" s="44"/>
      <c r="G10" s="44"/>
    </row>
    <row r="12" spans="1:10" x14ac:dyDescent="0.25">
      <c r="B12" s="44" t="s">
        <v>5</v>
      </c>
      <c r="C12" s="44"/>
      <c r="D12" s="44"/>
      <c r="E12" s="44"/>
      <c r="F12" s="44"/>
      <c r="G12" s="44"/>
    </row>
    <row r="14" spans="1:10" x14ac:dyDescent="0.25">
      <c r="B14" s="44" t="s">
        <v>6</v>
      </c>
      <c r="C14" s="44"/>
      <c r="D14" s="44"/>
      <c r="E14" s="44"/>
      <c r="F14" s="44"/>
      <c r="G14" s="44"/>
    </row>
    <row r="15" spans="1:10" x14ac:dyDescent="0.25">
      <c r="B15" s="10"/>
      <c r="C15" s="10"/>
      <c r="D15" s="10"/>
      <c r="E15" s="10"/>
      <c r="F15" s="10"/>
      <c r="G15" s="10"/>
      <c r="H15" s="10"/>
      <c r="I15" s="10"/>
    </row>
    <row r="16" spans="1:10" x14ac:dyDescent="0.25">
      <c r="B16" s="44" t="s">
        <v>7</v>
      </c>
      <c r="C16" s="44"/>
      <c r="D16" s="44"/>
      <c r="E16" s="44"/>
      <c r="F16" s="44"/>
      <c r="G16" s="44"/>
      <c r="H16" s="44"/>
      <c r="I16" s="44"/>
    </row>
    <row r="18" spans="2:10" x14ac:dyDescent="0.25">
      <c r="B18" s="44" t="s">
        <v>8</v>
      </c>
      <c r="C18" s="44"/>
      <c r="D18" s="44"/>
      <c r="E18" s="44"/>
      <c r="F18" s="44"/>
      <c r="G18" s="44"/>
      <c r="H18" s="44"/>
      <c r="I18" s="44"/>
    </row>
    <row r="21" spans="2:10" x14ac:dyDescent="0.25">
      <c r="E21" s="4"/>
    </row>
    <row r="24" spans="2:10" x14ac:dyDescent="0.25">
      <c r="B24" s="1"/>
    </row>
    <row r="25" spans="2:10" x14ac:dyDescent="0.25">
      <c r="B25" s="10"/>
      <c r="C25" s="10"/>
      <c r="D25" s="10"/>
      <c r="E25" s="10"/>
      <c r="F25" s="10"/>
      <c r="G25" s="10"/>
      <c r="H25" s="10"/>
      <c r="I25" s="10"/>
      <c r="J25" s="10"/>
    </row>
    <row r="26" spans="2:10" x14ac:dyDescent="0.25">
      <c r="B26" s="9"/>
      <c r="C26" s="9"/>
      <c r="D26" s="9"/>
      <c r="E26" s="9"/>
      <c r="F26" s="9"/>
      <c r="G26" s="9"/>
      <c r="H26" s="9"/>
    </row>
  </sheetData>
  <mergeCells count="7">
    <mergeCell ref="B18:I18"/>
    <mergeCell ref="B16:I16"/>
    <mergeCell ref="B6:J6"/>
    <mergeCell ref="B14:G14"/>
    <mergeCell ref="B10:G10"/>
    <mergeCell ref="B12:G12"/>
    <mergeCell ref="B8:J8"/>
  </mergeCells>
  <hyperlinks>
    <hyperlink ref="B14" location="'Nacionalidad (esp-extr)'!A1" display="Nacionalidad española o extranjera. Evolución 1998-2020" xr:uid="{00000000-0004-0000-0100-000007000000}"/>
    <hyperlink ref="C14" location="'Nacionalidad (esp-extr)'!A1" display="Nacionalidad española o extranjera. Evolución 1998-2020" xr:uid="{00000000-0004-0000-0100-000008000000}"/>
    <hyperlink ref="D14" location="'Nacionalidad (esp-extr)'!A1" display="Nacionalidad española o extranjera. Evolución 1998-2020" xr:uid="{00000000-0004-0000-0100-000009000000}"/>
    <hyperlink ref="E14" location="'Nacionalidad (esp-extr)'!A1" display="Nacionalidad española o extranjera. Evolución 1998-2020" xr:uid="{00000000-0004-0000-0100-00000A000000}"/>
    <hyperlink ref="F14" location="'Nacionalidad (esp-extr)'!A1" display="Nacionalidad española o extranjera. Evolución 1998-2020" xr:uid="{00000000-0004-0000-0100-00000B000000}"/>
    <hyperlink ref="G14" location="'Nacionalidad (esp-extr)'!A1" display="Nacionalidad española o extranjera. Evolución 1998-2020" xr:uid="{00000000-0004-0000-0100-00000C000000}"/>
    <hyperlink ref="B10" location="'Variación interanual'!A1" display="3. Variación interanual de los españoles y extranjeros. Evolución 1999-2020" xr:uid="{00000000-0004-0000-0100-00000D000000}"/>
    <hyperlink ref="C10" location="'Variación interanual'!A1" display="3. Variación interanual de los españoles y extranjeros. Evolución 1999-2020" xr:uid="{00000000-0004-0000-0100-00000E000000}"/>
    <hyperlink ref="D10" location="'Variación interanual'!A1" display="3. Variación interanual de los españoles y extranjeros. Evolución 1999-2020" xr:uid="{00000000-0004-0000-0100-00000F000000}"/>
    <hyperlink ref="E10" location="'Variación interanual'!A1" display="3. Variación interanual de los españoles y extranjeros. Evolución 1999-2020" xr:uid="{00000000-0004-0000-0100-000010000000}"/>
    <hyperlink ref="F10" location="'Variación interanual'!A1" display="3. Variación interanual de los españoles y extranjeros. Evolución 1999-2020" xr:uid="{00000000-0004-0000-0100-000011000000}"/>
    <hyperlink ref="G10" location="'Variación interanual'!A1" display="3. Variación interanual de los españoles y extranjeros. Evolución 1999-2020" xr:uid="{00000000-0004-0000-0100-000012000000}"/>
    <hyperlink ref="B16" location="'Continente de nacionalidad'!A1" display="6. Residentes con nacionalidad extranjera según continentes. Evolución 1998-2020" xr:uid="{00000000-0004-0000-0100-000013000000}"/>
    <hyperlink ref="C16" location="'Continente de nacionalidad'!A1" display="6. Residentes con nacionalidad extranjera según continentes. Evolución 1998-2020" xr:uid="{00000000-0004-0000-0100-000014000000}"/>
    <hyperlink ref="D16" location="'Continente de nacionalidad'!A1" display="6. Residentes con nacionalidad extranjera según continentes. Evolución 1998-2020" xr:uid="{00000000-0004-0000-0100-000015000000}"/>
    <hyperlink ref="E16" location="'Continente de nacionalidad'!A1" display="6. Residentes con nacionalidad extranjera según continentes. Evolución 1998-2020" xr:uid="{00000000-0004-0000-0100-000016000000}"/>
    <hyperlink ref="F16" location="'Continente de nacionalidad'!A1" display="6. Residentes con nacionalidad extranjera según continentes. Evolución 1998-2020" xr:uid="{00000000-0004-0000-0100-000017000000}"/>
    <hyperlink ref="G16" location="'Continente de nacionalidad'!A1" display="6. Residentes con nacionalidad extranjera según continentes. Evolución 1998-2020" xr:uid="{00000000-0004-0000-0100-000018000000}"/>
    <hyperlink ref="H16" location="'Continente de nacionalidad'!A1" display="6. Residentes con nacionalidad extranjera según continentes. Evolución 1998-2020" xr:uid="{00000000-0004-0000-0100-000019000000}"/>
    <hyperlink ref="I16" location="'Continente de nacionalidad'!A1" display="6. Residentes con nacionalidad extranjera según continentes. Evolución 1998-2020" xr:uid="{00000000-0004-0000-0100-00001A000000}"/>
    <hyperlink ref="B6" location="'Nacimiento (Esp-ext)'!A1" display="2. Nacidos en España o en el extranjero. Evolución 1998-2020" xr:uid="{00000000-0004-0000-0100-00001B000000}"/>
    <hyperlink ref="C6" location="'Nacimiento (Esp-ext)'!A1" display="2. Nacidos en España o en el extranjero. Evolución 1998-2020" xr:uid="{00000000-0004-0000-0100-00001C000000}"/>
    <hyperlink ref="D6" location="'Nacimiento (Esp-ext)'!A1" display="2. Nacidos en España o en el extranjero. Evolución 1998-2020" xr:uid="{00000000-0004-0000-0100-00001D000000}"/>
    <hyperlink ref="E6" location="'Nacimiento (Esp-ext)'!A1" display="2. Nacidos en España o en el extranjero. Evolución 1998-2020" xr:uid="{00000000-0004-0000-0100-00001E000000}"/>
    <hyperlink ref="F6" location="'Nacimiento (Esp-ext)'!A1" display="2. Nacidos en España o en el extranjero. Evolución 1998-2020" xr:uid="{00000000-0004-0000-0100-00001F000000}"/>
    <hyperlink ref="G6" location="'Nacimiento (Esp-ext)'!A1" display="2. Nacidos en España o en el extranjero. Evolución 1998-2020" xr:uid="{00000000-0004-0000-0100-000020000000}"/>
    <hyperlink ref="H6" location="'Nacimiento (Esp-ext)'!A1" display="2. Nacidos en España o en el extranjero. Evolución 1998-2020" xr:uid="{00000000-0004-0000-0100-000021000000}"/>
    <hyperlink ref="I6" location="'Nacimiento (Esp-ext)'!A1" display="2. Nacidos en España o en el extranjero. Evolución 1998-2020" xr:uid="{00000000-0004-0000-0100-000022000000}"/>
    <hyperlink ref="J6" location="'Nacimiento (Esp-ext)'!A1" display="2. Nacidos en España o en el extranjero. Evolución 1998-2020" xr:uid="{00000000-0004-0000-0100-000023000000}"/>
    <hyperlink ref="B12" location="'Edad media'!A1" display="3. Edad media de los españoles y extranjeros. Evolución 1998-2020" xr:uid="{00000000-0004-0000-0100-000024000000}"/>
    <hyperlink ref="C12" location="'Edad media'!A1" display="3. Edad media de los españoles y extranjeros. Evolución 1998-2020" xr:uid="{00000000-0004-0000-0100-000025000000}"/>
    <hyperlink ref="D12" location="'Edad media'!A1" display="3. Edad media de los españoles y extranjeros. Evolución 1998-2020" xr:uid="{00000000-0004-0000-0100-000026000000}"/>
    <hyperlink ref="E12" location="'Edad media'!A1" display="3. Edad media de los españoles y extranjeros. Evolución 1998-2020" xr:uid="{00000000-0004-0000-0100-000027000000}"/>
    <hyperlink ref="F12" location="'Edad media'!A1" display="3. Edad media de los españoles y extranjeros. Evolución 1998-2020" xr:uid="{00000000-0004-0000-0100-000028000000}"/>
    <hyperlink ref="G12" location="'Edad media'!A1" display="3. Edad media de los españoles y extranjeros. Evolución 1998-2020" xr:uid="{00000000-0004-0000-0100-000029000000}"/>
    <hyperlink ref="B8" location="'Continente de nacimiento'!A1" display="5. Residentes nacidos en el extranjero según continentes. Evolución 1998-2020" xr:uid="{00000000-0004-0000-0100-00002A000000}"/>
    <hyperlink ref="C8" location="'Continente de nacimiento'!A1" display="5. Residentes nacidos en el extranjero según continentes. Evolución 1998-2020" xr:uid="{00000000-0004-0000-0100-00002B000000}"/>
    <hyperlink ref="D8" location="'Continente de nacimiento'!A1" display="5. Residentes nacidos en el extranjero según continentes. Evolución 1998-2020" xr:uid="{00000000-0004-0000-0100-00002C000000}"/>
    <hyperlink ref="E8" location="'Continente de nacimiento'!A1" display="5. Residentes nacidos en el extranjero según continentes. Evolución 1998-2020" xr:uid="{00000000-0004-0000-0100-00002D000000}"/>
    <hyperlink ref="F8" location="'Continente de nacimiento'!A1" display="5. Residentes nacidos en el extranjero según continentes. Evolución 1998-2020" xr:uid="{00000000-0004-0000-0100-00002E000000}"/>
    <hyperlink ref="G8" location="'Continente de nacimiento'!A1" display="5. Residentes nacidos en el extranjero según continentes. Evolución 1998-2020" xr:uid="{00000000-0004-0000-0100-00002F000000}"/>
    <hyperlink ref="H8" location="'Continente de nacimiento'!A1" display="5. Residentes nacidos en el extranjero según continentes. Evolución 1998-2020" xr:uid="{00000000-0004-0000-0100-000030000000}"/>
    <hyperlink ref="I8" location="'Continente de nacimiento'!A1" display="5. Residentes nacidos en el extranjero según continentes. Evolución 1998-2020" xr:uid="{00000000-0004-0000-0100-000031000000}"/>
    <hyperlink ref="J8" location="'Continente de nacimiento'!A1" display="5. Residentes nacidos en el extranjero según continentes. Evolución 1998-2020" xr:uid="{00000000-0004-0000-0100-000032000000}"/>
    <hyperlink ref="I18" location="'Continente de nacionalidad'!A1" display="6. Residentes con nacionalidad extranjera según continentes. Evolución 1998-2020" xr:uid="{D46E7BB8-44C6-4233-9FE8-0C0790A4014E}"/>
    <hyperlink ref="H18" location="'Continente de nacionalidad'!A1" display="6. Residentes con nacionalidad extranjera según continentes. Evolución 1998-2020" xr:uid="{3160787E-CCC6-4DA3-9CBA-4A30A9FCD3FB}"/>
    <hyperlink ref="G18" location="'Continente de nacionalidad'!A1" display="6. Residentes con nacionalidad extranjera según continentes. Evolución 1998-2020" xr:uid="{B687D302-8C37-47F6-A85C-F7EB8E759634}"/>
    <hyperlink ref="F18" location="'Continente de nacionalidad'!A1" display="6. Residentes con nacionalidad extranjera según continentes. Evolución 1998-2020" xr:uid="{97515E8E-D9C3-40F1-AF41-97F0D3FE0A68}"/>
    <hyperlink ref="E18" location="'Continente de nacionalidad'!A1" display="6. Residentes con nacionalidad extranjera según continentes. Evolución 1998-2020" xr:uid="{08D982F7-52B0-454A-B526-698A300D82B7}"/>
    <hyperlink ref="D18" location="'Continente de nacionalidad'!A1" display="6. Residentes con nacionalidad extranjera según continentes. Evolución 1998-2020" xr:uid="{AC96E38F-5E77-418B-91AB-15EE67ED119C}"/>
    <hyperlink ref="C18" location="'Continente de nacionalidad'!A1" display="6. Residentes con nacionalidad extranjera según continentes. Evolución 1998-2020" xr:uid="{1C959909-BC43-44B6-A90D-DC4850F44CCF}"/>
    <hyperlink ref="B18" location="'Continente de nacionalidad'!A1" display="6. Residentes con nacionalidad extranjera según continentes. Evolución 1998-2020" xr:uid="{C0A57A37-B675-4489-B525-7CBD73C223F7}"/>
    <hyperlink ref="B18:I18" location="'Pluriempleo'!A1" display="7. Pluriempleo, por región del país de nacimiento. Evolución 2005-2023" xr:uid="{25BE3B28-624F-4837-AED5-4AD54395F42F}"/>
    <hyperlink ref="B6:J6" location="'Ocupación'!A1" display="1. Personas ocupadas, por región del país de nacimiento. Evolución 2005-2023" xr:uid="{FBC17AA0-6739-4C79-AA31-7A8976B9DF4F}"/>
    <hyperlink ref="B8:J8" location="'Busca'!A1" display="2. Búsqueda de empleo, por región del país de nacimiento. Evolución 2005-2023" xr:uid="{17F476FC-C569-4B08-8E1D-7DCC5481654C}"/>
    <hyperlink ref="B10:G10" location="'Contrato'!A1" display="3. Tipo de contrato, por región del país de nacimiento. Evolución 2005-2023" xr:uid="{BC3B1DE9-C656-4BCC-8436-D16B419E48C8}"/>
    <hyperlink ref="B12:G12" location="'Jornada'!A1" display="4. Tipo de jornada laboral, por región del país de nacimiento. Evolución 2005-2023" xr:uid="{9C032E21-1F67-46E8-A19F-6FFDFEE6EDC3}"/>
    <hyperlink ref="B14:G14" location="'Situación profesional'!A1" display="5. Situación profesional, por región del país de nacimiento. Evolución 2005-2023" xr:uid="{B1235676-3257-4336-B5A7-7B80DC357A2C}"/>
    <hyperlink ref="B16:I16" location="'Sector ocupación principal'!A1" display="6. Sector de la ocupación principal, por región del país de nacimiento. Evolución 2005-2023" xr:uid="{9E351CF6-4CB1-4DE5-BD02-18F75A18FB09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C263-A7E1-48E3-8727-C071430401AA}">
  <dimension ref="A1:BI59"/>
  <sheetViews>
    <sheetView workbookViewId="0">
      <selection activeCell="A5" sqref="A5"/>
    </sheetView>
  </sheetViews>
  <sheetFormatPr baseColWidth="10" defaultColWidth="9" defaultRowHeight="15.75" x14ac:dyDescent="0.25"/>
  <cols>
    <col min="1" max="1" width="19.75" customWidth="1"/>
    <col min="2" max="55" width="9" customWidth="1"/>
  </cols>
  <sheetData>
    <row r="1" spans="1:61" ht="28.5" x14ac:dyDescent="0.25">
      <c r="A1" s="6" t="s">
        <v>9</v>
      </c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61" ht="23.25" x14ac:dyDescent="0.25">
      <c r="A2" s="7" t="s">
        <v>10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5" spans="1:61" ht="17.25" customHeight="1" x14ac:dyDescent="0.25">
      <c r="A5" s="11" t="s">
        <v>57</v>
      </c>
      <c r="B5" s="46">
        <v>2005</v>
      </c>
      <c r="C5" s="46"/>
      <c r="D5" s="46"/>
      <c r="E5" s="46">
        <v>2006</v>
      </c>
      <c r="F5" s="46"/>
      <c r="G5" s="46"/>
      <c r="H5" s="46">
        <v>2007</v>
      </c>
      <c r="I5" s="46"/>
      <c r="J5" s="46"/>
      <c r="K5" s="46">
        <v>2008</v>
      </c>
      <c r="L5" s="46"/>
      <c r="M5" s="46"/>
      <c r="N5" s="46">
        <v>2009</v>
      </c>
      <c r="O5" s="46"/>
      <c r="P5" s="46"/>
      <c r="Q5" s="46">
        <v>2010</v>
      </c>
      <c r="R5" s="46"/>
      <c r="S5" s="46"/>
      <c r="T5" s="46">
        <v>2011</v>
      </c>
      <c r="U5" s="46"/>
      <c r="V5" s="46"/>
      <c r="W5" s="46">
        <v>2012</v>
      </c>
      <c r="X5" s="46"/>
      <c r="Y5" s="46"/>
      <c r="Z5" s="46">
        <v>2013</v>
      </c>
      <c r="AA5" s="46"/>
      <c r="AB5" s="46"/>
      <c r="AC5" s="46">
        <v>2014</v>
      </c>
      <c r="AD5" s="46"/>
      <c r="AE5" s="46"/>
      <c r="AF5" s="46">
        <v>2015</v>
      </c>
      <c r="AG5" s="46"/>
      <c r="AH5" s="46"/>
      <c r="AI5" s="46">
        <v>2016</v>
      </c>
      <c r="AJ5" s="46"/>
      <c r="AK5" s="46"/>
      <c r="AL5" s="46">
        <v>2017</v>
      </c>
      <c r="AM5" s="46"/>
      <c r="AN5" s="46"/>
      <c r="AO5" s="46">
        <v>2018</v>
      </c>
      <c r="AP5" s="46"/>
      <c r="AQ5" s="46"/>
      <c r="AR5" s="46">
        <v>2019</v>
      </c>
      <c r="AS5" s="46"/>
      <c r="AT5" s="46"/>
      <c r="AU5" s="46">
        <v>2020</v>
      </c>
      <c r="AV5" s="46"/>
      <c r="AW5" s="46"/>
      <c r="AX5" s="46">
        <v>2021</v>
      </c>
      <c r="AY5" s="46"/>
      <c r="AZ5" s="46"/>
      <c r="BA5" s="46">
        <v>2022</v>
      </c>
      <c r="BB5" s="46"/>
      <c r="BC5" s="46"/>
      <c r="BD5" s="46">
        <v>2023</v>
      </c>
      <c r="BE5" s="46"/>
      <c r="BF5" s="46"/>
      <c r="BG5" s="46">
        <v>2024</v>
      </c>
      <c r="BH5" s="46"/>
      <c r="BI5" s="46"/>
    </row>
    <row r="6" spans="1:61" x14ac:dyDescent="0.25">
      <c r="A6" s="8"/>
      <c r="B6" s="16" t="s">
        <v>11</v>
      </c>
      <c r="C6" s="16" t="s">
        <v>12</v>
      </c>
      <c r="D6" s="17" t="s">
        <v>13</v>
      </c>
      <c r="E6" s="16" t="s">
        <v>11</v>
      </c>
      <c r="F6" s="16" t="s">
        <v>12</v>
      </c>
      <c r="G6" s="17" t="s">
        <v>13</v>
      </c>
      <c r="H6" s="16" t="s">
        <v>11</v>
      </c>
      <c r="I6" s="16" t="s">
        <v>12</v>
      </c>
      <c r="J6" s="17" t="s">
        <v>13</v>
      </c>
      <c r="K6" s="16" t="s">
        <v>11</v>
      </c>
      <c r="L6" s="16" t="s">
        <v>12</v>
      </c>
      <c r="M6" s="17" t="s">
        <v>13</v>
      </c>
      <c r="N6" s="16" t="s">
        <v>11</v>
      </c>
      <c r="O6" s="16" t="s">
        <v>12</v>
      </c>
      <c r="P6" s="17" t="s">
        <v>13</v>
      </c>
      <c r="Q6" s="16" t="s">
        <v>11</v>
      </c>
      <c r="R6" s="16" t="s">
        <v>12</v>
      </c>
      <c r="S6" s="17" t="s">
        <v>13</v>
      </c>
      <c r="T6" s="16" t="s">
        <v>11</v>
      </c>
      <c r="U6" s="16" t="s">
        <v>12</v>
      </c>
      <c r="V6" s="17" t="s">
        <v>13</v>
      </c>
      <c r="W6" s="16" t="s">
        <v>11</v>
      </c>
      <c r="X6" s="16" t="s">
        <v>12</v>
      </c>
      <c r="Y6" s="17" t="s">
        <v>13</v>
      </c>
      <c r="Z6" s="16" t="s">
        <v>11</v>
      </c>
      <c r="AA6" s="16" t="s">
        <v>12</v>
      </c>
      <c r="AB6" s="17" t="s">
        <v>13</v>
      </c>
      <c r="AC6" s="16" t="s">
        <v>11</v>
      </c>
      <c r="AD6" s="16" t="s">
        <v>12</v>
      </c>
      <c r="AE6" s="17" t="s">
        <v>13</v>
      </c>
      <c r="AF6" s="16" t="s">
        <v>11</v>
      </c>
      <c r="AG6" s="16" t="s">
        <v>12</v>
      </c>
      <c r="AH6" s="17" t="s">
        <v>13</v>
      </c>
      <c r="AI6" s="16" t="s">
        <v>11</v>
      </c>
      <c r="AJ6" s="16" t="s">
        <v>12</v>
      </c>
      <c r="AK6" s="17" t="s">
        <v>13</v>
      </c>
      <c r="AL6" s="16" t="s">
        <v>11</v>
      </c>
      <c r="AM6" s="16" t="s">
        <v>12</v>
      </c>
      <c r="AN6" s="17" t="s">
        <v>13</v>
      </c>
      <c r="AO6" s="16" t="s">
        <v>11</v>
      </c>
      <c r="AP6" s="16" t="s">
        <v>12</v>
      </c>
      <c r="AQ6" s="17" t="s">
        <v>13</v>
      </c>
      <c r="AR6" s="16" t="s">
        <v>11</v>
      </c>
      <c r="AS6" s="16" t="s">
        <v>12</v>
      </c>
      <c r="AT6" s="17" t="s">
        <v>13</v>
      </c>
      <c r="AU6" s="16" t="s">
        <v>11</v>
      </c>
      <c r="AV6" s="16" t="s">
        <v>12</v>
      </c>
      <c r="AW6" s="17" t="s">
        <v>13</v>
      </c>
      <c r="AX6" s="16" t="s">
        <v>11</v>
      </c>
      <c r="AY6" s="16" t="s">
        <v>12</v>
      </c>
      <c r="AZ6" s="17" t="s">
        <v>13</v>
      </c>
      <c r="BA6" s="16" t="s">
        <v>11</v>
      </c>
      <c r="BB6" s="16" t="s">
        <v>12</v>
      </c>
      <c r="BC6" s="17" t="s">
        <v>13</v>
      </c>
      <c r="BD6" s="16" t="s">
        <v>11</v>
      </c>
      <c r="BE6" s="16" t="s">
        <v>12</v>
      </c>
      <c r="BF6" s="17" t="s">
        <v>13</v>
      </c>
      <c r="BG6" s="16" t="s">
        <v>11</v>
      </c>
      <c r="BH6" s="16" t="s">
        <v>12</v>
      </c>
      <c r="BI6" s="17" t="s">
        <v>13</v>
      </c>
    </row>
    <row r="7" spans="1:61" x14ac:dyDescent="0.25">
      <c r="A7" s="12" t="s">
        <v>14</v>
      </c>
      <c r="B7" s="5">
        <f>12421+41374</f>
        <v>53795</v>
      </c>
      <c r="C7" s="5">
        <v>2852</v>
      </c>
      <c r="D7" s="5">
        <f>B7+C7</f>
        <v>56647</v>
      </c>
      <c r="E7" s="5">
        <v>66457</v>
      </c>
      <c r="F7" s="5">
        <v>100143</v>
      </c>
      <c r="G7" s="5">
        <f>E7+F7</f>
        <v>166600</v>
      </c>
      <c r="H7" s="5">
        <v>61841</v>
      </c>
      <c r="I7" s="5">
        <v>107013</v>
      </c>
      <c r="J7" s="5">
        <f>H7+I7</f>
        <v>168854</v>
      </c>
      <c r="K7" s="28">
        <v>72446</v>
      </c>
      <c r="L7" s="28">
        <v>117975</v>
      </c>
      <c r="M7" s="5">
        <f>K7+L7</f>
        <v>190421</v>
      </c>
      <c r="N7" s="5">
        <v>36344</v>
      </c>
      <c r="O7" s="5">
        <v>137523</v>
      </c>
      <c r="P7" s="5">
        <f>N7+O7</f>
        <v>173867</v>
      </c>
      <c r="Q7" s="5">
        <v>145195</v>
      </c>
      <c r="R7" s="5">
        <v>199606</v>
      </c>
      <c r="S7" s="5">
        <f>Q7+R7</f>
        <v>344801</v>
      </c>
      <c r="T7" s="5">
        <v>132212</v>
      </c>
      <c r="U7" s="5">
        <v>212633</v>
      </c>
      <c r="V7" s="5">
        <f>T7+U7</f>
        <v>344845</v>
      </c>
      <c r="W7" s="5">
        <v>105608</v>
      </c>
      <c r="X7" s="5">
        <v>206146</v>
      </c>
      <c r="Y7" s="5">
        <f>W7+X7</f>
        <v>311754</v>
      </c>
      <c r="Z7" s="28">
        <v>121138</v>
      </c>
      <c r="AA7" s="28">
        <v>184599</v>
      </c>
      <c r="AB7" s="5">
        <f>SUM(Z7:AA7)</f>
        <v>305737</v>
      </c>
      <c r="AC7">
        <v>122928</v>
      </c>
      <c r="AD7">
        <v>170896</v>
      </c>
      <c r="AE7" s="5">
        <f>AC7+AD7</f>
        <v>293824</v>
      </c>
      <c r="AF7" s="5">
        <v>115038</v>
      </c>
      <c r="AG7" s="5">
        <v>185516</v>
      </c>
      <c r="AH7" s="5">
        <f t="shared" ref="AH7:AH14" si="0">AF7+AG7</f>
        <v>300554</v>
      </c>
      <c r="AI7" s="42">
        <v>141710</v>
      </c>
      <c r="AJ7" s="42">
        <v>159798</v>
      </c>
      <c r="AK7" s="5">
        <f>AI7+AJ7</f>
        <v>301508</v>
      </c>
      <c r="AL7" s="5">
        <v>154870</v>
      </c>
      <c r="AM7" s="5">
        <v>145212</v>
      </c>
      <c r="AN7" s="5">
        <f>AL7+AM7</f>
        <v>300082</v>
      </c>
      <c r="AO7" s="5">
        <v>157378</v>
      </c>
      <c r="AP7" s="5">
        <v>157468</v>
      </c>
      <c r="AQ7" s="5">
        <f>AO7+AP7</f>
        <v>314846</v>
      </c>
      <c r="AR7" s="5">
        <v>173851</v>
      </c>
      <c r="AS7" s="5">
        <v>148279</v>
      </c>
      <c r="AT7" s="5">
        <f>AR7+AS7</f>
        <v>322130</v>
      </c>
      <c r="AU7" s="5">
        <v>113577</v>
      </c>
      <c r="AV7" s="5">
        <v>189280</v>
      </c>
      <c r="AW7" s="5">
        <f>AU7+AV7</f>
        <v>302857</v>
      </c>
      <c r="AX7" s="42">
        <v>105935</v>
      </c>
      <c r="AY7" s="42">
        <v>139052</v>
      </c>
      <c r="AZ7" s="5">
        <f>AX7+AY7</f>
        <v>244987</v>
      </c>
      <c r="BA7" s="5">
        <v>104455</v>
      </c>
      <c r="BB7" s="5">
        <v>131758</v>
      </c>
      <c r="BC7" s="5">
        <f>BA7+BB7</f>
        <v>236213</v>
      </c>
      <c r="BD7" s="5">
        <v>121752</v>
      </c>
      <c r="BE7" s="5">
        <v>120742</v>
      </c>
      <c r="BF7" s="5">
        <f>BD7+BE7</f>
        <v>242494</v>
      </c>
      <c r="BG7" s="5">
        <v>105608</v>
      </c>
      <c r="BH7" s="5">
        <v>206146</v>
      </c>
      <c r="BI7" s="5">
        <f>BG7+BH7</f>
        <v>311754</v>
      </c>
    </row>
    <row r="8" spans="1:61" x14ac:dyDescent="0.25">
      <c r="A8" s="12" t="s">
        <v>15</v>
      </c>
      <c r="B8" s="5">
        <v>96274</v>
      </c>
      <c r="C8" s="5">
        <f>68275+2852</f>
        <v>71127</v>
      </c>
      <c r="D8" s="5">
        <f t="shared" ref="D8:D9" si="1">B8+C8</f>
        <v>167401</v>
      </c>
      <c r="E8">
        <v>92701</v>
      </c>
      <c r="F8">
        <v>39798</v>
      </c>
      <c r="G8" s="5">
        <f t="shared" ref="G8:G13" si="2">E8+F8</f>
        <v>132499</v>
      </c>
      <c r="H8">
        <v>115636</v>
      </c>
      <c r="I8">
        <v>54521</v>
      </c>
      <c r="J8" s="5">
        <f t="shared" ref="J8:J13" si="3">H8+I8</f>
        <v>170157</v>
      </c>
      <c r="K8">
        <v>112212</v>
      </c>
      <c r="L8">
        <v>71195</v>
      </c>
      <c r="M8" s="5">
        <f t="shared" ref="M8:M13" si="4">K8+L8</f>
        <v>183407</v>
      </c>
      <c r="N8">
        <v>13740</v>
      </c>
      <c r="O8">
        <v>19137</v>
      </c>
      <c r="P8" s="5">
        <f t="shared" ref="P8:P14" si="5">N8+O8</f>
        <v>32877</v>
      </c>
      <c r="Q8">
        <v>15863</v>
      </c>
      <c r="R8">
        <v>20485</v>
      </c>
      <c r="S8" s="5">
        <f t="shared" ref="S8:S14" si="6">Q8+R8</f>
        <v>36348</v>
      </c>
      <c r="T8">
        <v>18687</v>
      </c>
      <c r="U8">
        <v>28214</v>
      </c>
      <c r="V8" s="5">
        <f t="shared" ref="V8:V13" si="7">T8+U8</f>
        <v>46901</v>
      </c>
      <c r="W8">
        <v>19533</v>
      </c>
      <c r="X8">
        <v>36214</v>
      </c>
      <c r="Y8" s="5">
        <f t="shared" ref="Y8:Y14" si="8">W8+X8</f>
        <v>55747</v>
      </c>
      <c r="Z8">
        <v>17995</v>
      </c>
      <c r="AA8">
        <v>27882</v>
      </c>
      <c r="AB8" s="5">
        <f t="shared" ref="AB8:AB14" si="9">SUM(Z8:AA8)</f>
        <v>45877</v>
      </c>
      <c r="AC8">
        <v>10521</v>
      </c>
      <c r="AD8">
        <v>35139</v>
      </c>
      <c r="AE8" s="5">
        <f t="shared" ref="AE8:AE14" si="10">AC8+AD8</f>
        <v>45660</v>
      </c>
      <c r="AF8">
        <v>26035</v>
      </c>
      <c r="AG8">
        <v>25417</v>
      </c>
      <c r="AH8" s="5">
        <f t="shared" si="0"/>
        <v>51452</v>
      </c>
      <c r="AI8">
        <v>29638</v>
      </c>
      <c r="AJ8">
        <v>27711</v>
      </c>
      <c r="AK8" s="5">
        <f t="shared" ref="AK8:AK14" si="11">AI8+AJ8</f>
        <v>57349</v>
      </c>
      <c r="AL8">
        <v>18838</v>
      </c>
      <c r="AM8">
        <v>22305</v>
      </c>
      <c r="AN8" s="5">
        <f t="shared" ref="AN8:AN13" si="12">AL8+AM8</f>
        <v>41143</v>
      </c>
      <c r="AO8">
        <v>19980</v>
      </c>
      <c r="AP8">
        <v>26822</v>
      </c>
      <c r="AQ8" s="5">
        <f t="shared" ref="AQ8:AQ13" si="13">AO8+AP8</f>
        <v>46802</v>
      </c>
      <c r="AR8">
        <v>23973</v>
      </c>
      <c r="AS8">
        <v>26135</v>
      </c>
      <c r="AT8" s="5">
        <f t="shared" ref="AT8:AT13" si="14">AR8+AS8</f>
        <v>50108</v>
      </c>
      <c r="AU8">
        <v>17063</v>
      </c>
      <c r="AV8">
        <v>42245</v>
      </c>
      <c r="AW8" s="5">
        <f t="shared" ref="AW8:AW14" si="15">AU8+AV8</f>
        <v>59308</v>
      </c>
      <c r="AX8">
        <v>38554</v>
      </c>
      <c r="AY8">
        <v>77026</v>
      </c>
      <c r="AZ8" s="5">
        <f t="shared" ref="AZ8:AZ14" si="16">AX8+AY8</f>
        <v>115580</v>
      </c>
      <c r="BA8">
        <v>42188</v>
      </c>
      <c r="BB8">
        <v>68506</v>
      </c>
      <c r="BC8" s="5">
        <f t="shared" ref="BC8:BC14" si="17">BA8+BB8</f>
        <v>110694</v>
      </c>
      <c r="BD8">
        <v>43312</v>
      </c>
      <c r="BE8">
        <v>91743</v>
      </c>
      <c r="BF8" s="5">
        <f t="shared" ref="BF8:BF13" si="18">BD8+BE8</f>
        <v>135055</v>
      </c>
      <c r="BG8">
        <v>19533</v>
      </c>
      <c r="BH8">
        <v>36214</v>
      </c>
      <c r="BI8" s="5">
        <f t="shared" ref="BI8:BI9" si="19">BG8+BH8</f>
        <v>55747</v>
      </c>
    </row>
    <row r="9" spans="1:61" x14ac:dyDescent="0.25">
      <c r="A9" s="12" t="s">
        <v>16</v>
      </c>
      <c r="B9" s="5">
        <v>49891</v>
      </c>
      <c r="C9" s="5">
        <v>2852</v>
      </c>
      <c r="D9" s="5">
        <f t="shared" si="1"/>
        <v>52743</v>
      </c>
      <c r="E9">
        <v>50935</v>
      </c>
      <c r="F9">
        <v>41821</v>
      </c>
      <c r="G9" s="5">
        <f t="shared" si="2"/>
        <v>92756</v>
      </c>
      <c r="H9">
        <v>58056</v>
      </c>
      <c r="I9">
        <v>63884</v>
      </c>
      <c r="J9" s="5">
        <f t="shared" si="3"/>
        <v>121940</v>
      </c>
      <c r="K9">
        <v>43070</v>
      </c>
      <c r="L9">
        <v>53336</v>
      </c>
      <c r="M9" s="5">
        <f t="shared" si="4"/>
        <v>96406</v>
      </c>
      <c r="N9">
        <v>38884</v>
      </c>
      <c r="O9">
        <v>63487</v>
      </c>
      <c r="P9" s="5">
        <f t="shared" si="5"/>
        <v>102371</v>
      </c>
      <c r="Q9">
        <v>27896</v>
      </c>
      <c r="R9">
        <v>73889</v>
      </c>
      <c r="S9" s="5">
        <f t="shared" si="6"/>
        <v>101785</v>
      </c>
      <c r="T9">
        <v>37481</v>
      </c>
      <c r="U9">
        <v>71577</v>
      </c>
      <c r="V9" s="5">
        <f t="shared" si="7"/>
        <v>109058</v>
      </c>
      <c r="W9">
        <v>33748</v>
      </c>
      <c r="X9">
        <v>61716</v>
      </c>
      <c r="Y9" s="5">
        <f t="shared" si="8"/>
        <v>95464</v>
      </c>
      <c r="Z9">
        <v>26500</v>
      </c>
      <c r="AA9">
        <v>60790</v>
      </c>
      <c r="AB9" s="5">
        <f t="shared" si="9"/>
        <v>87290</v>
      </c>
      <c r="AC9">
        <v>30390</v>
      </c>
      <c r="AD9">
        <v>74963</v>
      </c>
      <c r="AE9" s="5">
        <f t="shared" si="10"/>
        <v>105353</v>
      </c>
      <c r="AF9">
        <v>43363</v>
      </c>
      <c r="AG9">
        <v>79169</v>
      </c>
      <c r="AH9" s="5">
        <f t="shared" si="0"/>
        <v>122532</v>
      </c>
      <c r="AI9">
        <v>36556</v>
      </c>
      <c r="AJ9">
        <v>70451</v>
      </c>
      <c r="AK9" s="5">
        <f t="shared" si="11"/>
        <v>107007</v>
      </c>
      <c r="AL9">
        <v>36512</v>
      </c>
      <c r="AM9">
        <v>64855</v>
      </c>
      <c r="AN9" s="5">
        <f t="shared" si="12"/>
        <v>101367</v>
      </c>
      <c r="AO9">
        <v>30118</v>
      </c>
      <c r="AP9">
        <v>59381</v>
      </c>
      <c r="AQ9" s="5">
        <f t="shared" si="13"/>
        <v>89499</v>
      </c>
      <c r="AR9">
        <v>51602</v>
      </c>
      <c r="AS9">
        <v>62440</v>
      </c>
      <c r="AT9" s="5">
        <f t="shared" si="14"/>
        <v>114042</v>
      </c>
      <c r="AU9">
        <v>28472</v>
      </c>
      <c r="AV9">
        <v>62421</v>
      </c>
      <c r="AW9" s="5">
        <f t="shared" si="15"/>
        <v>90893</v>
      </c>
      <c r="AX9">
        <v>34028</v>
      </c>
      <c r="AY9">
        <v>57392</v>
      </c>
      <c r="AZ9" s="5">
        <f t="shared" si="16"/>
        <v>91420</v>
      </c>
      <c r="BA9">
        <v>56174</v>
      </c>
      <c r="BB9">
        <v>97611</v>
      </c>
      <c r="BC9" s="5">
        <f t="shared" si="17"/>
        <v>153785</v>
      </c>
      <c r="BD9">
        <v>50733</v>
      </c>
      <c r="BE9">
        <v>85807</v>
      </c>
      <c r="BF9" s="5">
        <f t="shared" si="18"/>
        <v>136540</v>
      </c>
      <c r="BG9">
        <v>33748</v>
      </c>
      <c r="BH9">
        <v>61716</v>
      </c>
      <c r="BI9" s="5">
        <f t="shared" si="19"/>
        <v>95464</v>
      </c>
    </row>
    <row r="10" spans="1:61" x14ac:dyDescent="0.25">
      <c r="A10" s="12" t="s">
        <v>17</v>
      </c>
      <c r="B10" s="5">
        <v>0</v>
      </c>
      <c r="C10" s="5">
        <v>2069</v>
      </c>
      <c r="D10" s="5">
        <f>B10+C10</f>
        <v>2069</v>
      </c>
      <c r="E10">
        <v>414</v>
      </c>
      <c r="F10">
        <v>1230</v>
      </c>
      <c r="G10" s="5">
        <f>E10+F10</f>
        <v>1644</v>
      </c>
      <c r="H10">
        <v>409</v>
      </c>
      <c r="I10">
        <v>337</v>
      </c>
      <c r="J10" s="5">
        <f>H10+I10</f>
        <v>746</v>
      </c>
      <c r="K10">
        <v>496</v>
      </c>
      <c r="L10">
        <v>0</v>
      </c>
      <c r="M10" s="5">
        <f>K10+L10</f>
        <v>496</v>
      </c>
      <c r="N10">
        <v>2255</v>
      </c>
      <c r="O10">
        <v>426</v>
      </c>
      <c r="P10" s="5">
        <f>N10+O10</f>
        <v>2681</v>
      </c>
      <c r="Q10">
        <v>602</v>
      </c>
      <c r="R10">
        <v>1389</v>
      </c>
      <c r="S10" s="5">
        <f>Q10+R10</f>
        <v>1991</v>
      </c>
      <c r="T10">
        <v>0</v>
      </c>
      <c r="U10">
        <v>0</v>
      </c>
      <c r="V10" s="5">
        <f>T10+U10</f>
        <v>0</v>
      </c>
      <c r="W10">
        <v>1404</v>
      </c>
      <c r="X10">
        <v>0</v>
      </c>
      <c r="Y10" s="5">
        <f>W10+X10</f>
        <v>1404</v>
      </c>
      <c r="Z10">
        <v>1711</v>
      </c>
      <c r="AA10">
        <v>0</v>
      </c>
      <c r="AB10" s="5">
        <f t="shared" si="9"/>
        <v>1711</v>
      </c>
      <c r="AC10">
        <v>341</v>
      </c>
      <c r="AD10">
        <v>3729</v>
      </c>
      <c r="AE10" s="5">
        <f>AC10+AD10</f>
        <v>4070</v>
      </c>
      <c r="AF10">
        <v>1899</v>
      </c>
      <c r="AG10">
        <v>2037</v>
      </c>
      <c r="AH10" s="5">
        <f t="shared" si="0"/>
        <v>3936</v>
      </c>
      <c r="AI10">
        <v>1420</v>
      </c>
      <c r="AJ10">
        <v>0</v>
      </c>
      <c r="AK10" s="5">
        <f>AI10+AJ10</f>
        <v>1420</v>
      </c>
      <c r="AL10">
        <v>1628</v>
      </c>
      <c r="AM10">
        <v>1552</v>
      </c>
      <c r="AN10" s="5">
        <f>AL10+AM10</f>
        <v>3180</v>
      </c>
      <c r="AO10">
        <v>1563</v>
      </c>
      <c r="AP10">
        <v>1589</v>
      </c>
      <c r="AQ10" s="5">
        <f>AO10+AP10</f>
        <v>3152</v>
      </c>
      <c r="AR10">
        <v>0</v>
      </c>
      <c r="AS10">
        <v>1413</v>
      </c>
      <c r="AT10" s="5">
        <f>AR10+AS10</f>
        <v>1413</v>
      </c>
      <c r="AU10">
        <v>309</v>
      </c>
      <c r="AV10">
        <v>1631</v>
      </c>
      <c r="AW10" s="5">
        <f>AU10+AV10</f>
        <v>1940</v>
      </c>
      <c r="AX10">
        <v>626</v>
      </c>
      <c r="AY10">
        <v>1103</v>
      </c>
      <c r="AZ10" s="5">
        <f>AX10+AY10</f>
        <v>1729</v>
      </c>
      <c r="BA10">
        <v>648</v>
      </c>
      <c r="BB10">
        <v>5641</v>
      </c>
      <c r="BC10" s="5">
        <f>BA10+BB10</f>
        <v>6289</v>
      </c>
      <c r="BD10">
        <v>0</v>
      </c>
      <c r="BE10">
        <v>4663</v>
      </c>
      <c r="BF10" s="5">
        <f>BD10+BE10</f>
        <v>4663</v>
      </c>
      <c r="BG10">
        <v>1404</v>
      </c>
      <c r="BH10">
        <v>0</v>
      </c>
      <c r="BI10" s="5">
        <f>BG10+BH10</f>
        <v>1404</v>
      </c>
    </row>
    <row r="11" spans="1:61" x14ac:dyDescent="0.25">
      <c r="A11" s="12" t="s">
        <v>18</v>
      </c>
      <c r="B11" s="5">
        <v>3415</v>
      </c>
      <c r="C11" s="5">
        <v>5376</v>
      </c>
      <c r="D11" s="5">
        <f t="shared" ref="D11:D14" si="20">B11+C11</f>
        <v>8791</v>
      </c>
      <c r="E11">
        <v>6608</v>
      </c>
      <c r="F11">
        <v>3876</v>
      </c>
      <c r="G11" s="5">
        <f t="shared" si="2"/>
        <v>10484</v>
      </c>
      <c r="H11">
        <v>5375</v>
      </c>
      <c r="I11">
        <v>3907</v>
      </c>
      <c r="J11" s="5">
        <f t="shared" si="3"/>
        <v>9282</v>
      </c>
      <c r="K11">
        <v>9452</v>
      </c>
      <c r="L11">
        <v>3568</v>
      </c>
      <c r="M11" s="5">
        <f t="shared" si="4"/>
        <v>13020</v>
      </c>
      <c r="N11">
        <v>6266</v>
      </c>
      <c r="O11">
        <v>8834</v>
      </c>
      <c r="P11" s="5">
        <f t="shared" si="5"/>
        <v>15100</v>
      </c>
      <c r="Q11">
        <v>7847</v>
      </c>
      <c r="R11">
        <v>9640</v>
      </c>
      <c r="S11" s="5">
        <f t="shared" si="6"/>
        <v>17487</v>
      </c>
      <c r="T11">
        <v>11552</v>
      </c>
      <c r="U11">
        <v>9705</v>
      </c>
      <c r="V11" s="5">
        <f t="shared" si="7"/>
        <v>21257</v>
      </c>
      <c r="W11">
        <v>9250</v>
      </c>
      <c r="X11">
        <v>9322</v>
      </c>
      <c r="Y11" s="5">
        <f t="shared" si="8"/>
        <v>18572</v>
      </c>
      <c r="Z11">
        <v>9555</v>
      </c>
      <c r="AA11">
        <v>9405</v>
      </c>
      <c r="AB11" s="5">
        <f t="shared" si="9"/>
        <v>18960</v>
      </c>
      <c r="AC11">
        <v>10738</v>
      </c>
      <c r="AD11">
        <v>11103</v>
      </c>
      <c r="AE11" s="5">
        <f t="shared" si="10"/>
        <v>21841</v>
      </c>
      <c r="AF11">
        <v>6351</v>
      </c>
      <c r="AG11">
        <v>10979</v>
      </c>
      <c r="AH11" s="5">
        <f t="shared" si="0"/>
        <v>17330</v>
      </c>
      <c r="AI11">
        <v>7537</v>
      </c>
      <c r="AJ11">
        <v>10355</v>
      </c>
      <c r="AK11" s="5">
        <f t="shared" si="11"/>
        <v>17892</v>
      </c>
      <c r="AL11">
        <v>12422</v>
      </c>
      <c r="AM11">
        <v>12380</v>
      </c>
      <c r="AN11" s="5">
        <f t="shared" si="12"/>
        <v>24802</v>
      </c>
      <c r="AO11">
        <v>10353</v>
      </c>
      <c r="AP11">
        <v>9315</v>
      </c>
      <c r="AQ11" s="5">
        <f t="shared" si="13"/>
        <v>19668</v>
      </c>
      <c r="AR11">
        <v>12011</v>
      </c>
      <c r="AS11">
        <v>16062</v>
      </c>
      <c r="AT11" s="5">
        <f t="shared" si="14"/>
        <v>28073</v>
      </c>
      <c r="AU11">
        <v>12391</v>
      </c>
      <c r="AV11">
        <v>25651</v>
      </c>
      <c r="AW11" s="5">
        <f t="shared" si="15"/>
        <v>38042</v>
      </c>
      <c r="AX11">
        <v>19001</v>
      </c>
      <c r="AY11">
        <v>21966</v>
      </c>
      <c r="AZ11" s="5">
        <f t="shared" si="16"/>
        <v>40967</v>
      </c>
      <c r="BA11">
        <v>29822</v>
      </c>
      <c r="BB11">
        <v>19431</v>
      </c>
      <c r="BC11" s="5">
        <f t="shared" si="17"/>
        <v>49253</v>
      </c>
      <c r="BD11">
        <v>22439</v>
      </c>
      <c r="BE11">
        <v>22754</v>
      </c>
      <c r="BF11" s="5">
        <f t="shared" si="18"/>
        <v>45193</v>
      </c>
      <c r="BG11">
        <v>9250</v>
      </c>
      <c r="BH11">
        <v>9322</v>
      </c>
      <c r="BI11" s="5">
        <f t="shared" ref="BI11" si="21">BG11+BH11</f>
        <v>18572</v>
      </c>
    </row>
    <row r="12" spans="1:61" x14ac:dyDescent="0.25">
      <c r="A12" s="12" t="s">
        <v>19</v>
      </c>
      <c r="B12" s="5">
        <v>140225</v>
      </c>
      <c r="C12" s="5">
        <v>56268</v>
      </c>
      <c r="D12" s="5">
        <f t="shared" si="20"/>
        <v>196493</v>
      </c>
      <c r="E12">
        <v>146194</v>
      </c>
      <c r="F12">
        <v>67314</v>
      </c>
      <c r="G12" s="5">
        <f t="shared" si="2"/>
        <v>213508</v>
      </c>
      <c r="H12">
        <v>158935</v>
      </c>
      <c r="I12">
        <v>74247</v>
      </c>
      <c r="J12" s="5">
        <f>H12+I12</f>
        <v>233182</v>
      </c>
      <c r="K12">
        <v>187873</v>
      </c>
      <c r="L12">
        <v>95219</v>
      </c>
      <c r="M12" s="5">
        <f>K12+L12</f>
        <v>283092</v>
      </c>
      <c r="N12">
        <v>173212</v>
      </c>
      <c r="O12">
        <v>131335</v>
      </c>
      <c r="P12" s="5">
        <f>N12+O12</f>
        <v>304547</v>
      </c>
      <c r="Q12">
        <v>145247</v>
      </c>
      <c r="R12">
        <v>99872</v>
      </c>
      <c r="S12" s="5">
        <f>Q12+R12</f>
        <v>245119</v>
      </c>
      <c r="T12">
        <v>123134</v>
      </c>
      <c r="U12">
        <v>108200</v>
      </c>
      <c r="V12" s="5">
        <f>T12+U12</f>
        <v>231334</v>
      </c>
      <c r="W12">
        <v>128605</v>
      </c>
      <c r="X12">
        <v>122388</v>
      </c>
      <c r="Y12" s="5">
        <f>W12+X12</f>
        <v>250993</v>
      </c>
      <c r="Z12">
        <v>104392</v>
      </c>
      <c r="AA12">
        <v>115326</v>
      </c>
      <c r="AB12" s="5">
        <f t="shared" si="9"/>
        <v>219718</v>
      </c>
      <c r="AC12">
        <v>98193</v>
      </c>
      <c r="AD12">
        <v>116280</v>
      </c>
      <c r="AE12" s="5">
        <f>AC12+AD12</f>
        <v>214473</v>
      </c>
      <c r="AF12">
        <v>87468</v>
      </c>
      <c r="AG12">
        <v>79775</v>
      </c>
      <c r="AH12" s="5">
        <f t="shared" si="0"/>
        <v>167243</v>
      </c>
      <c r="AI12">
        <v>102226</v>
      </c>
      <c r="AJ12">
        <v>82488</v>
      </c>
      <c r="AK12" s="5">
        <f>AI12+AJ12</f>
        <v>184714</v>
      </c>
      <c r="AL12">
        <v>116921</v>
      </c>
      <c r="AM12">
        <v>101633</v>
      </c>
      <c r="AN12" s="5">
        <f>AL12+AM12</f>
        <v>218554</v>
      </c>
      <c r="AO12">
        <v>118353</v>
      </c>
      <c r="AP12">
        <v>91571</v>
      </c>
      <c r="AQ12" s="5">
        <f>AO12+AP12</f>
        <v>209924</v>
      </c>
      <c r="AR12">
        <v>108582</v>
      </c>
      <c r="AS12">
        <v>87825</v>
      </c>
      <c r="AT12" s="5">
        <f>AR12+AS12</f>
        <v>196407</v>
      </c>
      <c r="AU12">
        <v>82498</v>
      </c>
      <c r="AV12">
        <v>177346</v>
      </c>
      <c r="AW12" s="5">
        <f>AU12+AV12</f>
        <v>259844</v>
      </c>
      <c r="AX12">
        <v>147053</v>
      </c>
      <c r="AY12">
        <v>136454</v>
      </c>
      <c r="AZ12" s="5">
        <f>AX12+AY12</f>
        <v>283507</v>
      </c>
      <c r="BA12">
        <v>152265</v>
      </c>
      <c r="BB12">
        <v>122267</v>
      </c>
      <c r="BC12" s="5">
        <f>BA12+BB12</f>
        <v>274532</v>
      </c>
      <c r="BD12">
        <v>210422</v>
      </c>
      <c r="BE12">
        <v>147502</v>
      </c>
      <c r="BF12" s="5">
        <f>BD12+BE12</f>
        <v>357924</v>
      </c>
      <c r="BG12">
        <v>128605</v>
      </c>
      <c r="BH12">
        <v>122388</v>
      </c>
      <c r="BI12" s="5">
        <f>BG12+BH12</f>
        <v>250993</v>
      </c>
    </row>
    <row r="13" spans="1:61" x14ac:dyDescent="0.25">
      <c r="A13" s="12" t="s">
        <v>20</v>
      </c>
      <c r="B13" s="5">
        <f>339+716+1050</f>
        <v>2105</v>
      </c>
      <c r="C13" s="5">
        <f>716+398</f>
        <v>1114</v>
      </c>
      <c r="D13" s="5">
        <f t="shared" si="20"/>
        <v>3219</v>
      </c>
      <c r="E13">
        <f>SUM(B13:B15)</f>
        <v>347810</v>
      </c>
      <c r="F13">
        <f>SUM(C13:C15)</f>
        <v>144564</v>
      </c>
      <c r="G13" s="5">
        <f t="shared" si="2"/>
        <v>492374</v>
      </c>
      <c r="H13" s="5">
        <v>7879</v>
      </c>
      <c r="I13" s="5">
        <v>5895</v>
      </c>
      <c r="J13" s="5">
        <f t="shared" si="3"/>
        <v>13774</v>
      </c>
      <c r="K13" s="28">
        <v>12745</v>
      </c>
      <c r="L13" s="28">
        <v>4114</v>
      </c>
      <c r="M13" s="5">
        <f t="shared" si="4"/>
        <v>16859</v>
      </c>
      <c r="N13" s="5">
        <v>12128</v>
      </c>
      <c r="O13" s="5">
        <v>7835</v>
      </c>
      <c r="P13" s="5">
        <f t="shared" si="5"/>
        <v>19963</v>
      </c>
      <c r="Q13" s="5">
        <v>8980</v>
      </c>
      <c r="R13" s="5">
        <v>4873</v>
      </c>
      <c r="S13" s="5">
        <f t="shared" si="6"/>
        <v>13853</v>
      </c>
      <c r="T13" s="5">
        <v>10139</v>
      </c>
      <c r="U13" s="5">
        <v>7569</v>
      </c>
      <c r="V13" s="5">
        <f t="shared" si="7"/>
        <v>17708</v>
      </c>
      <c r="W13" s="5">
        <v>16978</v>
      </c>
      <c r="X13" s="5">
        <v>6778</v>
      </c>
      <c r="Y13" s="5">
        <f t="shared" si="8"/>
        <v>23756</v>
      </c>
      <c r="Z13" s="28">
        <v>18827</v>
      </c>
      <c r="AA13" s="28">
        <v>18364</v>
      </c>
      <c r="AB13" s="5">
        <f t="shared" si="9"/>
        <v>37191</v>
      </c>
      <c r="AC13" s="5">
        <v>24024</v>
      </c>
      <c r="AD13" s="5">
        <v>7617</v>
      </c>
      <c r="AE13" s="5">
        <f t="shared" si="10"/>
        <v>31641</v>
      </c>
      <c r="AF13" s="5">
        <v>28444</v>
      </c>
      <c r="AG13" s="5">
        <v>15463</v>
      </c>
      <c r="AH13" s="5">
        <f t="shared" si="0"/>
        <v>43907</v>
      </c>
      <c r="AI13" s="42">
        <v>22755</v>
      </c>
      <c r="AJ13" s="42">
        <v>13349</v>
      </c>
      <c r="AK13" s="5">
        <f t="shared" si="11"/>
        <v>36104</v>
      </c>
      <c r="AL13" s="5">
        <v>13855</v>
      </c>
      <c r="AM13" s="5">
        <v>10442</v>
      </c>
      <c r="AN13" s="5">
        <f t="shared" si="12"/>
        <v>24297</v>
      </c>
      <c r="AO13" s="5">
        <v>29160</v>
      </c>
      <c r="AP13" s="5">
        <v>15908</v>
      </c>
      <c r="AQ13" s="5">
        <f t="shared" si="13"/>
        <v>45068</v>
      </c>
      <c r="AR13" s="5">
        <v>19005</v>
      </c>
      <c r="AS13" s="5">
        <v>22680</v>
      </c>
      <c r="AT13" s="5">
        <f t="shared" si="14"/>
        <v>41685</v>
      </c>
      <c r="AU13" s="5">
        <v>9581</v>
      </c>
      <c r="AV13" s="5">
        <v>39136</v>
      </c>
      <c r="AW13" s="5">
        <f t="shared" si="15"/>
        <v>48717</v>
      </c>
      <c r="AX13" s="42">
        <v>19554</v>
      </c>
      <c r="AY13" s="42">
        <v>23298</v>
      </c>
      <c r="AZ13" s="5">
        <f t="shared" si="16"/>
        <v>42852</v>
      </c>
      <c r="BA13" s="5">
        <v>26308</v>
      </c>
      <c r="BB13" s="5">
        <v>19799</v>
      </c>
      <c r="BC13" s="5">
        <f t="shared" si="17"/>
        <v>46107</v>
      </c>
      <c r="BD13" s="5">
        <v>13283</v>
      </c>
      <c r="BE13" s="5">
        <v>25591</v>
      </c>
      <c r="BF13" s="5">
        <f t="shared" si="18"/>
        <v>38874</v>
      </c>
      <c r="BG13" s="5">
        <v>16978</v>
      </c>
      <c r="BH13" s="5">
        <v>6778</v>
      </c>
      <c r="BI13" s="5">
        <f t="shared" ref="BI13:BI14" si="22">BG13+BH13</f>
        <v>23756</v>
      </c>
    </row>
    <row r="14" spans="1:61" x14ac:dyDescent="0.25">
      <c r="A14" s="12" t="s">
        <v>21</v>
      </c>
      <c r="B14" s="5">
        <v>0</v>
      </c>
      <c r="C14" s="5">
        <v>896</v>
      </c>
      <c r="D14" s="5">
        <f t="shared" si="20"/>
        <v>896</v>
      </c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5" t="s">
        <v>22</v>
      </c>
      <c r="K14" s="5" t="s">
        <v>22</v>
      </c>
      <c r="L14" s="5" t="s">
        <v>22</v>
      </c>
      <c r="M14" s="5" t="s">
        <v>22</v>
      </c>
      <c r="N14" s="5">
        <v>0</v>
      </c>
      <c r="O14" s="5">
        <v>689</v>
      </c>
      <c r="P14" s="5">
        <f t="shared" si="5"/>
        <v>689</v>
      </c>
      <c r="Q14">
        <v>0</v>
      </c>
      <c r="R14">
        <v>1263</v>
      </c>
      <c r="S14" s="5">
        <f t="shared" si="6"/>
        <v>1263</v>
      </c>
      <c r="T14" s="5" t="s">
        <v>22</v>
      </c>
      <c r="U14" s="5" t="s">
        <v>22</v>
      </c>
      <c r="V14" s="5" t="s">
        <v>22</v>
      </c>
      <c r="W14">
        <v>1370</v>
      </c>
      <c r="X14">
        <v>0</v>
      </c>
      <c r="Y14" s="5">
        <f t="shared" si="8"/>
        <v>1370</v>
      </c>
      <c r="Z14">
        <v>311</v>
      </c>
      <c r="AA14">
        <v>0</v>
      </c>
      <c r="AB14" s="5">
        <f t="shared" si="9"/>
        <v>311</v>
      </c>
      <c r="AC14" s="5">
        <v>329</v>
      </c>
      <c r="AD14" s="5">
        <v>267</v>
      </c>
      <c r="AE14" s="5">
        <f t="shared" si="10"/>
        <v>596</v>
      </c>
      <c r="AF14">
        <v>0</v>
      </c>
      <c r="AG14">
        <v>336</v>
      </c>
      <c r="AH14" s="5">
        <f t="shared" si="0"/>
        <v>336</v>
      </c>
      <c r="AI14">
        <v>0</v>
      </c>
      <c r="AJ14">
        <v>1596</v>
      </c>
      <c r="AK14" s="5">
        <f t="shared" si="11"/>
        <v>1596</v>
      </c>
      <c r="AL14" s="5" t="s">
        <v>22</v>
      </c>
      <c r="AM14" s="5" t="s">
        <v>22</v>
      </c>
      <c r="AN14" s="5" t="s">
        <v>22</v>
      </c>
      <c r="AO14" s="5" t="s">
        <v>22</v>
      </c>
      <c r="AP14" s="5" t="s">
        <v>22</v>
      </c>
      <c r="AQ14" s="5" t="s">
        <v>22</v>
      </c>
      <c r="AR14" s="5" t="s">
        <v>22</v>
      </c>
      <c r="AS14" s="5" t="s">
        <v>22</v>
      </c>
      <c r="AT14" s="5" t="s">
        <v>22</v>
      </c>
      <c r="AU14">
        <v>772</v>
      </c>
      <c r="AV14">
        <v>243</v>
      </c>
      <c r="AW14" s="5">
        <f t="shared" si="15"/>
        <v>1015</v>
      </c>
      <c r="AX14">
        <v>252</v>
      </c>
      <c r="AY14">
        <v>522</v>
      </c>
      <c r="AZ14" s="5">
        <f t="shared" si="16"/>
        <v>774</v>
      </c>
      <c r="BA14">
        <v>251</v>
      </c>
      <c r="BB14">
        <v>1168</v>
      </c>
      <c r="BC14" s="5">
        <f t="shared" si="17"/>
        <v>1419</v>
      </c>
      <c r="BD14" s="5" t="s">
        <v>22</v>
      </c>
      <c r="BE14" s="5" t="s">
        <v>22</v>
      </c>
      <c r="BF14" s="5">
        <v>0</v>
      </c>
      <c r="BG14">
        <v>1370</v>
      </c>
      <c r="BH14">
        <v>0</v>
      </c>
      <c r="BI14" s="5">
        <f t="shared" si="22"/>
        <v>1370</v>
      </c>
    </row>
    <row r="15" spans="1:61" x14ac:dyDescent="0.25">
      <c r="A15" s="21" t="s">
        <v>13</v>
      </c>
      <c r="B15" s="22">
        <f t="shared" ref="B15:D15" si="23">SUM(B7:B14)</f>
        <v>345705</v>
      </c>
      <c r="C15" s="22">
        <f t="shared" si="23"/>
        <v>142554</v>
      </c>
      <c r="D15" s="22">
        <f t="shared" si="23"/>
        <v>488259</v>
      </c>
      <c r="E15" s="22">
        <f t="shared" ref="E15:AJ15" si="24">SUM(E7:E14)</f>
        <v>711119</v>
      </c>
      <c r="F15" s="22">
        <f t="shared" si="24"/>
        <v>398746</v>
      </c>
      <c r="G15" s="22">
        <f t="shared" si="24"/>
        <v>1109865</v>
      </c>
      <c r="H15" s="22">
        <f t="shared" si="24"/>
        <v>408131</v>
      </c>
      <c r="I15" s="22">
        <f t="shared" si="24"/>
        <v>309804</v>
      </c>
      <c r="J15" s="22">
        <f t="shared" si="24"/>
        <v>717935</v>
      </c>
      <c r="K15" s="22">
        <f t="shared" si="24"/>
        <v>438294</v>
      </c>
      <c r="L15" s="22">
        <f t="shared" si="24"/>
        <v>345407</v>
      </c>
      <c r="M15" s="22">
        <f t="shared" si="24"/>
        <v>783701</v>
      </c>
      <c r="N15" s="22">
        <f t="shared" si="24"/>
        <v>282829</v>
      </c>
      <c r="O15" s="22">
        <f t="shared" si="24"/>
        <v>369266</v>
      </c>
      <c r="P15" s="22">
        <f t="shared" si="24"/>
        <v>652095</v>
      </c>
      <c r="Q15" s="22">
        <f t="shared" si="24"/>
        <v>351630</v>
      </c>
      <c r="R15" s="22">
        <f t="shared" si="24"/>
        <v>411017</v>
      </c>
      <c r="S15" s="22">
        <f t="shared" si="24"/>
        <v>762647</v>
      </c>
      <c r="T15" s="22">
        <f t="shared" si="24"/>
        <v>333205</v>
      </c>
      <c r="U15" s="22">
        <f t="shared" si="24"/>
        <v>437898</v>
      </c>
      <c r="V15" s="22">
        <f t="shared" si="24"/>
        <v>771103</v>
      </c>
      <c r="W15" s="22">
        <f t="shared" si="24"/>
        <v>316496</v>
      </c>
      <c r="X15" s="22">
        <f t="shared" si="24"/>
        <v>442564</v>
      </c>
      <c r="Y15" s="22">
        <f t="shared" si="24"/>
        <v>759060</v>
      </c>
      <c r="Z15" s="22">
        <f t="shared" si="24"/>
        <v>300429</v>
      </c>
      <c r="AA15" s="22">
        <f t="shared" si="24"/>
        <v>416366</v>
      </c>
      <c r="AB15" s="22">
        <f t="shared" si="24"/>
        <v>716795</v>
      </c>
      <c r="AC15" s="22">
        <f t="shared" si="24"/>
        <v>297464</v>
      </c>
      <c r="AD15" s="22">
        <f t="shared" si="24"/>
        <v>419994</v>
      </c>
      <c r="AE15" s="22">
        <f t="shared" si="24"/>
        <v>717458</v>
      </c>
      <c r="AF15" s="22">
        <f t="shared" si="24"/>
        <v>308598</v>
      </c>
      <c r="AG15" s="22">
        <f t="shared" si="24"/>
        <v>398692</v>
      </c>
      <c r="AH15" s="22">
        <f t="shared" si="24"/>
        <v>707290</v>
      </c>
      <c r="AI15" s="22">
        <f t="shared" si="24"/>
        <v>341842</v>
      </c>
      <c r="AJ15" s="22">
        <f t="shared" si="24"/>
        <v>365748</v>
      </c>
      <c r="AK15" s="22">
        <f t="shared" ref="AK15:BP15" si="25">SUM(AK7:AK14)</f>
        <v>707590</v>
      </c>
      <c r="AL15" s="22">
        <f t="shared" si="25"/>
        <v>355046</v>
      </c>
      <c r="AM15" s="22">
        <f t="shared" si="25"/>
        <v>358379</v>
      </c>
      <c r="AN15" s="22">
        <f t="shared" si="25"/>
        <v>713425</v>
      </c>
      <c r="AO15" s="22">
        <f t="shared" si="25"/>
        <v>366905</v>
      </c>
      <c r="AP15" s="22">
        <f t="shared" si="25"/>
        <v>362054</v>
      </c>
      <c r="AQ15" s="22">
        <f t="shared" si="25"/>
        <v>728959</v>
      </c>
      <c r="AR15" s="22">
        <f t="shared" si="25"/>
        <v>389024</v>
      </c>
      <c r="AS15" s="22">
        <f t="shared" si="25"/>
        <v>364834</v>
      </c>
      <c r="AT15" s="22">
        <f t="shared" si="25"/>
        <v>753858</v>
      </c>
      <c r="AU15" s="22">
        <f t="shared" si="25"/>
        <v>264663</v>
      </c>
      <c r="AV15" s="22">
        <f t="shared" si="25"/>
        <v>537953</v>
      </c>
      <c r="AW15" s="22">
        <f t="shared" si="25"/>
        <v>802616</v>
      </c>
      <c r="AX15" s="22">
        <f t="shared" si="25"/>
        <v>365003</v>
      </c>
      <c r="AY15" s="22">
        <f t="shared" si="25"/>
        <v>456813</v>
      </c>
      <c r="AZ15" s="22">
        <f t="shared" si="25"/>
        <v>821816</v>
      </c>
      <c r="BA15" s="22">
        <f t="shared" si="25"/>
        <v>412111</v>
      </c>
      <c r="BB15" s="22">
        <f t="shared" si="25"/>
        <v>466181</v>
      </c>
      <c r="BC15" s="22">
        <f t="shared" si="25"/>
        <v>878292</v>
      </c>
      <c r="BD15" s="22">
        <f t="shared" si="25"/>
        <v>461941</v>
      </c>
      <c r="BE15" s="22">
        <f t="shared" si="25"/>
        <v>498802</v>
      </c>
      <c r="BF15" s="22">
        <f t="shared" si="25"/>
        <v>960743</v>
      </c>
      <c r="BG15" s="22">
        <f t="shared" si="25"/>
        <v>316496</v>
      </c>
      <c r="BH15" s="22">
        <f t="shared" si="25"/>
        <v>442564</v>
      </c>
      <c r="BI15" s="22">
        <f t="shared" si="25"/>
        <v>759060</v>
      </c>
    </row>
    <row r="18" spans="1:61" x14ac:dyDescent="0.25">
      <c r="A18" s="11" t="s">
        <v>23</v>
      </c>
      <c r="B18" s="46">
        <v>2005</v>
      </c>
      <c r="C18" s="46"/>
      <c r="D18" s="46"/>
      <c r="E18" s="46">
        <v>2006</v>
      </c>
      <c r="F18" s="46"/>
      <c r="G18" s="46"/>
      <c r="H18" s="46">
        <v>2007</v>
      </c>
      <c r="I18" s="46"/>
      <c r="J18" s="46"/>
      <c r="K18" s="46">
        <v>2008</v>
      </c>
      <c r="L18" s="46"/>
      <c r="M18" s="46"/>
      <c r="N18" s="46">
        <v>2009</v>
      </c>
      <c r="O18" s="46"/>
      <c r="P18" s="46"/>
      <c r="Q18" s="46">
        <v>2010</v>
      </c>
      <c r="R18" s="46"/>
      <c r="S18" s="46"/>
      <c r="T18" s="46">
        <v>2011</v>
      </c>
      <c r="U18" s="46"/>
      <c r="V18" s="46"/>
      <c r="W18" s="46">
        <v>2012</v>
      </c>
      <c r="X18" s="46"/>
      <c r="Y18" s="46"/>
      <c r="Z18" s="46">
        <v>2013</v>
      </c>
      <c r="AA18" s="46"/>
      <c r="AB18" s="46"/>
      <c r="AC18" s="46">
        <v>2014</v>
      </c>
      <c r="AD18" s="46"/>
      <c r="AE18" s="46"/>
      <c r="AF18" s="46">
        <v>2015</v>
      </c>
      <c r="AG18" s="46"/>
      <c r="AH18" s="46"/>
      <c r="AI18" s="46">
        <v>2016</v>
      </c>
      <c r="AJ18" s="46"/>
      <c r="AK18" s="46"/>
      <c r="AL18" s="46">
        <v>2017</v>
      </c>
      <c r="AM18" s="46"/>
      <c r="AN18" s="46"/>
      <c r="AO18" s="46">
        <v>2018</v>
      </c>
      <c r="AP18" s="46"/>
      <c r="AQ18" s="46"/>
      <c r="AR18" s="46">
        <v>2019</v>
      </c>
      <c r="AS18" s="46"/>
      <c r="AT18" s="46"/>
      <c r="AU18" s="46">
        <v>2020</v>
      </c>
      <c r="AV18" s="46"/>
      <c r="AW18" s="46"/>
      <c r="AX18" s="46">
        <v>2021</v>
      </c>
      <c r="AY18" s="46"/>
      <c r="AZ18" s="46"/>
      <c r="BA18" s="46">
        <v>2022</v>
      </c>
      <c r="BB18" s="46"/>
      <c r="BC18" s="46"/>
      <c r="BD18" s="46">
        <v>2023</v>
      </c>
      <c r="BE18" s="46"/>
      <c r="BF18" s="46"/>
      <c r="BG18" s="46">
        <v>2024</v>
      </c>
      <c r="BH18" s="46"/>
      <c r="BI18" s="46"/>
    </row>
    <row r="19" spans="1:61" x14ac:dyDescent="0.25">
      <c r="A19" s="8"/>
      <c r="B19" s="16" t="s">
        <v>11</v>
      </c>
      <c r="C19" s="16" t="s">
        <v>12</v>
      </c>
      <c r="D19" s="17" t="s">
        <v>13</v>
      </c>
      <c r="E19" s="16" t="s">
        <v>11</v>
      </c>
      <c r="F19" s="16" t="s">
        <v>12</v>
      </c>
      <c r="G19" s="17" t="s">
        <v>13</v>
      </c>
      <c r="H19" s="16" t="s">
        <v>11</v>
      </c>
      <c r="I19" s="16" t="s">
        <v>12</v>
      </c>
      <c r="J19" s="17" t="s">
        <v>13</v>
      </c>
      <c r="K19" s="16" t="s">
        <v>11</v>
      </c>
      <c r="L19" s="16" t="s">
        <v>12</v>
      </c>
      <c r="M19" s="17" t="s">
        <v>13</v>
      </c>
      <c r="N19" s="16" t="s">
        <v>11</v>
      </c>
      <c r="O19" s="16" t="s">
        <v>12</v>
      </c>
      <c r="P19" s="17" t="s">
        <v>13</v>
      </c>
      <c r="Q19" s="16" t="s">
        <v>11</v>
      </c>
      <c r="R19" s="16" t="s">
        <v>12</v>
      </c>
      <c r="S19" s="17" t="s">
        <v>13</v>
      </c>
      <c r="T19" s="16" t="s">
        <v>11</v>
      </c>
      <c r="U19" s="16" t="s">
        <v>12</v>
      </c>
      <c r="V19" s="17" t="s">
        <v>13</v>
      </c>
      <c r="W19" s="16" t="s">
        <v>11</v>
      </c>
      <c r="X19" s="16" t="s">
        <v>12</v>
      </c>
      <c r="Y19" s="17" t="s">
        <v>13</v>
      </c>
      <c r="Z19" s="16" t="s">
        <v>11</v>
      </c>
      <c r="AA19" s="16" t="s">
        <v>12</v>
      </c>
      <c r="AB19" s="17" t="s">
        <v>13</v>
      </c>
      <c r="AC19" s="16" t="s">
        <v>11</v>
      </c>
      <c r="AD19" s="16" t="s">
        <v>12</v>
      </c>
      <c r="AE19" s="17" t="s">
        <v>13</v>
      </c>
      <c r="AF19" s="16" t="s">
        <v>11</v>
      </c>
      <c r="AG19" s="16" t="s">
        <v>12</v>
      </c>
      <c r="AH19" s="17" t="s">
        <v>13</v>
      </c>
      <c r="AI19" s="16" t="s">
        <v>11</v>
      </c>
      <c r="AJ19" s="16" t="s">
        <v>12</v>
      </c>
      <c r="AK19" s="17" t="s">
        <v>13</v>
      </c>
      <c r="AL19" s="16" t="s">
        <v>11</v>
      </c>
      <c r="AM19" s="16" t="s">
        <v>12</v>
      </c>
      <c r="AN19" s="17" t="s">
        <v>13</v>
      </c>
      <c r="AO19" s="16" t="s">
        <v>11</v>
      </c>
      <c r="AP19" s="16" t="s">
        <v>12</v>
      </c>
      <c r="AQ19" s="17" t="s">
        <v>13</v>
      </c>
      <c r="AR19" s="16" t="s">
        <v>11</v>
      </c>
      <c r="AS19" s="16" t="s">
        <v>12</v>
      </c>
      <c r="AT19" s="17" t="s">
        <v>13</v>
      </c>
      <c r="AU19" s="16" t="s">
        <v>11</v>
      </c>
      <c r="AV19" s="16" t="s">
        <v>12</v>
      </c>
      <c r="AW19" s="17" t="s">
        <v>13</v>
      </c>
      <c r="AX19" s="16" t="s">
        <v>11</v>
      </c>
      <c r="AY19" s="16" t="s">
        <v>12</v>
      </c>
      <c r="AZ19" s="17" t="s">
        <v>13</v>
      </c>
      <c r="BA19" s="16" t="s">
        <v>11</v>
      </c>
      <c r="BB19" s="16" t="s">
        <v>12</v>
      </c>
      <c r="BC19" s="17" t="s">
        <v>13</v>
      </c>
      <c r="BD19" s="16" t="s">
        <v>11</v>
      </c>
      <c r="BE19" s="16" t="s">
        <v>12</v>
      </c>
      <c r="BF19" s="17" t="s">
        <v>13</v>
      </c>
      <c r="BG19" s="16" t="s">
        <v>11</v>
      </c>
      <c r="BH19" s="16" t="s">
        <v>12</v>
      </c>
      <c r="BI19" s="17" t="s">
        <v>13</v>
      </c>
    </row>
    <row r="20" spans="1:61" x14ac:dyDescent="0.25">
      <c r="A20" s="12" t="s">
        <v>14</v>
      </c>
      <c r="B20" s="28">
        <f>20739+6722</f>
        <v>27461</v>
      </c>
      <c r="C20" s="28">
        <f>52378+1139</f>
        <v>53517</v>
      </c>
      <c r="D20" s="28">
        <f>SUM(B20:C20)</f>
        <v>80978</v>
      </c>
      <c r="E20" s="28">
        <v>37646</v>
      </c>
      <c r="F20" s="28">
        <v>83304</v>
      </c>
      <c r="G20" s="28">
        <f t="shared" ref="G20:G26" si="26">SUM(E20:F20)</f>
        <v>120950</v>
      </c>
      <c r="H20">
        <v>32122</v>
      </c>
      <c r="I20">
        <v>18191</v>
      </c>
      <c r="J20" s="28">
        <f>SUM(H20:I20)</f>
        <v>50313</v>
      </c>
      <c r="K20" s="28">
        <v>36998</v>
      </c>
      <c r="L20" s="28">
        <v>93958</v>
      </c>
      <c r="M20" s="28">
        <f>SUM(K20:L20)</f>
        <v>130956</v>
      </c>
      <c r="N20" s="28">
        <v>41634</v>
      </c>
      <c r="O20" s="28">
        <v>82217</v>
      </c>
      <c r="P20" s="28">
        <f>SUM(N20:O20)</f>
        <v>123851</v>
      </c>
      <c r="Q20" s="28">
        <v>46019</v>
      </c>
      <c r="R20" s="28">
        <v>113262</v>
      </c>
      <c r="S20" s="28">
        <f>SUM(Q20:R20)</f>
        <v>159281</v>
      </c>
      <c r="T20" s="28">
        <v>47873</v>
      </c>
      <c r="U20" s="28">
        <v>123999</v>
      </c>
      <c r="V20" s="28">
        <f>SUM(T20:U20)</f>
        <v>171872</v>
      </c>
      <c r="W20" s="28">
        <v>32418</v>
      </c>
      <c r="X20" s="28">
        <v>114165</v>
      </c>
      <c r="Y20" s="28">
        <f t="shared" ref="Y20:Y26" si="27">SUM(W20:X20)</f>
        <v>146583</v>
      </c>
      <c r="Z20" s="28">
        <v>45393</v>
      </c>
      <c r="AA20" s="28">
        <v>98960</v>
      </c>
      <c r="AB20" s="28">
        <f>SUM(Z20:AA20)</f>
        <v>144353</v>
      </c>
      <c r="AC20" s="28">
        <v>41284</v>
      </c>
      <c r="AD20" s="28">
        <v>97387</v>
      </c>
      <c r="AE20" s="28">
        <f>SUM(AC20:AD20)</f>
        <v>138671</v>
      </c>
      <c r="AF20">
        <v>35818</v>
      </c>
      <c r="AG20">
        <v>109664</v>
      </c>
      <c r="AH20" s="28">
        <f>AF20+AG20</f>
        <v>145482</v>
      </c>
      <c r="AI20" s="28">
        <v>60493</v>
      </c>
      <c r="AJ20" s="28">
        <v>84179</v>
      </c>
      <c r="AK20" s="28">
        <f>SUM(AI20:AJ20)</f>
        <v>144672</v>
      </c>
      <c r="AL20" s="28">
        <v>54051</v>
      </c>
      <c r="AM20" s="28">
        <v>75880</v>
      </c>
      <c r="AN20" s="28">
        <f>SUM(AL20:AM20)</f>
        <v>129931</v>
      </c>
      <c r="AO20" s="28">
        <v>59107</v>
      </c>
      <c r="AP20" s="28">
        <v>78307</v>
      </c>
      <c r="AQ20" s="28">
        <f>SUM(AO20:AP20)</f>
        <v>137414</v>
      </c>
      <c r="AR20" s="28">
        <v>56870</v>
      </c>
      <c r="AS20" s="28">
        <v>83772</v>
      </c>
      <c r="AT20" s="28">
        <f>SUM(AR20:AS20)</f>
        <v>140642</v>
      </c>
      <c r="AU20" s="28">
        <v>31175</v>
      </c>
      <c r="AV20" s="28">
        <v>103135</v>
      </c>
      <c r="AW20" s="28">
        <f>SUM(AU20:AV20)</f>
        <v>134310</v>
      </c>
      <c r="AX20" s="28">
        <v>26794</v>
      </c>
      <c r="AY20" s="28">
        <v>55318</v>
      </c>
      <c r="AZ20" s="28">
        <f>SUM(AX20:AY20)</f>
        <v>82112</v>
      </c>
      <c r="BA20" s="28">
        <v>27624</v>
      </c>
      <c r="BB20" s="28">
        <v>68173</v>
      </c>
      <c r="BC20" s="28">
        <f>SUM(BA20:BB20)</f>
        <v>95797</v>
      </c>
      <c r="BD20" s="28">
        <v>27427</v>
      </c>
      <c r="BE20" s="28">
        <v>45213</v>
      </c>
      <c r="BF20" s="28">
        <f>SUM(BD20:BE20)</f>
        <v>72640</v>
      </c>
      <c r="BG20" s="28">
        <v>32418</v>
      </c>
      <c r="BH20" s="28">
        <v>114165</v>
      </c>
      <c r="BI20" s="28">
        <f>SUM(BG20:BH20)</f>
        <v>146583</v>
      </c>
    </row>
    <row r="21" spans="1:61" x14ac:dyDescent="0.25">
      <c r="A21" s="12" t="s">
        <v>15</v>
      </c>
      <c r="B21" s="28">
        <v>21196</v>
      </c>
      <c r="C21" s="28">
        <v>4662</v>
      </c>
      <c r="D21" s="28">
        <f t="shared" ref="D21:D22" si="28">SUM(B21:C21)</f>
        <v>25858</v>
      </c>
      <c r="E21" s="28">
        <v>20023</v>
      </c>
      <c r="F21" s="28">
        <v>16337</v>
      </c>
      <c r="G21" s="28">
        <f t="shared" si="26"/>
        <v>36360</v>
      </c>
      <c r="H21">
        <v>34850</v>
      </c>
      <c r="I21">
        <v>86967</v>
      </c>
      <c r="J21" s="28">
        <f t="shared" ref="J21:J26" si="29">SUM(H21:I21)</f>
        <v>121817</v>
      </c>
      <c r="K21">
        <v>10862</v>
      </c>
      <c r="L21">
        <v>17539</v>
      </c>
      <c r="M21" s="28">
        <f t="shared" ref="M21:M26" si="30">SUM(K21:L21)</f>
        <v>28401</v>
      </c>
      <c r="N21">
        <v>5241</v>
      </c>
      <c r="O21">
        <v>8787</v>
      </c>
      <c r="P21" s="28">
        <f t="shared" ref="P21:P26" si="31">SUM(N21:O21)</f>
        <v>14028</v>
      </c>
      <c r="Q21">
        <v>2905</v>
      </c>
      <c r="R21">
        <v>9951</v>
      </c>
      <c r="S21" s="28">
        <f t="shared" ref="S21:S26" si="32">SUM(Q21:R21)</f>
        <v>12856</v>
      </c>
      <c r="T21">
        <v>3427</v>
      </c>
      <c r="U21">
        <v>15961</v>
      </c>
      <c r="V21" s="28">
        <f t="shared" ref="V21:V26" si="33">SUM(T21:U21)</f>
        <v>19388</v>
      </c>
      <c r="W21">
        <v>5241</v>
      </c>
      <c r="X21">
        <v>21281</v>
      </c>
      <c r="Y21" s="28">
        <f t="shared" si="27"/>
        <v>26522</v>
      </c>
      <c r="Z21">
        <v>4197</v>
      </c>
      <c r="AA21">
        <v>12276</v>
      </c>
      <c r="AB21" s="28">
        <f t="shared" ref="AB21:AB27" si="34">SUM(Z21:AA21)</f>
        <v>16473</v>
      </c>
      <c r="AC21">
        <v>2560</v>
      </c>
      <c r="AD21">
        <v>23947</v>
      </c>
      <c r="AE21" s="28">
        <f t="shared" ref="AE21:AE27" si="35">SUM(AC21:AD21)</f>
        <v>26507</v>
      </c>
      <c r="AF21">
        <v>4407</v>
      </c>
      <c r="AG21">
        <v>15464</v>
      </c>
      <c r="AH21" s="28">
        <f t="shared" ref="AH21:AH26" si="36">AF21+AG21</f>
        <v>19871</v>
      </c>
      <c r="AI21" s="28">
        <v>12397</v>
      </c>
      <c r="AJ21" s="28">
        <v>14335</v>
      </c>
      <c r="AK21" s="28">
        <f t="shared" ref="AK21:AK27" si="37">SUM(AI21:AJ21)</f>
        <v>26732</v>
      </c>
      <c r="AL21">
        <v>6733</v>
      </c>
      <c r="AM21">
        <v>8698</v>
      </c>
      <c r="AN21" s="28">
        <f t="shared" ref="AN21:AN26" si="38">SUM(AL21:AM21)</f>
        <v>15431</v>
      </c>
      <c r="AO21">
        <v>6984</v>
      </c>
      <c r="AP21">
        <v>15597</v>
      </c>
      <c r="AQ21" s="28">
        <f t="shared" ref="AQ21:AQ26" si="39">SUM(AO21:AP21)</f>
        <v>22581</v>
      </c>
      <c r="AR21">
        <v>6866</v>
      </c>
      <c r="AS21">
        <v>6611</v>
      </c>
      <c r="AT21" s="28">
        <f t="shared" ref="AT21:AT26" si="40">SUM(AR21:AS21)</f>
        <v>13477</v>
      </c>
      <c r="AU21">
        <v>3309</v>
      </c>
      <c r="AV21">
        <v>16163</v>
      </c>
      <c r="AW21" s="28">
        <f t="shared" ref="AW21:AW26" si="41">SUM(AU21:AV21)</f>
        <v>19472</v>
      </c>
      <c r="AX21">
        <v>8841</v>
      </c>
      <c r="AY21">
        <v>52416</v>
      </c>
      <c r="AZ21" s="28">
        <f t="shared" ref="AZ21:AZ26" si="42">SUM(AX21:AY21)</f>
        <v>61257</v>
      </c>
      <c r="BA21">
        <v>23620</v>
      </c>
      <c r="BB21">
        <v>52604</v>
      </c>
      <c r="BC21" s="28">
        <f t="shared" ref="BC21:BC27" si="43">SUM(BA21:BB21)</f>
        <v>76224</v>
      </c>
      <c r="BD21">
        <v>17806</v>
      </c>
      <c r="BE21">
        <v>66631</v>
      </c>
      <c r="BF21" s="28">
        <f t="shared" ref="BF21:BF26" si="44">SUM(BD21:BE21)</f>
        <v>84437</v>
      </c>
      <c r="BG21">
        <v>5241</v>
      </c>
      <c r="BH21">
        <v>21281</v>
      </c>
      <c r="BI21" s="28">
        <f t="shared" ref="BI21" si="45">SUM(BG21:BH21)</f>
        <v>26522</v>
      </c>
    </row>
    <row r="22" spans="1:61" x14ac:dyDescent="0.25">
      <c r="A22" s="12" t="s">
        <v>16</v>
      </c>
      <c r="B22" s="28">
        <v>25988</v>
      </c>
      <c r="C22" s="28">
        <v>17583</v>
      </c>
      <c r="D22" s="28">
        <f t="shared" si="28"/>
        <v>43571</v>
      </c>
      <c r="E22">
        <v>27687</v>
      </c>
      <c r="F22">
        <v>17124</v>
      </c>
      <c r="G22" s="28">
        <f t="shared" si="26"/>
        <v>44811</v>
      </c>
      <c r="H22">
        <v>26993</v>
      </c>
      <c r="I22">
        <v>28365</v>
      </c>
      <c r="J22" s="28">
        <f t="shared" si="29"/>
        <v>55358</v>
      </c>
      <c r="K22">
        <v>11874</v>
      </c>
      <c r="L22">
        <v>13561</v>
      </c>
      <c r="M22" s="28">
        <f t="shared" si="30"/>
        <v>25435</v>
      </c>
      <c r="N22">
        <v>15703</v>
      </c>
      <c r="O22">
        <v>21813</v>
      </c>
      <c r="P22" s="28">
        <f t="shared" si="31"/>
        <v>37516</v>
      </c>
      <c r="Q22">
        <v>11957</v>
      </c>
      <c r="R22">
        <v>23441</v>
      </c>
      <c r="S22" s="28">
        <f t="shared" si="32"/>
        <v>35398</v>
      </c>
      <c r="T22">
        <v>19081</v>
      </c>
      <c r="U22">
        <v>22642</v>
      </c>
      <c r="V22" s="28">
        <f t="shared" si="33"/>
        <v>41723</v>
      </c>
      <c r="W22">
        <v>15676</v>
      </c>
      <c r="X22">
        <v>32970</v>
      </c>
      <c r="Y22" s="28">
        <f t="shared" si="27"/>
        <v>48646</v>
      </c>
      <c r="Z22">
        <v>14985</v>
      </c>
      <c r="AA22">
        <v>24019</v>
      </c>
      <c r="AB22" s="28">
        <f t="shared" si="34"/>
        <v>39004</v>
      </c>
      <c r="AC22">
        <v>15803</v>
      </c>
      <c r="AD22">
        <v>29868</v>
      </c>
      <c r="AE22" s="28">
        <f t="shared" si="35"/>
        <v>45671</v>
      </c>
      <c r="AF22">
        <v>15008</v>
      </c>
      <c r="AG22">
        <v>39000</v>
      </c>
      <c r="AH22" s="28">
        <f t="shared" si="36"/>
        <v>54008</v>
      </c>
      <c r="AI22" s="28">
        <v>17074</v>
      </c>
      <c r="AJ22" s="28">
        <v>39344</v>
      </c>
      <c r="AK22" s="28">
        <f t="shared" si="37"/>
        <v>56418</v>
      </c>
      <c r="AL22">
        <v>9103</v>
      </c>
      <c r="AM22">
        <v>24153</v>
      </c>
      <c r="AN22" s="28">
        <f t="shared" si="38"/>
        <v>33256</v>
      </c>
      <c r="AO22">
        <v>13512</v>
      </c>
      <c r="AP22">
        <v>20612</v>
      </c>
      <c r="AQ22" s="28">
        <f t="shared" si="39"/>
        <v>34124</v>
      </c>
      <c r="AR22">
        <v>14228</v>
      </c>
      <c r="AS22">
        <v>16522</v>
      </c>
      <c r="AT22" s="28">
        <f>SUM(AR22:AS22)</f>
        <v>30750</v>
      </c>
      <c r="AU22">
        <v>9085</v>
      </c>
      <c r="AV22">
        <v>20607</v>
      </c>
      <c r="AW22" s="28">
        <f>SUM(AU22:AV22)</f>
        <v>29692</v>
      </c>
      <c r="AX22">
        <v>10564</v>
      </c>
      <c r="AY22">
        <v>28442</v>
      </c>
      <c r="AZ22" s="28">
        <f>SUM(AX22:AY22)</f>
        <v>39006</v>
      </c>
      <c r="BA22">
        <v>27670</v>
      </c>
      <c r="BB22">
        <v>41658</v>
      </c>
      <c r="BC22" s="28">
        <f>SUM(BA22:BB22)</f>
        <v>69328</v>
      </c>
      <c r="BD22">
        <v>23086</v>
      </c>
      <c r="BE22">
        <v>37532</v>
      </c>
      <c r="BF22" s="28">
        <f>SUM(BD22:BE22)</f>
        <v>60618</v>
      </c>
      <c r="BG22">
        <v>15676</v>
      </c>
      <c r="BH22">
        <v>32970</v>
      </c>
      <c r="BI22" s="28">
        <f>SUM(BG22:BH22)</f>
        <v>48646</v>
      </c>
    </row>
    <row r="23" spans="1:61" x14ac:dyDescent="0.25">
      <c r="A23" s="12" t="s">
        <v>17</v>
      </c>
      <c r="B23" s="28">
        <v>0</v>
      </c>
      <c r="C23" s="28">
        <v>1279</v>
      </c>
      <c r="D23" s="28">
        <f>SUM(B23:C23)</f>
        <v>1279</v>
      </c>
      <c r="E23">
        <v>414</v>
      </c>
      <c r="F23">
        <v>0</v>
      </c>
      <c r="G23" s="28">
        <f t="shared" si="26"/>
        <v>414</v>
      </c>
      <c r="H23">
        <v>409</v>
      </c>
      <c r="I23">
        <v>0</v>
      </c>
      <c r="J23" s="28">
        <f>SUM(H23:I23)</f>
        <v>409</v>
      </c>
      <c r="K23">
        <v>496</v>
      </c>
      <c r="L23">
        <v>0</v>
      </c>
      <c r="M23" s="28">
        <f>SUM(K23:L23)</f>
        <v>496</v>
      </c>
      <c r="N23">
        <v>1116</v>
      </c>
      <c r="O23">
        <v>0</v>
      </c>
      <c r="P23" s="28">
        <f>SUM(N23:O23)</f>
        <v>1116</v>
      </c>
      <c r="Q23">
        <v>0</v>
      </c>
      <c r="R23">
        <v>1389</v>
      </c>
      <c r="S23" s="28">
        <f>SUM(Q23:R23)</f>
        <v>1389</v>
      </c>
      <c r="T23" s="5" t="s">
        <v>22</v>
      </c>
      <c r="U23" s="5" t="s">
        <v>22</v>
      </c>
      <c r="V23" s="5" t="s">
        <v>22</v>
      </c>
      <c r="W23">
        <v>1404</v>
      </c>
      <c r="X23">
        <v>0</v>
      </c>
      <c r="Y23" s="28">
        <f t="shared" si="27"/>
        <v>1404</v>
      </c>
      <c r="Z23">
        <v>918</v>
      </c>
      <c r="AA23">
        <v>0</v>
      </c>
      <c r="AB23" s="28">
        <f>SUM(Z23:AA23)</f>
        <v>918</v>
      </c>
      <c r="AC23">
        <v>0</v>
      </c>
      <c r="AD23">
        <v>2849</v>
      </c>
      <c r="AE23" s="28">
        <f>SUM(AC23:AD23)</f>
        <v>2849</v>
      </c>
      <c r="AF23">
        <v>1070</v>
      </c>
      <c r="AG23">
        <v>0</v>
      </c>
      <c r="AH23" s="28">
        <f t="shared" si="36"/>
        <v>1070</v>
      </c>
      <c r="AI23" s="28">
        <v>1117</v>
      </c>
      <c r="AJ23" s="28">
        <v>0</v>
      </c>
      <c r="AK23" s="28">
        <f>SUM(AI23:AJ23)</f>
        <v>1117</v>
      </c>
      <c r="AL23">
        <v>708</v>
      </c>
      <c r="AM23">
        <v>901</v>
      </c>
      <c r="AN23" s="28">
        <f>SUM(AL23:AM23)</f>
        <v>1609</v>
      </c>
      <c r="AO23">
        <v>695</v>
      </c>
      <c r="AP23">
        <v>549</v>
      </c>
      <c r="AQ23" s="28">
        <f>SUM(AO23:AP23)</f>
        <v>1244</v>
      </c>
      <c r="AR23">
        <v>0</v>
      </c>
      <c r="AS23">
        <v>0</v>
      </c>
      <c r="AT23" s="28">
        <f>SUM(AR23:AS23)</f>
        <v>0</v>
      </c>
      <c r="AU23">
        <v>0</v>
      </c>
      <c r="AV23">
        <v>392</v>
      </c>
      <c r="AW23" s="28">
        <f>SUM(AU23:AV23)</f>
        <v>392</v>
      </c>
      <c r="AX23">
        <v>0</v>
      </c>
      <c r="AY23">
        <v>514</v>
      </c>
      <c r="AZ23" s="28">
        <f>SUM(AX23:AY23)</f>
        <v>514</v>
      </c>
      <c r="BA23">
        <v>0</v>
      </c>
      <c r="BB23">
        <v>695</v>
      </c>
      <c r="BC23" s="28">
        <f>SUM(BA23:BB23)</f>
        <v>695</v>
      </c>
      <c r="BD23">
        <v>0</v>
      </c>
      <c r="BE23">
        <v>739</v>
      </c>
      <c r="BF23" s="28">
        <f>SUM(BD23:BE23)</f>
        <v>739</v>
      </c>
      <c r="BG23">
        <v>1404</v>
      </c>
      <c r="BH23">
        <v>0</v>
      </c>
      <c r="BI23" s="28">
        <f>SUM(BG23:BH23)</f>
        <v>1404</v>
      </c>
    </row>
    <row r="24" spans="1:61" x14ac:dyDescent="0.25">
      <c r="A24" s="12" t="s">
        <v>18</v>
      </c>
      <c r="B24" s="28">
        <v>1379</v>
      </c>
      <c r="C24" s="28">
        <v>2717</v>
      </c>
      <c r="D24" s="28">
        <f t="shared" ref="D24:D27" si="46">SUM(B24:C24)</f>
        <v>4096</v>
      </c>
      <c r="E24">
        <v>1806</v>
      </c>
      <c r="F24">
        <v>1769</v>
      </c>
      <c r="G24" s="28">
        <f t="shared" si="26"/>
        <v>3575</v>
      </c>
      <c r="H24">
        <v>1314</v>
      </c>
      <c r="I24">
        <v>659</v>
      </c>
      <c r="J24" s="28">
        <f t="shared" si="29"/>
        <v>1973</v>
      </c>
      <c r="K24">
        <v>1770</v>
      </c>
      <c r="L24">
        <v>0</v>
      </c>
      <c r="M24" s="28">
        <f t="shared" si="30"/>
        <v>1770</v>
      </c>
      <c r="N24">
        <v>4112</v>
      </c>
      <c r="O24">
        <v>2001</v>
      </c>
      <c r="P24" s="28">
        <f t="shared" si="31"/>
        <v>6113</v>
      </c>
      <c r="Q24">
        <v>2841</v>
      </c>
      <c r="R24">
        <v>887</v>
      </c>
      <c r="S24" s="28">
        <f t="shared" si="32"/>
        <v>3728</v>
      </c>
      <c r="T24">
        <v>2420</v>
      </c>
      <c r="U24">
        <v>2239</v>
      </c>
      <c r="V24" s="28">
        <f t="shared" si="33"/>
        <v>4659</v>
      </c>
      <c r="W24">
        <v>2683</v>
      </c>
      <c r="X24">
        <v>3055</v>
      </c>
      <c r="Y24" s="28">
        <f t="shared" si="27"/>
        <v>5738</v>
      </c>
      <c r="Z24">
        <v>3413</v>
      </c>
      <c r="AA24">
        <v>3391</v>
      </c>
      <c r="AB24" s="28">
        <f t="shared" si="34"/>
        <v>6804</v>
      </c>
      <c r="AC24">
        <v>6390</v>
      </c>
      <c r="AD24">
        <v>5015</v>
      </c>
      <c r="AE24" s="28">
        <f t="shared" si="35"/>
        <v>11405</v>
      </c>
      <c r="AF24">
        <v>1938</v>
      </c>
      <c r="AG24">
        <v>4647</v>
      </c>
      <c r="AH24" s="28">
        <f t="shared" si="36"/>
        <v>6585</v>
      </c>
      <c r="AI24" s="28">
        <v>1812</v>
      </c>
      <c r="AJ24" s="28">
        <v>3173</v>
      </c>
      <c r="AK24" s="28">
        <f t="shared" si="37"/>
        <v>4985</v>
      </c>
      <c r="AL24">
        <v>5399</v>
      </c>
      <c r="AM24">
        <v>6722</v>
      </c>
      <c r="AN24" s="28">
        <f t="shared" si="38"/>
        <v>12121</v>
      </c>
      <c r="AO24">
        <v>3202</v>
      </c>
      <c r="AP24">
        <v>4198</v>
      </c>
      <c r="AQ24" s="28">
        <f t="shared" si="39"/>
        <v>7400</v>
      </c>
      <c r="AR24">
        <v>4303</v>
      </c>
      <c r="AS24">
        <v>1745</v>
      </c>
      <c r="AT24" s="28">
        <f t="shared" si="40"/>
        <v>6048</v>
      </c>
      <c r="AU24">
        <v>2785</v>
      </c>
      <c r="AV24">
        <v>4210</v>
      </c>
      <c r="AW24" s="28">
        <f t="shared" si="41"/>
        <v>6995</v>
      </c>
      <c r="AX24">
        <v>2943</v>
      </c>
      <c r="AY24">
        <v>5173</v>
      </c>
      <c r="AZ24" s="28">
        <f t="shared" si="42"/>
        <v>8116</v>
      </c>
      <c r="BA24">
        <v>5234</v>
      </c>
      <c r="BB24">
        <v>7072</v>
      </c>
      <c r="BC24" s="28">
        <f t="shared" si="43"/>
        <v>12306</v>
      </c>
      <c r="BD24">
        <v>10310</v>
      </c>
      <c r="BE24">
        <v>13745</v>
      </c>
      <c r="BF24" s="28">
        <f t="shared" si="44"/>
        <v>24055</v>
      </c>
      <c r="BG24">
        <v>2683</v>
      </c>
      <c r="BH24">
        <v>3055</v>
      </c>
      <c r="BI24" s="28">
        <f t="shared" ref="BI24" si="47">SUM(BG24:BH24)</f>
        <v>5738</v>
      </c>
    </row>
    <row r="25" spans="1:61" x14ac:dyDescent="0.25">
      <c r="A25" s="12" t="s">
        <v>19</v>
      </c>
      <c r="B25" s="28">
        <v>62919</v>
      </c>
      <c r="C25" s="28">
        <v>17533</v>
      </c>
      <c r="D25" s="28">
        <f t="shared" si="46"/>
        <v>80452</v>
      </c>
      <c r="E25">
        <v>60360</v>
      </c>
      <c r="F25">
        <v>21613</v>
      </c>
      <c r="G25" s="28">
        <f t="shared" si="26"/>
        <v>81973</v>
      </c>
      <c r="H25">
        <v>59115</v>
      </c>
      <c r="I25">
        <v>27646</v>
      </c>
      <c r="J25" s="28">
        <f t="shared" si="29"/>
        <v>86761</v>
      </c>
      <c r="K25">
        <v>78792</v>
      </c>
      <c r="L25">
        <v>49383</v>
      </c>
      <c r="M25" s="28">
        <f t="shared" si="30"/>
        <v>128175</v>
      </c>
      <c r="N25">
        <v>78331</v>
      </c>
      <c r="O25">
        <v>54466</v>
      </c>
      <c r="P25" s="28">
        <f t="shared" si="31"/>
        <v>132797</v>
      </c>
      <c r="Q25">
        <v>59466</v>
      </c>
      <c r="R25">
        <v>27670</v>
      </c>
      <c r="S25" s="28">
        <f t="shared" si="32"/>
        <v>87136</v>
      </c>
      <c r="T25">
        <v>42498</v>
      </c>
      <c r="U25">
        <v>41143</v>
      </c>
      <c r="V25" s="28">
        <f t="shared" si="33"/>
        <v>83641</v>
      </c>
      <c r="W25">
        <v>37498</v>
      </c>
      <c r="X25">
        <v>40835</v>
      </c>
      <c r="Y25" s="28">
        <f t="shared" si="27"/>
        <v>78333</v>
      </c>
      <c r="Z25">
        <v>36830</v>
      </c>
      <c r="AA25">
        <v>38394</v>
      </c>
      <c r="AB25" s="28">
        <f t="shared" si="34"/>
        <v>75224</v>
      </c>
      <c r="AC25">
        <v>35497</v>
      </c>
      <c r="AD25">
        <v>31653</v>
      </c>
      <c r="AE25" s="28">
        <f t="shared" si="35"/>
        <v>67150</v>
      </c>
      <c r="AF25">
        <v>33514</v>
      </c>
      <c r="AG25">
        <v>27904</v>
      </c>
      <c r="AH25" s="28">
        <f t="shared" si="36"/>
        <v>61418</v>
      </c>
      <c r="AI25" s="28">
        <v>25834</v>
      </c>
      <c r="AJ25" s="28">
        <v>24797</v>
      </c>
      <c r="AK25" s="28">
        <f t="shared" si="37"/>
        <v>50631</v>
      </c>
      <c r="AL25">
        <v>55839</v>
      </c>
      <c r="AM25">
        <v>42025</v>
      </c>
      <c r="AN25" s="28">
        <f t="shared" si="38"/>
        <v>97864</v>
      </c>
      <c r="AO25">
        <v>44332</v>
      </c>
      <c r="AP25">
        <v>32635</v>
      </c>
      <c r="AQ25" s="28">
        <f t="shared" si="39"/>
        <v>76967</v>
      </c>
      <c r="AR25">
        <v>33230</v>
      </c>
      <c r="AS25">
        <v>29270</v>
      </c>
      <c r="AT25" s="28">
        <f>SUM(AR25:AS25)</f>
        <v>62500</v>
      </c>
      <c r="AU25">
        <v>29191</v>
      </c>
      <c r="AV25">
        <v>69489</v>
      </c>
      <c r="AW25" s="28">
        <f>SUM(AU25:AV25)</f>
        <v>98680</v>
      </c>
      <c r="AX25">
        <v>61375</v>
      </c>
      <c r="AY25">
        <v>56126</v>
      </c>
      <c r="AZ25" s="28">
        <f>SUM(AX25:AY25)</f>
        <v>117501</v>
      </c>
      <c r="BA25">
        <v>50145</v>
      </c>
      <c r="BB25">
        <v>41685</v>
      </c>
      <c r="BC25" s="28">
        <f>SUM(BA25:BB25)</f>
        <v>91830</v>
      </c>
      <c r="BD25">
        <v>84920</v>
      </c>
      <c r="BE25">
        <v>47775</v>
      </c>
      <c r="BF25" s="28">
        <f>SUM(BD25:BE25)</f>
        <v>132695</v>
      </c>
      <c r="BG25">
        <v>37498</v>
      </c>
      <c r="BH25">
        <v>40835</v>
      </c>
      <c r="BI25" s="28">
        <f>SUM(BG25:BH25)</f>
        <v>78333</v>
      </c>
    </row>
    <row r="26" spans="1:61" x14ac:dyDescent="0.25">
      <c r="A26" s="12" t="s">
        <v>20</v>
      </c>
      <c r="B26" s="28">
        <v>801</v>
      </c>
      <c r="C26" s="28">
        <v>398</v>
      </c>
      <c r="D26" s="28">
        <f t="shared" si="46"/>
        <v>1199</v>
      </c>
      <c r="E26" s="28">
        <v>0</v>
      </c>
      <c r="F26" s="28">
        <v>3774</v>
      </c>
      <c r="G26" s="28">
        <f t="shared" si="26"/>
        <v>3774</v>
      </c>
      <c r="H26" s="28">
        <v>1094</v>
      </c>
      <c r="I26" s="28">
        <v>1058</v>
      </c>
      <c r="J26" s="28">
        <f t="shared" si="29"/>
        <v>2152</v>
      </c>
      <c r="K26" s="28">
        <v>3469</v>
      </c>
      <c r="L26" s="28">
        <v>3177</v>
      </c>
      <c r="M26" s="28">
        <f t="shared" si="30"/>
        <v>6646</v>
      </c>
      <c r="N26" s="28">
        <v>3153</v>
      </c>
      <c r="O26" s="28">
        <v>1003</v>
      </c>
      <c r="P26" s="28">
        <f t="shared" si="31"/>
        <v>4156</v>
      </c>
      <c r="Q26">
        <v>3108</v>
      </c>
      <c r="R26">
        <v>0</v>
      </c>
      <c r="S26" s="28">
        <f t="shared" si="32"/>
        <v>3108</v>
      </c>
      <c r="T26" s="28">
        <v>5420</v>
      </c>
      <c r="U26" s="28">
        <v>3235</v>
      </c>
      <c r="V26" s="28">
        <f t="shared" si="33"/>
        <v>8655</v>
      </c>
      <c r="W26">
        <v>1590</v>
      </c>
      <c r="X26">
        <v>795</v>
      </c>
      <c r="Y26" s="28">
        <f t="shared" si="27"/>
        <v>2385</v>
      </c>
      <c r="Z26" s="28">
        <v>5256</v>
      </c>
      <c r="AA26" s="28">
        <v>9462</v>
      </c>
      <c r="AB26" s="28">
        <f t="shared" si="34"/>
        <v>14718</v>
      </c>
      <c r="AC26" s="28">
        <v>15689</v>
      </c>
      <c r="AD26" s="28">
        <v>4014</v>
      </c>
      <c r="AE26" s="28">
        <f t="shared" si="35"/>
        <v>19703</v>
      </c>
      <c r="AF26">
        <v>6159</v>
      </c>
      <c r="AG26">
        <v>8067</v>
      </c>
      <c r="AH26" s="28">
        <f t="shared" si="36"/>
        <v>14226</v>
      </c>
      <c r="AI26" s="28">
        <v>5205</v>
      </c>
      <c r="AJ26" s="28">
        <v>6267</v>
      </c>
      <c r="AK26" s="28">
        <f t="shared" si="37"/>
        <v>11472</v>
      </c>
      <c r="AL26" s="28">
        <v>4985</v>
      </c>
      <c r="AM26" s="28">
        <v>2819</v>
      </c>
      <c r="AN26" s="28">
        <f t="shared" si="38"/>
        <v>7804</v>
      </c>
      <c r="AO26" s="28">
        <v>12458</v>
      </c>
      <c r="AP26" s="28">
        <v>4707</v>
      </c>
      <c r="AQ26" s="28">
        <f t="shared" si="39"/>
        <v>17165</v>
      </c>
      <c r="AR26" s="28">
        <v>5834</v>
      </c>
      <c r="AS26" s="28">
        <v>8665</v>
      </c>
      <c r="AT26" s="28">
        <f t="shared" si="40"/>
        <v>14499</v>
      </c>
      <c r="AU26" s="28">
        <v>0</v>
      </c>
      <c r="AV26" s="28">
        <v>11953</v>
      </c>
      <c r="AW26" s="28">
        <f t="shared" si="41"/>
        <v>11953</v>
      </c>
      <c r="AX26" s="28">
        <v>3301</v>
      </c>
      <c r="AY26" s="28">
        <v>6827</v>
      </c>
      <c r="AZ26" s="28">
        <f t="shared" si="42"/>
        <v>10128</v>
      </c>
      <c r="BA26" s="28">
        <v>12345</v>
      </c>
      <c r="BB26" s="28">
        <v>3448</v>
      </c>
      <c r="BC26" s="28">
        <f t="shared" si="43"/>
        <v>15793</v>
      </c>
      <c r="BD26" s="28">
        <v>3627</v>
      </c>
      <c r="BE26" s="28">
        <v>13747</v>
      </c>
      <c r="BF26" s="28">
        <f t="shared" si="44"/>
        <v>17374</v>
      </c>
      <c r="BG26" s="28">
        <v>4184</v>
      </c>
      <c r="BH26" s="28">
        <v>3008</v>
      </c>
      <c r="BI26" s="28">
        <f t="shared" ref="BI26:BI27" si="48">SUM(BG26:BH26)</f>
        <v>7192</v>
      </c>
    </row>
    <row r="27" spans="1:61" x14ac:dyDescent="0.25">
      <c r="A27" s="12" t="s">
        <v>21</v>
      </c>
      <c r="B27" s="28">
        <v>0</v>
      </c>
      <c r="C27" s="28">
        <v>896</v>
      </c>
      <c r="D27" s="28">
        <f t="shared" si="46"/>
        <v>896</v>
      </c>
      <c r="E27" s="5" t="s">
        <v>22</v>
      </c>
      <c r="F27" s="5" t="s">
        <v>22</v>
      </c>
      <c r="G27" s="5" t="s">
        <v>22</v>
      </c>
      <c r="H27" s="5" t="s">
        <v>22</v>
      </c>
      <c r="I27" s="5" t="s">
        <v>22</v>
      </c>
      <c r="J27" s="5" t="s">
        <v>22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 t="s">
        <v>22</v>
      </c>
      <c r="Q27" s="5" t="s">
        <v>22</v>
      </c>
      <c r="R27" s="5" t="s">
        <v>22</v>
      </c>
      <c r="S27" s="5" t="s">
        <v>22</v>
      </c>
      <c r="T27" s="5" t="s">
        <v>22</v>
      </c>
      <c r="U27" s="5" t="s">
        <v>22</v>
      </c>
      <c r="V27" s="5" t="s">
        <v>22</v>
      </c>
      <c r="W27">
        <v>626</v>
      </c>
      <c r="X27">
        <v>0</v>
      </c>
      <c r="Y27" s="28">
        <f t="shared" ref="Y27" si="49">SUM(W27:X27)</f>
        <v>626</v>
      </c>
      <c r="Z27">
        <v>311</v>
      </c>
      <c r="AA27">
        <v>0</v>
      </c>
      <c r="AB27" s="28">
        <f t="shared" si="34"/>
        <v>311</v>
      </c>
      <c r="AC27">
        <v>329</v>
      </c>
      <c r="AD27">
        <v>0</v>
      </c>
      <c r="AE27" s="28">
        <f t="shared" si="35"/>
        <v>329</v>
      </c>
      <c r="AF27" s="5" t="s">
        <v>22</v>
      </c>
      <c r="AG27" s="5" t="s">
        <v>22</v>
      </c>
      <c r="AH27" s="5" t="s">
        <v>22</v>
      </c>
      <c r="AI27" s="28">
        <v>0</v>
      </c>
      <c r="AJ27" s="28">
        <v>1596</v>
      </c>
      <c r="AK27" s="28">
        <f t="shared" si="37"/>
        <v>1596</v>
      </c>
      <c r="AL27" s="5" t="s">
        <v>22</v>
      </c>
      <c r="AM27" s="5" t="s">
        <v>22</v>
      </c>
      <c r="AN27" s="5" t="s">
        <v>22</v>
      </c>
      <c r="AO27" s="5" t="s">
        <v>22</v>
      </c>
      <c r="AP27" s="5" t="s">
        <v>22</v>
      </c>
      <c r="AQ27" s="5" t="s">
        <v>22</v>
      </c>
      <c r="AR27" s="5" t="s">
        <v>22</v>
      </c>
      <c r="AS27" s="5" t="s">
        <v>22</v>
      </c>
      <c r="AT27" s="5" t="s">
        <v>22</v>
      </c>
      <c r="AU27" s="5" t="s">
        <v>22</v>
      </c>
      <c r="AV27" s="5" t="s">
        <v>22</v>
      </c>
      <c r="AW27" s="5" t="s">
        <v>22</v>
      </c>
      <c r="AX27" s="5" t="s">
        <v>22</v>
      </c>
      <c r="AY27" s="5" t="s">
        <v>22</v>
      </c>
      <c r="AZ27" s="5" t="s">
        <v>22</v>
      </c>
      <c r="BA27" s="28">
        <v>0</v>
      </c>
      <c r="BB27" s="28">
        <v>1168</v>
      </c>
      <c r="BC27" s="28">
        <f t="shared" si="43"/>
        <v>1168</v>
      </c>
      <c r="BD27" s="5" t="s">
        <v>22</v>
      </c>
      <c r="BE27" s="5" t="s">
        <v>22</v>
      </c>
      <c r="BF27" s="5" t="s">
        <v>22</v>
      </c>
      <c r="BG27">
        <v>626</v>
      </c>
      <c r="BH27">
        <v>0</v>
      </c>
      <c r="BI27" s="28">
        <f t="shared" si="48"/>
        <v>626</v>
      </c>
    </row>
    <row r="28" spans="1:61" x14ac:dyDescent="0.25">
      <c r="A28" s="21" t="s">
        <v>13</v>
      </c>
      <c r="B28" s="29">
        <f t="shared" ref="B28:D28" si="50">SUM(B20:B27)</f>
        <v>139744</v>
      </c>
      <c r="C28" s="29">
        <f t="shared" si="50"/>
        <v>98585</v>
      </c>
      <c r="D28" s="29">
        <f t="shared" si="50"/>
        <v>238329</v>
      </c>
      <c r="E28" s="29">
        <f t="shared" ref="E28:AE28" si="51">SUM(E20:E27)</f>
        <v>147936</v>
      </c>
      <c r="F28" s="29">
        <f t="shared" si="51"/>
        <v>143921</v>
      </c>
      <c r="G28" s="29">
        <f t="shared" si="51"/>
        <v>291857</v>
      </c>
      <c r="H28" s="29">
        <f t="shared" si="51"/>
        <v>155897</v>
      </c>
      <c r="I28" s="29">
        <f t="shared" si="51"/>
        <v>162886</v>
      </c>
      <c r="J28" s="29">
        <f t="shared" si="51"/>
        <v>318783</v>
      </c>
      <c r="K28" s="29">
        <f t="shared" si="51"/>
        <v>144261</v>
      </c>
      <c r="L28" s="29">
        <f t="shared" si="51"/>
        <v>177618</v>
      </c>
      <c r="M28" s="29">
        <f t="shared" si="51"/>
        <v>321879</v>
      </c>
      <c r="N28" s="29">
        <f t="shared" si="51"/>
        <v>149290</v>
      </c>
      <c r="O28" s="29">
        <f t="shared" si="51"/>
        <v>170287</v>
      </c>
      <c r="P28" s="29">
        <f t="shared" si="51"/>
        <v>319577</v>
      </c>
      <c r="Q28" s="29">
        <f t="shared" si="51"/>
        <v>126296</v>
      </c>
      <c r="R28" s="29">
        <f t="shared" si="51"/>
        <v>176600</v>
      </c>
      <c r="S28" s="29">
        <f t="shared" si="51"/>
        <v>302896</v>
      </c>
      <c r="T28" s="29">
        <f t="shared" si="51"/>
        <v>120719</v>
      </c>
      <c r="U28" s="29">
        <f t="shared" si="51"/>
        <v>209219</v>
      </c>
      <c r="V28" s="29">
        <f t="shared" si="51"/>
        <v>329938</v>
      </c>
      <c r="W28" s="29">
        <f t="shared" si="51"/>
        <v>97136</v>
      </c>
      <c r="X28" s="29">
        <f t="shared" si="51"/>
        <v>213101</v>
      </c>
      <c r="Y28" s="29">
        <f t="shared" si="51"/>
        <v>310237</v>
      </c>
      <c r="Z28" s="29">
        <f t="shared" si="51"/>
        <v>111303</v>
      </c>
      <c r="AA28" s="29">
        <f t="shared" si="51"/>
        <v>186502</v>
      </c>
      <c r="AB28" s="29">
        <f t="shared" si="51"/>
        <v>297805</v>
      </c>
      <c r="AC28" s="29">
        <f t="shared" si="51"/>
        <v>117552</v>
      </c>
      <c r="AD28" s="29">
        <f t="shared" si="51"/>
        <v>194733</v>
      </c>
      <c r="AE28" s="29">
        <f t="shared" si="51"/>
        <v>312285</v>
      </c>
      <c r="AF28" s="29">
        <f>SUM(Búsqueda!AF7:AF14)</f>
        <v>143049</v>
      </c>
      <c r="AG28" s="29">
        <f>SUM(Búsqueda!AG7:AG14)</f>
        <v>199990</v>
      </c>
      <c r="AH28" s="29">
        <f t="shared" ref="AH28:BI28" si="52">SUM(AH20:AH27)</f>
        <v>302660</v>
      </c>
      <c r="AI28" s="29">
        <f t="shared" si="52"/>
        <v>123932</v>
      </c>
      <c r="AJ28" s="29">
        <f t="shared" si="52"/>
        <v>173691</v>
      </c>
      <c r="AK28" s="29">
        <f t="shared" si="52"/>
        <v>297623</v>
      </c>
      <c r="AL28" s="29">
        <f t="shared" si="52"/>
        <v>136818</v>
      </c>
      <c r="AM28" s="29">
        <f t="shared" si="52"/>
        <v>161198</v>
      </c>
      <c r="AN28" s="29">
        <f t="shared" si="52"/>
        <v>298016</v>
      </c>
      <c r="AO28" s="29">
        <f t="shared" si="52"/>
        <v>140290</v>
      </c>
      <c r="AP28" s="29">
        <f t="shared" si="52"/>
        <v>156605</v>
      </c>
      <c r="AQ28" s="29">
        <f t="shared" si="52"/>
        <v>296895</v>
      </c>
      <c r="AR28" s="29">
        <f t="shared" si="52"/>
        <v>121331</v>
      </c>
      <c r="AS28" s="29">
        <f t="shared" si="52"/>
        <v>146585</v>
      </c>
      <c r="AT28" s="29">
        <f t="shared" si="52"/>
        <v>267916</v>
      </c>
      <c r="AU28" s="29">
        <f t="shared" si="52"/>
        <v>75545</v>
      </c>
      <c r="AV28" s="29">
        <f t="shared" si="52"/>
        <v>225949</v>
      </c>
      <c r="AW28" s="29">
        <f t="shared" si="52"/>
        <v>301494</v>
      </c>
      <c r="AX28" s="29">
        <f t="shared" si="52"/>
        <v>113818</v>
      </c>
      <c r="AY28" s="29">
        <f t="shared" si="52"/>
        <v>204816</v>
      </c>
      <c r="AZ28" s="29">
        <f t="shared" si="52"/>
        <v>318634</v>
      </c>
      <c r="BA28" s="29">
        <f t="shared" si="52"/>
        <v>146638</v>
      </c>
      <c r="BB28" s="29">
        <f t="shared" si="52"/>
        <v>216503</v>
      </c>
      <c r="BC28" s="29">
        <f t="shared" si="52"/>
        <v>363141</v>
      </c>
      <c r="BD28" s="29">
        <f t="shared" si="52"/>
        <v>167176</v>
      </c>
      <c r="BE28" s="29">
        <f t="shared" si="52"/>
        <v>225382</v>
      </c>
      <c r="BF28" s="29">
        <f t="shared" si="52"/>
        <v>392558</v>
      </c>
      <c r="BG28" s="29">
        <f t="shared" si="52"/>
        <v>99730</v>
      </c>
      <c r="BH28" s="29">
        <f t="shared" si="52"/>
        <v>215314</v>
      </c>
      <c r="BI28" s="29">
        <f t="shared" si="52"/>
        <v>315044</v>
      </c>
    </row>
    <row r="31" spans="1:61" x14ac:dyDescent="0.25">
      <c r="A31" s="11" t="s">
        <v>24</v>
      </c>
      <c r="B31" s="46">
        <v>2005</v>
      </c>
      <c r="C31" s="46"/>
      <c r="D31" s="46"/>
      <c r="E31" s="46">
        <v>2006</v>
      </c>
      <c r="F31" s="46"/>
      <c r="G31" s="46"/>
      <c r="H31" s="46">
        <v>2007</v>
      </c>
      <c r="I31" s="46"/>
      <c r="J31" s="46"/>
      <c r="K31" s="46">
        <v>2008</v>
      </c>
      <c r="L31" s="46"/>
      <c r="M31" s="46"/>
      <c r="N31" s="46">
        <v>2009</v>
      </c>
      <c r="O31" s="46"/>
      <c r="P31" s="46"/>
      <c r="Q31" s="46">
        <v>2010</v>
      </c>
      <c r="R31" s="46"/>
      <c r="S31" s="46"/>
      <c r="T31" s="46">
        <v>2011</v>
      </c>
      <c r="U31" s="46"/>
      <c r="V31" s="46"/>
      <c r="W31" s="46">
        <v>2012</v>
      </c>
      <c r="X31" s="46"/>
      <c r="Y31" s="46"/>
      <c r="Z31" s="46">
        <v>2013</v>
      </c>
      <c r="AA31" s="46"/>
      <c r="AB31" s="46"/>
      <c r="AC31" s="46">
        <v>2014</v>
      </c>
      <c r="AD31" s="46"/>
      <c r="AE31" s="46"/>
      <c r="AF31" s="46">
        <v>2015</v>
      </c>
      <c r="AG31" s="46"/>
      <c r="AH31" s="46"/>
      <c r="AI31" s="46">
        <v>2016</v>
      </c>
      <c r="AJ31" s="46"/>
      <c r="AK31" s="46"/>
      <c r="AL31" s="46">
        <v>2017</v>
      </c>
      <c r="AM31" s="46"/>
      <c r="AN31" s="46"/>
      <c r="AO31" s="46">
        <v>2018</v>
      </c>
      <c r="AP31" s="46"/>
      <c r="AQ31" s="46"/>
      <c r="AR31" s="46">
        <v>2019</v>
      </c>
      <c r="AS31" s="46"/>
      <c r="AT31" s="46"/>
      <c r="AU31" s="46">
        <v>2020</v>
      </c>
      <c r="AV31" s="46"/>
      <c r="AW31" s="46"/>
      <c r="AX31" s="46">
        <v>2021</v>
      </c>
      <c r="AY31" s="46"/>
      <c r="AZ31" s="46"/>
      <c r="BA31" s="46">
        <v>2022</v>
      </c>
      <c r="BB31" s="46"/>
      <c r="BC31" s="46"/>
      <c r="BD31" s="46">
        <v>2023</v>
      </c>
      <c r="BE31" s="46"/>
      <c r="BF31" s="46"/>
      <c r="BG31" s="46">
        <v>2024</v>
      </c>
      <c r="BH31" s="46"/>
      <c r="BI31" s="46"/>
    </row>
    <row r="32" spans="1:61" x14ac:dyDescent="0.25">
      <c r="A32" s="8"/>
      <c r="B32" s="16" t="s">
        <v>11</v>
      </c>
      <c r="C32" s="16" t="s">
        <v>12</v>
      </c>
      <c r="D32" s="17" t="s">
        <v>13</v>
      </c>
      <c r="E32" s="16" t="s">
        <v>11</v>
      </c>
      <c r="F32" s="16" t="s">
        <v>12</v>
      </c>
      <c r="G32" s="17" t="s">
        <v>13</v>
      </c>
      <c r="H32" s="16" t="s">
        <v>11</v>
      </c>
      <c r="I32" s="16" t="s">
        <v>12</v>
      </c>
      <c r="J32" s="17" t="s">
        <v>13</v>
      </c>
      <c r="K32" s="16" t="s">
        <v>11</v>
      </c>
      <c r="L32" s="16" t="s">
        <v>12</v>
      </c>
      <c r="M32" s="17" t="s">
        <v>13</v>
      </c>
      <c r="N32" s="16" t="s">
        <v>11</v>
      </c>
      <c r="O32" s="16" t="s">
        <v>12</v>
      </c>
      <c r="P32" s="17" t="s">
        <v>13</v>
      </c>
      <c r="Q32" s="16" t="s">
        <v>11</v>
      </c>
      <c r="R32" s="16" t="s">
        <v>12</v>
      </c>
      <c r="S32" s="17" t="s">
        <v>13</v>
      </c>
      <c r="T32" s="16" t="s">
        <v>11</v>
      </c>
      <c r="U32" s="16" t="s">
        <v>12</v>
      </c>
      <c r="V32" s="17" t="s">
        <v>13</v>
      </c>
      <c r="W32" s="16" t="s">
        <v>11</v>
      </c>
      <c r="X32" s="16" t="s">
        <v>12</v>
      </c>
      <c r="Y32" s="17" t="s">
        <v>13</v>
      </c>
      <c r="Z32" s="16" t="s">
        <v>11</v>
      </c>
      <c r="AA32" s="16" t="s">
        <v>12</v>
      </c>
      <c r="AB32" s="17" t="s">
        <v>13</v>
      </c>
      <c r="AC32" s="16" t="s">
        <v>11</v>
      </c>
      <c r="AD32" s="16" t="s">
        <v>12</v>
      </c>
      <c r="AE32" s="17" t="s">
        <v>13</v>
      </c>
      <c r="AF32" s="16" t="s">
        <v>11</v>
      </c>
      <c r="AG32" s="16" t="s">
        <v>12</v>
      </c>
      <c r="AH32" s="17" t="s">
        <v>13</v>
      </c>
      <c r="AI32" s="16" t="s">
        <v>11</v>
      </c>
      <c r="AJ32" s="16" t="s">
        <v>12</v>
      </c>
      <c r="AK32" s="17" t="s">
        <v>13</v>
      </c>
      <c r="AL32" s="16" t="s">
        <v>11</v>
      </c>
      <c r="AM32" s="16" t="s">
        <v>12</v>
      </c>
      <c r="AN32" s="17" t="s">
        <v>13</v>
      </c>
      <c r="AO32" s="16" t="s">
        <v>11</v>
      </c>
      <c r="AP32" s="16" t="s">
        <v>12</v>
      </c>
      <c r="AQ32" s="17" t="s">
        <v>13</v>
      </c>
      <c r="AR32" s="16" t="s">
        <v>11</v>
      </c>
      <c r="AS32" s="16" t="s">
        <v>12</v>
      </c>
      <c r="AT32" s="17" t="s">
        <v>13</v>
      </c>
      <c r="AU32" s="16" t="s">
        <v>11</v>
      </c>
      <c r="AV32" s="16" t="s">
        <v>12</v>
      </c>
      <c r="AW32" s="17" t="s">
        <v>13</v>
      </c>
      <c r="AX32" s="16" t="s">
        <v>11</v>
      </c>
      <c r="AY32" s="16" t="s">
        <v>12</v>
      </c>
      <c r="AZ32" s="17" t="s">
        <v>13</v>
      </c>
      <c r="BA32" s="16" t="s">
        <v>11</v>
      </c>
      <c r="BB32" s="16" t="s">
        <v>12</v>
      </c>
      <c r="BC32" s="17" t="s">
        <v>13</v>
      </c>
      <c r="BD32" s="16" t="s">
        <v>11</v>
      </c>
      <c r="BE32" s="16" t="s">
        <v>12</v>
      </c>
      <c r="BF32" s="17" t="s">
        <v>13</v>
      </c>
      <c r="BG32" s="16" t="s">
        <v>11</v>
      </c>
      <c r="BH32" s="16" t="s">
        <v>12</v>
      </c>
      <c r="BI32" s="17" t="s">
        <v>13</v>
      </c>
    </row>
    <row r="33" spans="1:61" x14ac:dyDescent="0.25">
      <c r="A33" s="12" t="s">
        <v>14</v>
      </c>
      <c r="B33" s="28">
        <v>2351</v>
      </c>
      <c r="C33" s="28">
        <v>3218</v>
      </c>
      <c r="D33" s="28">
        <f>SUM(B33:C33)</f>
        <v>5569</v>
      </c>
      <c r="E33" s="28">
        <v>3722</v>
      </c>
      <c r="F33" s="28">
        <v>2525</v>
      </c>
      <c r="G33" s="28">
        <f>SUM(E33:F33)</f>
        <v>6247</v>
      </c>
      <c r="H33" s="28">
        <v>4661</v>
      </c>
      <c r="I33" s="28">
        <v>2717</v>
      </c>
      <c r="J33" s="28">
        <f>SUM(H33:I33)</f>
        <v>7378</v>
      </c>
      <c r="K33" s="28">
        <v>5864</v>
      </c>
      <c r="L33" s="28">
        <v>4504</v>
      </c>
      <c r="M33" s="28">
        <f>SUM(K33:L33)</f>
        <v>10368</v>
      </c>
      <c r="N33" s="28">
        <v>34351</v>
      </c>
      <c r="O33" s="28">
        <v>20429</v>
      </c>
      <c r="P33" s="28">
        <f>SUM(N33:O33)</f>
        <v>54780</v>
      </c>
      <c r="Q33" s="28">
        <v>24181</v>
      </c>
      <c r="R33" s="28">
        <v>25845</v>
      </c>
      <c r="S33" s="28">
        <f>SUM(Q33:R33)</f>
        <v>50026</v>
      </c>
      <c r="T33" s="28">
        <v>24387</v>
      </c>
      <c r="U33" s="28">
        <v>29406</v>
      </c>
      <c r="V33" s="28">
        <f>SUM(T33:U33)</f>
        <v>53793</v>
      </c>
      <c r="W33" s="28">
        <v>19394</v>
      </c>
      <c r="X33" s="28">
        <v>27943</v>
      </c>
      <c r="Y33" s="28">
        <f>SUM(W33:X33)</f>
        <v>47337</v>
      </c>
      <c r="Z33" s="28">
        <v>19042</v>
      </c>
      <c r="AA33" s="28">
        <v>30206</v>
      </c>
      <c r="AB33" s="28">
        <f>SUM(Z33:AA33)</f>
        <v>49248</v>
      </c>
      <c r="AC33" s="28">
        <v>24220</v>
      </c>
      <c r="AD33" s="28">
        <v>23784</v>
      </c>
      <c r="AE33" s="28">
        <f>SUM(AC33:AD33)</f>
        <v>48004</v>
      </c>
      <c r="AF33" s="28">
        <v>24189</v>
      </c>
      <c r="AG33" s="28">
        <v>21219</v>
      </c>
      <c r="AH33" s="28">
        <f>SUM(AF33:AG33)</f>
        <v>45408</v>
      </c>
      <c r="AI33" s="28">
        <v>25423</v>
      </c>
      <c r="AJ33" s="28">
        <v>22074</v>
      </c>
      <c r="AK33" s="28">
        <f>SUM(AI33:AJ33)</f>
        <v>47497</v>
      </c>
      <c r="AL33" s="28">
        <v>23629</v>
      </c>
      <c r="AM33" s="28">
        <v>16198</v>
      </c>
      <c r="AN33" s="28">
        <f>SUM(AL33:AM33)</f>
        <v>39827</v>
      </c>
      <c r="AO33" s="28">
        <v>31304</v>
      </c>
      <c r="AP33" s="28">
        <v>22173</v>
      </c>
      <c r="AQ33" s="28">
        <f>SUM(AO33:AP33)</f>
        <v>53477</v>
      </c>
      <c r="AR33" s="28">
        <v>36749</v>
      </c>
      <c r="AS33" s="28">
        <v>19937</v>
      </c>
      <c r="AT33" s="28">
        <f>SUM(AR33:AS33)</f>
        <v>56686</v>
      </c>
      <c r="AU33" s="28">
        <v>27792</v>
      </c>
      <c r="AV33" s="28">
        <v>29654</v>
      </c>
      <c r="AW33" s="28">
        <f>SUM(AU33:AV33)</f>
        <v>57446</v>
      </c>
      <c r="AX33" s="28">
        <v>26177</v>
      </c>
      <c r="AY33" s="28">
        <v>20034</v>
      </c>
      <c r="AZ33" s="28">
        <f>SUM(AX33:AY33)</f>
        <v>46211</v>
      </c>
      <c r="BA33" s="28">
        <v>27267</v>
      </c>
      <c r="BB33" s="28">
        <v>15721</v>
      </c>
      <c r="BC33" s="28">
        <f>SUM(BA33:BB33)</f>
        <v>42988</v>
      </c>
      <c r="BD33" s="28">
        <v>28344</v>
      </c>
      <c r="BE33" s="28">
        <v>23106</v>
      </c>
      <c r="BF33" s="28">
        <f>SUM(BD33:BE33)</f>
        <v>51450</v>
      </c>
      <c r="BG33" s="28">
        <v>19394</v>
      </c>
      <c r="BH33" s="28">
        <v>27943</v>
      </c>
      <c r="BI33" s="28">
        <f>SUM(BG33:BH33)</f>
        <v>47337</v>
      </c>
    </row>
    <row r="34" spans="1:61" x14ac:dyDescent="0.25">
      <c r="A34" s="12" t="s">
        <v>15</v>
      </c>
      <c r="B34">
        <v>28212</v>
      </c>
      <c r="C34">
        <v>9922</v>
      </c>
      <c r="D34" s="28">
        <f t="shared" ref="D34:D40" si="53">SUM(B34:C34)</f>
        <v>38134</v>
      </c>
      <c r="E34">
        <v>25835</v>
      </c>
      <c r="F34">
        <v>8324</v>
      </c>
      <c r="G34" s="28">
        <f t="shared" ref="G34:G39" si="54">SUM(E34:F34)</f>
        <v>34159</v>
      </c>
      <c r="H34">
        <v>34829</v>
      </c>
      <c r="I34">
        <v>11382</v>
      </c>
      <c r="J34" s="28">
        <f t="shared" ref="J34:J39" si="55">SUM(H34:I34)</f>
        <v>46211</v>
      </c>
      <c r="K34">
        <v>50495</v>
      </c>
      <c r="L34">
        <v>15159</v>
      </c>
      <c r="M34" s="28">
        <f t="shared" ref="M34:M39" si="56">SUM(K34:L34)</f>
        <v>65654</v>
      </c>
      <c r="N34">
        <v>2602</v>
      </c>
      <c r="O34">
        <v>4011</v>
      </c>
      <c r="P34" s="28">
        <f t="shared" ref="P34:P35" si="57">SUM(N34:O34)</f>
        <v>6613</v>
      </c>
      <c r="Q34">
        <v>959</v>
      </c>
      <c r="R34">
        <v>1342</v>
      </c>
      <c r="S34" s="28">
        <f t="shared" ref="S34:S35" si="58">SUM(Q34:R34)</f>
        <v>2301</v>
      </c>
      <c r="T34">
        <v>1612</v>
      </c>
      <c r="U34">
        <v>2483</v>
      </c>
      <c r="V34" s="28">
        <f t="shared" ref="V34:V39" si="59">SUM(T34:U34)</f>
        <v>4095</v>
      </c>
      <c r="W34">
        <v>1627</v>
      </c>
      <c r="X34">
        <v>3075</v>
      </c>
      <c r="Y34" s="28">
        <f t="shared" ref="Y34:Y39" si="60">SUM(W34:X34)</f>
        <v>4702</v>
      </c>
      <c r="Z34">
        <v>1473</v>
      </c>
      <c r="AA34">
        <v>2377</v>
      </c>
      <c r="AB34" s="28">
        <f t="shared" ref="AB34:AB39" si="61">SUM(Z34:AA34)</f>
        <v>3850</v>
      </c>
      <c r="AC34">
        <v>2773</v>
      </c>
      <c r="AD34">
        <v>903</v>
      </c>
      <c r="AE34" s="28">
        <f t="shared" ref="AE34:AE40" si="62">SUM(AC34:AD34)</f>
        <v>3676</v>
      </c>
      <c r="AF34">
        <v>427</v>
      </c>
      <c r="AG34">
        <v>1400</v>
      </c>
      <c r="AH34" s="28">
        <f t="shared" ref="AH34:AH37" si="63">SUM(AF34:AG34)</f>
        <v>1827</v>
      </c>
      <c r="AI34" s="28">
        <v>1240</v>
      </c>
      <c r="AJ34" s="28">
        <v>2081</v>
      </c>
      <c r="AK34" s="28">
        <f t="shared" ref="AK34:AK37" si="64">SUM(AI34:AJ34)</f>
        <v>3321</v>
      </c>
      <c r="AL34">
        <v>1274</v>
      </c>
      <c r="AM34">
        <v>1684</v>
      </c>
      <c r="AN34" s="28">
        <f t="shared" ref="AN34:AN37" si="65">SUM(AL34:AM34)</f>
        <v>2958</v>
      </c>
      <c r="AO34">
        <v>3172</v>
      </c>
      <c r="AP34">
        <v>1576</v>
      </c>
      <c r="AQ34" s="28">
        <f t="shared" ref="AQ34:AQ37" si="66">SUM(AO34:AP34)</f>
        <v>4748</v>
      </c>
      <c r="AR34">
        <v>1860</v>
      </c>
      <c r="AS34">
        <v>2353</v>
      </c>
      <c r="AT34" s="28">
        <f t="shared" ref="AT34" si="67">SUM(AR34:AS34)</f>
        <v>4213</v>
      </c>
      <c r="AU34">
        <v>2553</v>
      </c>
      <c r="AV34">
        <v>4781</v>
      </c>
      <c r="AW34" s="28">
        <f t="shared" ref="AW34" si="68">SUM(AU34:AV34)</f>
        <v>7334</v>
      </c>
      <c r="AX34">
        <v>4896</v>
      </c>
      <c r="AY34">
        <v>3916</v>
      </c>
      <c r="AZ34" s="28">
        <f t="shared" ref="AZ34" si="69">SUM(AX34:AY34)</f>
        <v>8812</v>
      </c>
      <c r="BA34">
        <v>386</v>
      </c>
      <c r="BB34">
        <v>4648</v>
      </c>
      <c r="BC34" s="28">
        <f t="shared" ref="BC34" si="70">SUM(BA34:BB34)</f>
        <v>5034</v>
      </c>
      <c r="BD34">
        <v>5300</v>
      </c>
      <c r="BE34">
        <v>1462</v>
      </c>
      <c r="BF34" s="28">
        <f t="shared" ref="BF34" si="71">SUM(BD34:BE34)</f>
        <v>6762</v>
      </c>
      <c r="BG34">
        <v>1627</v>
      </c>
      <c r="BH34">
        <v>3075</v>
      </c>
      <c r="BI34" s="28">
        <f t="shared" ref="BI34" si="72">SUM(BG34:BH34)</f>
        <v>4702</v>
      </c>
    </row>
    <row r="35" spans="1:61" x14ac:dyDescent="0.25">
      <c r="A35" s="12" t="s">
        <v>16</v>
      </c>
      <c r="B35">
        <v>4822</v>
      </c>
      <c r="C35">
        <v>6461</v>
      </c>
      <c r="D35" s="28">
        <f t="shared" si="53"/>
        <v>11283</v>
      </c>
      <c r="E35" s="28">
        <v>6796</v>
      </c>
      <c r="F35" s="28">
        <v>6026</v>
      </c>
      <c r="G35" s="28">
        <f t="shared" si="54"/>
        <v>12822</v>
      </c>
      <c r="H35">
        <v>9564</v>
      </c>
      <c r="I35">
        <v>7695</v>
      </c>
      <c r="J35" s="28">
        <f t="shared" si="55"/>
        <v>17259</v>
      </c>
      <c r="K35">
        <v>6349</v>
      </c>
      <c r="L35">
        <v>10745</v>
      </c>
      <c r="M35" s="28">
        <f t="shared" si="56"/>
        <v>17094</v>
      </c>
      <c r="N35">
        <v>3498</v>
      </c>
      <c r="O35">
        <v>11061</v>
      </c>
      <c r="P35" s="28">
        <f t="shared" si="57"/>
        <v>14559</v>
      </c>
      <c r="Q35">
        <v>5174</v>
      </c>
      <c r="R35">
        <v>15166</v>
      </c>
      <c r="S35" s="28">
        <f t="shared" si="58"/>
        <v>20340</v>
      </c>
      <c r="T35">
        <v>6115</v>
      </c>
      <c r="U35">
        <v>22467</v>
      </c>
      <c r="V35" s="28">
        <f t="shared" si="59"/>
        <v>28582</v>
      </c>
      <c r="W35">
        <v>5742</v>
      </c>
      <c r="X35">
        <v>10029</v>
      </c>
      <c r="Y35" s="28">
        <f t="shared" si="60"/>
        <v>15771</v>
      </c>
      <c r="Z35">
        <v>5617</v>
      </c>
      <c r="AA35">
        <v>14937</v>
      </c>
      <c r="AB35" s="28">
        <f t="shared" si="61"/>
        <v>20554</v>
      </c>
      <c r="AC35">
        <v>4504</v>
      </c>
      <c r="AD35">
        <v>17880</v>
      </c>
      <c r="AE35" s="28">
        <f t="shared" si="62"/>
        <v>22384</v>
      </c>
      <c r="AF35">
        <v>6142</v>
      </c>
      <c r="AG35">
        <v>14881</v>
      </c>
      <c r="AH35" s="28">
        <f t="shared" si="63"/>
        <v>21023</v>
      </c>
      <c r="AI35" s="28">
        <v>6785</v>
      </c>
      <c r="AJ35" s="28">
        <v>14400</v>
      </c>
      <c r="AK35" s="28">
        <f t="shared" si="64"/>
        <v>21185</v>
      </c>
      <c r="AL35">
        <v>6950</v>
      </c>
      <c r="AM35">
        <v>13248</v>
      </c>
      <c r="AN35" s="28">
        <f t="shared" si="65"/>
        <v>20198</v>
      </c>
      <c r="AO35">
        <v>4142</v>
      </c>
      <c r="AP35">
        <v>6533</v>
      </c>
      <c r="AQ35" s="28">
        <f t="shared" si="66"/>
        <v>10675</v>
      </c>
      <c r="AR35">
        <v>11907</v>
      </c>
      <c r="AS35">
        <v>16280</v>
      </c>
      <c r="AT35" s="28">
        <f>SUM(AR35:AS35)</f>
        <v>28187</v>
      </c>
      <c r="AU35">
        <v>4531</v>
      </c>
      <c r="AV35">
        <v>11841</v>
      </c>
      <c r="AW35" s="28">
        <f>SUM(AU35:AV35)</f>
        <v>16372</v>
      </c>
      <c r="AX35">
        <v>6284</v>
      </c>
      <c r="AY35">
        <v>11174</v>
      </c>
      <c r="AZ35" s="28">
        <f>SUM(AX35:AY35)</f>
        <v>17458</v>
      </c>
      <c r="BA35">
        <v>11737</v>
      </c>
      <c r="BB35">
        <v>15315</v>
      </c>
      <c r="BC35" s="28">
        <f>SUM(BA35:BB35)</f>
        <v>27052</v>
      </c>
      <c r="BD35">
        <v>11101</v>
      </c>
      <c r="BE35">
        <v>15873</v>
      </c>
      <c r="BF35" s="28">
        <f>SUM(BD35:BE35)</f>
        <v>26974</v>
      </c>
      <c r="BG35">
        <v>5742</v>
      </c>
      <c r="BH35">
        <v>10029</v>
      </c>
      <c r="BI35" s="28">
        <f>SUM(BG35:BH35)</f>
        <v>15771</v>
      </c>
    </row>
    <row r="36" spans="1:61" x14ac:dyDescent="0.25">
      <c r="A36" s="12" t="s">
        <v>17</v>
      </c>
      <c r="B36">
        <v>0</v>
      </c>
      <c r="C36">
        <v>0</v>
      </c>
      <c r="D36" s="28">
        <f t="shared" si="53"/>
        <v>0</v>
      </c>
      <c r="E36" s="28">
        <v>0</v>
      </c>
      <c r="F36" s="28">
        <v>198</v>
      </c>
      <c r="G36" s="28">
        <f>SUM(E36:F36)</f>
        <v>198</v>
      </c>
      <c r="H36" s="5" t="s">
        <v>22</v>
      </c>
      <c r="I36" s="5" t="s">
        <v>22</v>
      </c>
      <c r="J36" s="5" t="s">
        <v>22</v>
      </c>
      <c r="K36" s="5" t="s">
        <v>22</v>
      </c>
      <c r="L36" s="5" t="s">
        <v>22</v>
      </c>
      <c r="M36" s="5" t="s">
        <v>22</v>
      </c>
      <c r="N36" s="5" t="s">
        <v>22</v>
      </c>
      <c r="O36" s="5" t="s">
        <v>22</v>
      </c>
      <c r="P36" s="5" t="s">
        <v>22</v>
      </c>
      <c r="Q36" s="5" t="s">
        <v>22</v>
      </c>
      <c r="R36" s="5" t="s">
        <v>22</v>
      </c>
      <c r="S36" s="5" t="s">
        <v>22</v>
      </c>
      <c r="T36" s="5" t="s">
        <v>22</v>
      </c>
      <c r="U36" s="5" t="s">
        <v>22</v>
      </c>
      <c r="V36" s="5" t="s">
        <v>22</v>
      </c>
      <c r="W36" s="5" t="s">
        <v>22</v>
      </c>
      <c r="X36" s="5" t="s">
        <v>22</v>
      </c>
      <c r="Y36" s="5">
        <v>0</v>
      </c>
      <c r="Z36" s="5" t="s">
        <v>22</v>
      </c>
      <c r="AA36" s="5" t="s">
        <v>22</v>
      </c>
      <c r="AB36" s="5" t="s">
        <v>22</v>
      </c>
      <c r="AC36" s="5" t="s">
        <v>22</v>
      </c>
      <c r="AD36" s="5" t="s">
        <v>22</v>
      </c>
      <c r="AE36" s="5">
        <v>0</v>
      </c>
      <c r="AF36">
        <v>0</v>
      </c>
      <c r="AG36">
        <v>0</v>
      </c>
      <c r="AH36" s="28">
        <f>SUM(AF36:AG36)</f>
        <v>0</v>
      </c>
      <c r="AI36" s="5" t="s">
        <v>22</v>
      </c>
      <c r="AJ36" s="5" t="s">
        <v>22</v>
      </c>
      <c r="AK36" s="5" t="s">
        <v>22</v>
      </c>
      <c r="AL36" s="5" t="s">
        <v>22</v>
      </c>
      <c r="AM36" s="5" t="s">
        <v>22</v>
      </c>
      <c r="AN36" s="5" t="s">
        <v>22</v>
      </c>
      <c r="AO36" s="5" t="s">
        <v>22</v>
      </c>
      <c r="AP36" s="5" t="s">
        <v>22</v>
      </c>
      <c r="AQ36" s="5" t="s">
        <v>22</v>
      </c>
      <c r="AR36">
        <v>0</v>
      </c>
      <c r="AS36">
        <v>470</v>
      </c>
      <c r="AT36" s="28">
        <f>SUM(AR36:AS36)</f>
        <v>470</v>
      </c>
      <c r="AU36">
        <v>0</v>
      </c>
      <c r="AV36">
        <v>0</v>
      </c>
      <c r="AW36" s="28">
        <f>SUM(AU36:AV36)</f>
        <v>0</v>
      </c>
      <c r="AX36">
        <v>0</v>
      </c>
      <c r="AY36">
        <v>0</v>
      </c>
      <c r="AZ36" s="28">
        <f>SUM(AX36:AY36)</f>
        <v>0</v>
      </c>
      <c r="BA36" s="5" t="s">
        <v>22</v>
      </c>
      <c r="BB36" s="5" t="s">
        <v>22</v>
      </c>
      <c r="BC36" s="5" t="s">
        <v>22</v>
      </c>
      <c r="BD36">
        <v>0</v>
      </c>
      <c r="BE36">
        <v>1398</v>
      </c>
      <c r="BF36" s="28">
        <f>SUM(BD36:BE36)</f>
        <v>1398</v>
      </c>
      <c r="BG36" s="5" t="s">
        <v>22</v>
      </c>
      <c r="BH36" s="5" t="s">
        <v>22</v>
      </c>
      <c r="BI36" s="5" t="s">
        <v>22</v>
      </c>
    </row>
    <row r="37" spans="1:61" x14ac:dyDescent="0.25">
      <c r="A37" s="12" t="s">
        <v>18</v>
      </c>
      <c r="B37">
        <v>1412</v>
      </c>
      <c r="C37">
        <v>1372</v>
      </c>
      <c r="D37" s="28">
        <f t="shared" si="53"/>
        <v>2784</v>
      </c>
      <c r="E37" s="28">
        <v>757</v>
      </c>
      <c r="F37" s="28">
        <v>1198</v>
      </c>
      <c r="G37" s="28">
        <f t="shared" si="54"/>
        <v>1955</v>
      </c>
      <c r="H37">
        <v>1207</v>
      </c>
      <c r="I37">
        <v>442</v>
      </c>
      <c r="J37" s="28">
        <f t="shared" si="55"/>
        <v>1649</v>
      </c>
      <c r="K37">
        <v>1060</v>
      </c>
      <c r="L37">
        <v>510</v>
      </c>
      <c r="M37" s="28">
        <f t="shared" si="56"/>
        <v>1570</v>
      </c>
      <c r="N37">
        <v>234</v>
      </c>
      <c r="O37">
        <v>0</v>
      </c>
      <c r="P37" s="28">
        <f t="shared" ref="P37:P39" si="73">SUM(N37:O37)</f>
        <v>234</v>
      </c>
      <c r="Q37">
        <v>0</v>
      </c>
      <c r="R37">
        <v>1463</v>
      </c>
      <c r="S37" s="28">
        <f t="shared" ref="S37:S39" si="74">SUM(Q37:R37)</f>
        <v>1463</v>
      </c>
      <c r="T37">
        <v>528</v>
      </c>
      <c r="U37">
        <v>1168</v>
      </c>
      <c r="V37" s="28">
        <f t="shared" si="59"/>
        <v>1696</v>
      </c>
      <c r="W37" s="5" t="s">
        <v>22</v>
      </c>
      <c r="X37" s="5" t="s">
        <v>22</v>
      </c>
      <c r="Y37" s="5">
        <v>0</v>
      </c>
      <c r="Z37">
        <v>831</v>
      </c>
      <c r="AA37">
        <v>1927</v>
      </c>
      <c r="AB37" s="28">
        <f t="shared" si="61"/>
        <v>2758</v>
      </c>
      <c r="AC37">
        <v>2163</v>
      </c>
      <c r="AD37">
        <v>1321</v>
      </c>
      <c r="AE37" s="28">
        <f t="shared" si="62"/>
        <v>3484</v>
      </c>
      <c r="AF37">
        <v>261</v>
      </c>
      <c r="AG37">
        <v>1444</v>
      </c>
      <c r="AH37" s="28">
        <f t="shared" si="63"/>
        <v>1705</v>
      </c>
      <c r="AI37" s="28">
        <v>1707</v>
      </c>
      <c r="AJ37" s="28">
        <v>1611</v>
      </c>
      <c r="AK37" s="28">
        <f t="shared" si="64"/>
        <v>3318</v>
      </c>
      <c r="AL37">
        <v>727</v>
      </c>
      <c r="AM37">
        <v>2103</v>
      </c>
      <c r="AN37" s="28">
        <f t="shared" si="65"/>
        <v>2830</v>
      </c>
      <c r="AO37">
        <v>424</v>
      </c>
      <c r="AP37">
        <v>1043</v>
      </c>
      <c r="AQ37" s="28">
        <f t="shared" si="66"/>
        <v>1467</v>
      </c>
      <c r="AR37">
        <v>732</v>
      </c>
      <c r="AS37">
        <v>1220</v>
      </c>
      <c r="AT37" s="28">
        <f t="shared" ref="AT37" si="75">SUM(AR37:AS37)</f>
        <v>1952</v>
      </c>
      <c r="AU37">
        <v>921</v>
      </c>
      <c r="AV37">
        <v>1418</v>
      </c>
      <c r="AW37" s="28">
        <f t="shared" ref="AW37" si="76">SUM(AU37:AV37)</f>
        <v>2339</v>
      </c>
      <c r="AX37">
        <v>499</v>
      </c>
      <c r="AY37">
        <v>1182</v>
      </c>
      <c r="AZ37" s="28">
        <f t="shared" ref="AZ37" si="77">SUM(AX37:AY37)</f>
        <v>1681</v>
      </c>
      <c r="BA37">
        <v>3018</v>
      </c>
      <c r="BB37">
        <v>1389</v>
      </c>
      <c r="BC37" s="28">
        <f t="shared" ref="BC37" si="78">SUM(BA37:BB37)</f>
        <v>4407</v>
      </c>
      <c r="BD37">
        <v>1040</v>
      </c>
      <c r="BE37">
        <v>1700</v>
      </c>
      <c r="BF37" s="28">
        <f t="shared" ref="BF37" si="79">SUM(BD37:BE37)</f>
        <v>2740</v>
      </c>
      <c r="BG37">
        <v>1755</v>
      </c>
      <c r="BH37">
        <v>536</v>
      </c>
      <c r="BI37" s="28">
        <f t="shared" ref="BI37" si="80">SUM(BG37:BH37)</f>
        <v>2291</v>
      </c>
    </row>
    <row r="38" spans="1:61" x14ac:dyDescent="0.25">
      <c r="A38" s="12" t="s">
        <v>19</v>
      </c>
      <c r="B38">
        <v>9163</v>
      </c>
      <c r="C38">
        <v>2963</v>
      </c>
      <c r="D38" s="28">
        <f t="shared" si="53"/>
        <v>12126</v>
      </c>
      <c r="E38" s="28">
        <v>10936</v>
      </c>
      <c r="F38" s="28">
        <v>4814</v>
      </c>
      <c r="G38" s="28">
        <f t="shared" si="54"/>
        <v>15750</v>
      </c>
      <c r="H38">
        <v>8042</v>
      </c>
      <c r="I38">
        <v>4093</v>
      </c>
      <c r="J38" s="28">
        <f t="shared" si="55"/>
        <v>12135</v>
      </c>
      <c r="K38">
        <v>13519</v>
      </c>
      <c r="L38">
        <v>8339</v>
      </c>
      <c r="M38" s="28">
        <f t="shared" si="56"/>
        <v>21858</v>
      </c>
      <c r="N38">
        <v>737</v>
      </c>
      <c r="O38">
        <v>776</v>
      </c>
      <c r="P38" s="28">
        <f t="shared" si="73"/>
        <v>1513</v>
      </c>
      <c r="Q38">
        <v>6179</v>
      </c>
      <c r="R38">
        <v>9252</v>
      </c>
      <c r="S38" s="28">
        <f t="shared" si="74"/>
        <v>15431</v>
      </c>
      <c r="T38">
        <v>7757</v>
      </c>
      <c r="U38">
        <v>6825</v>
      </c>
      <c r="V38" s="28">
        <f t="shared" si="59"/>
        <v>14582</v>
      </c>
      <c r="W38">
        <v>6885</v>
      </c>
      <c r="X38">
        <v>11162</v>
      </c>
      <c r="Y38" s="28">
        <f t="shared" si="60"/>
        <v>18047</v>
      </c>
      <c r="Z38">
        <v>5035</v>
      </c>
      <c r="AA38">
        <v>9045</v>
      </c>
      <c r="AB38" s="28">
        <f t="shared" si="61"/>
        <v>14080</v>
      </c>
      <c r="AC38">
        <v>5874</v>
      </c>
      <c r="AD38">
        <v>11287</v>
      </c>
      <c r="AE38" s="28">
        <f t="shared" si="62"/>
        <v>17161</v>
      </c>
      <c r="AF38">
        <v>4838</v>
      </c>
      <c r="AG38">
        <v>8120</v>
      </c>
      <c r="AH38" s="28">
        <f t="shared" ref="AH38:AH40" si="81">SUM(AF38:AG38)</f>
        <v>12958</v>
      </c>
      <c r="AI38" s="28">
        <v>4676</v>
      </c>
      <c r="AJ38" s="28">
        <v>6523</v>
      </c>
      <c r="AK38" s="28">
        <f t="shared" ref="AK38:AK39" si="82">SUM(AI38:AJ38)</f>
        <v>11199</v>
      </c>
      <c r="AL38">
        <v>6728</v>
      </c>
      <c r="AM38">
        <v>10922</v>
      </c>
      <c r="AN38" s="28">
        <f t="shared" ref="AN38:AN39" si="83">SUM(AL38:AM38)</f>
        <v>17650</v>
      </c>
      <c r="AO38">
        <v>10748</v>
      </c>
      <c r="AP38">
        <v>12593</v>
      </c>
      <c r="AQ38" s="28">
        <f t="shared" ref="AQ38:AQ39" si="84">SUM(AO38:AP38)</f>
        <v>23341</v>
      </c>
      <c r="AR38">
        <v>9343</v>
      </c>
      <c r="AS38">
        <v>8456</v>
      </c>
      <c r="AT38" s="28">
        <f>SUM(AR38:AS38)</f>
        <v>17799</v>
      </c>
      <c r="AU38">
        <v>7386</v>
      </c>
      <c r="AV38">
        <v>10955</v>
      </c>
      <c r="AW38" s="28">
        <f>SUM(AU38:AV38)</f>
        <v>18341</v>
      </c>
      <c r="AX38">
        <v>10313</v>
      </c>
      <c r="AY38">
        <v>10899</v>
      </c>
      <c r="AZ38" s="28">
        <f>SUM(AX38:AY38)</f>
        <v>21212</v>
      </c>
      <c r="BA38">
        <v>15615</v>
      </c>
      <c r="BB38">
        <v>12887</v>
      </c>
      <c r="BC38" s="28">
        <f>SUM(BA38:BB38)</f>
        <v>28502</v>
      </c>
      <c r="BD38">
        <v>18279</v>
      </c>
      <c r="BE38">
        <v>18386</v>
      </c>
      <c r="BF38" s="28">
        <f>SUM(BD38:BE38)</f>
        <v>36665</v>
      </c>
      <c r="BG38">
        <v>6885</v>
      </c>
      <c r="BH38">
        <v>11162</v>
      </c>
      <c r="BI38" s="28">
        <f>SUM(BG38:BH38)</f>
        <v>18047</v>
      </c>
    </row>
    <row r="39" spans="1:61" x14ac:dyDescent="0.25">
      <c r="A39" s="12" t="s">
        <v>20</v>
      </c>
      <c r="B39">
        <v>339</v>
      </c>
      <c r="C39">
        <v>0</v>
      </c>
      <c r="D39" s="28">
        <f t="shared" si="53"/>
        <v>339</v>
      </c>
      <c r="E39" s="28">
        <v>873</v>
      </c>
      <c r="F39" s="28">
        <v>0</v>
      </c>
      <c r="G39" s="28">
        <f t="shared" si="54"/>
        <v>873</v>
      </c>
      <c r="H39">
        <v>0</v>
      </c>
      <c r="I39">
        <v>0</v>
      </c>
      <c r="J39" s="28">
        <f t="shared" si="55"/>
        <v>0</v>
      </c>
      <c r="K39">
        <v>0</v>
      </c>
      <c r="L39">
        <v>0</v>
      </c>
      <c r="M39" s="28">
        <f t="shared" si="56"/>
        <v>0</v>
      </c>
      <c r="N39">
        <v>7469</v>
      </c>
      <c r="O39">
        <v>10207</v>
      </c>
      <c r="P39" s="28">
        <f t="shared" si="73"/>
        <v>17676</v>
      </c>
      <c r="Q39">
        <v>0</v>
      </c>
      <c r="R39">
        <v>323</v>
      </c>
      <c r="S39" s="28">
        <f t="shared" si="74"/>
        <v>323</v>
      </c>
      <c r="T39">
        <v>606</v>
      </c>
      <c r="U39">
        <v>0</v>
      </c>
      <c r="V39" s="28">
        <f t="shared" si="59"/>
        <v>606</v>
      </c>
      <c r="W39" s="28">
        <v>0</v>
      </c>
      <c r="X39" s="28">
        <v>372</v>
      </c>
      <c r="Y39" s="28">
        <f t="shared" si="60"/>
        <v>372</v>
      </c>
      <c r="Z39" s="28">
        <v>675</v>
      </c>
      <c r="AA39" s="28">
        <v>970</v>
      </c>
      <c r="AB39" s="28">
        <f t="shared" si="61"/>
        <v>1645</v>
      </c>
      <c r="AC39">
        <v>618</v>
      </c>
      <c r="AD39">
        <v>464</v>
      </c>
      <c r="AE39" s="28">
        <f t="shared" si="62"/>
        <v>1082</v>
      </c>
      <c r="AF39" s="28">
        <v>2453</v>
      </c>
      <c r="AG39" s="28">
        <v>473</v>
      </c>
      <c r="AH39" s="28">
        <f t="shared" si="81"/>
        <v>2926</v>
      </c>
      <c r="AI39" s="28">
        <v>1420</v>
      </c>
      <c r="AJ39" s="28">
        <v>394</v>
      </c>
      <c r="AK39" s="28">
        <f t="shared" si="82"/>
        <v>1814</v>
      </c>
      <c r="AL39" s="28">
        <v>1289</v>
      </c>
      <c r="AM39" s="28">
        <v>1258</v>
      </c>
      <c r="AN39" s="28">
        <f t="shared" si="83"/>
        <v>2547</v>
      </c>
      <c r="AO39" s="28">
        <v>1883</v>
      </c>
      <c r="AP39" s="28">
        <v>1854</v>
      </c>
      <c r="AQ39" s="28">
        <f t="shared" si="84"/>
        <v>3737</v>
      </c>
      <c r="AR39" s="28">
        <v>535</v>
      </c>
      <c r="AS39" s="28">
        <v>1405</v>
      </c>
      <c r="AT39" s="28">
        <f t="shared" ref="AT39" si="85">SUM(AR39:AS39)</f>
        <v>1940</v>
      </c>
      <c r="AU39" s="28">
        <v>960</v>
      </c>
      <c r="AV39" s="28">
        <v>164</v>
      </c>
      <c r="AW39" s="28">
        <f t="shared" ref="AW39:AW40" si="86">SUM(AU39:AV39)</f>
        <v>1124</v>
      </c>
      <c r="AX39" s="28">
        <v>821</v>
      </c>
      <c r="AY39" s="28">
        <v>1446</v>
      </c>
      <c r="AZ39" s="28">
        <f t="shared" ref="AZ39:AZ40" si="87">SUM(AX39:AY39)</f>
        <v>2267</v>
      </c>
      <c r="BA39" s="28">
        <v>1540</v>
      </c>
      <c r="BB39" s="28">
        <v>519</v>
      </c>
      <c r="BC39" s="28">
        <f t="shared" ref="BC39:BC40" si="88">SUM(BA39:BB39)</f>
        <v>2059</v>
      </c>
      <c r="BD39" s="28">
        <v>4726</v>
      </c>
      <c r="BE39" s="28">
        <v>1579</v>
      </c>
      <c r="BF39" s="28">
        <f t="shared" ref="BF39" si="89">SUM(BD39:BE39)</f>
        <v>6305</v>
      </c>
      <c r="BG39" s="28">
        <v>0</v>
      </c>
      <c r="BH39" s="28">
        <v>372</v>
      </c>
      <c r="BI39" s="28">
        <f t="shared" ref="BI39" si="90">SUM(BG39:BH39)</f>
        <v>372</v>
      </c>
    </row>
    <row r="40" spans="1:61" x14ac:dyDescent="0.25">
      <c r="A40" s="12" t="s">
        <v>21</v>
      </c>
      <c r="B40" s="28">
        <v>0</v>
      </c>
      <c r="C40" s="28">
        <v>0</v>
      </c>
      <c r="D40" s="28">
        <f t="shared" si="53"/>
        <v>0</v>
      </c>
      <c r="E40" s="5" t="s">
        <v>22</v>
      </c>
      <c r="F40" s="5" t="s">
        <v>22</v>
      </c>
      <c r="G40" s="5" t="s">
        <v>22</v>
      </c>
      <c r="H40" s="5" t="s">
        <v>22</v>
      </c>
      <c r="I40" s="5" t="s">
        <v>22</v>
      </c>
      <c r="J40" s="5" t="s">
        <v>22</v>
      </c>
      <c r="K40" s="5" t="s">
        <v>22</v>
      </c>
      <c r="L40" s="5" t="s">
        <v>22</v>
      </c>
      <c r="M40" s="5" t="s">
        <v>22</v>
      </c>
      <c r="N40" s="5" t="s">
        <v>22</v>
      </c>
      <c r="O40" s="5" t="s">
        <v>22</v>
      </c>
      <c r="P40" s="5" t="s">
        <v>22</v>
      </c>
      <c r="Q40" s="5" t="s">
        <v>22</v>
      </c>
      <c r="R40" s="5" t="s">
        <v>22</v>
      </c>
      <c r="S40" s="5" t="s">
        <v>22</v>
      </c>
      <c r="T40" s="5" t="s">
        <v>22</v>
      </c>
      <c r="U40" s="5" t="s">
        <v>22</v>
      </c>
      <c r="V40" s="5" t="s">
        <v>22</v>
      </c>
      <c r="W40" s="5" t="s">
        <v>22</v>
      </c>
      <c r="X40" s="5" t="s">
        <v>22</v>
      </c>
      <c r="Y40" s="5" t="s">
        <v>22</v>
      </c>
      <c r="Z40" s="5" t="s">
        <v>22</v>
      </c>
      <c r="AA40" s="5" t="s">
        <v>22</v>
      </c>
      <c r="AB40" s="5" t="s">
        <v>22</v>
      </c>
      <c r="AC40">
        <v>0</v>
      </c>
      <c r="AD40">
        <v>267</v>
      </c>
      <c r="AE40" s="28">
        <f t="shared" si="62"/>
        <v>267</v>
      </c>
      <c r="AF40">
        <v>0</v>
      </c>
      <c r="AG40">
        <v>336</v>
      </c>
      <c r="AH40" s="28">
        <f t="shared" si="81"/>
        <v>336</v>
      </c>
      <c r="AI40" s="5" t="s">
        <v>22</v>
      </c>
      <c r="AJ40" s="5" t="s">
        <v>22</v>
      </c>
      <c r="AK40" s="5" t="s">
        <v>22</v>
      </c>
      <c r="AL40" s="5" t="s">
        <v>22</v>
      </c>
      <c r="AM40" s="5" t="s">
        <v>22</v>
      </c>
      <c r="AN40" s="5" t="s">
        <v>22</v>
      </c>
      <c r="AO40" s="5" t="s">
        <v>22</v>
      </c>
      <c r="AP40" s="5" t="s">
        <v>22</v>
      </c>
      <c r="AQ40" s="5" t="s">
        <v>22</v>
      </c>
      <c r="AR40" s="5" t="s">
        <v>22</v>
      </c>
      <c r="AS40" s="5" t="s">
        <v>22</v>
      </c>
      <c r="AT40" s="5" t="s">
        <v>22</v>
      </c>
      <c r="AU40">
        <v>0</v>
      </c>
      <c r="AV40">
        <v>243</v>
      </c>
      <c r="AW40" s="28">
        <f t="shared" si="86"/>
        <v>243</v>
      </c>
      <c r="AX40">
        <v>252</v>
      </c>
      <c r="AY40">
        <v>522</v>
      </c>
      <c r="AZ40" s="28">
        <f t="shared" si="87"/>
        <v>774</v>
      </c>
      <c r="BA40">
        <v>251</v>
      </c>
      <c r="BB40">
        <v>0</v>
      </c>
      <c r="BC40" s="28">
        <f t="shared" si="88"/>
        <v>251</v>
      </c>
      <c r="BD40" s="5" t="s">
        <v>22</v>
      </c>
      <c r="BE40" s="5" t="s">
        <v>22</v>
      </c>
      <c r="BF40" s="5" t="s">
        <v>22</v>
      </c>
      <c r="BG40" s="5" t="s">
        <v>22</v>
      </c>
      <c r="BH40" s="5" t="s">
        <v>22</v>
      </c>
      <c r="BI40" s="5" t="s">
        <v>22</v>
      </c>
    </row>
    <row r="41" spans="1:61" x14ac:dyDescent="0.25">
      <c r="A41" s="21" t="s">
        <v>13</v>
      </c>
      <c r="B41" s="29">
        <f t="shared" ref="B41:D41" si="91">SUM(B33:B40)</f>
        <v>46299</v>
      </c>
      <c r="C41" s="29">
        <f t="shared" si="91"/>
        <v>23936</v>
      </c>
      <c r="D41" s="29">
        <f t="shared" si="91"/>
        <v>70235</v>
      </c>
      <c r="E41" s="29">
        <f t="shared" ref="E41" si="92">SUM(E33:E40)</f>
        <v>48919</v>
      </c>
      <c r="F41" s="29">
        <f t="shared" ref="F41" si="93">SUM(F33:F40)</f>
        <v>23085</v>
      </c>
      <c r="G41" s="29">
        <f t="shared" ref="G41" si="94">SUM(G33:G40)</f>
        <v>72004</v>
      </c>
      <c r="H41" s="29">
        <f t="shared" ref="H41" si="95">SUM(H33:H40)</f>
        <v>58303</v>
      </c>
      <c r="I41" s="29">
        <f t="shared" ref="I41" si="96">SUM(I33:I40)</f>
        <v>26329</v>
      </c>
      <c r="J41" s="29">
        <f t="shared" ref="J41" si="97">SUM(J33:J40)</f>
        <v>84632</v>
      </c>
      <c r="K41" s="29">
        <f t="shared" ref="K41" si="98">SUM(K33:K40)</f>
        <v>77287</v>
      </c>
      <c r="L41" s="29">
        <f t="shared" ref="L41" si="99">SUM(L33:L40)</f>
        <v>39257</v>
      </c>
      <c r="M41" s="29">
        <f t="shared" ref="M41" si="100">SUM(M33:M40)</f>
        <v>116544</v>
      </c>
      <c r="N41" s="29">
        <f t="shared" ref="N41" si="101">SUM(N33:N40)</f>
        <v>48891</v>
      </c>
      <c r="O41" s="29">
        <f t="shared" ref="O41" si="102">SUM(O33:O40)</f>
        <v>46484</v>
      </c>
      <c r="P41" s="29">
        <f t="shared" ref="P41" si="103">SUM(P33:P40)</f>
        <v>95375</v>
      </c>
      <c r="Q41" s="29">
        <f t="shared" ref="Q41" si="104">SUM(Q33:Q40)</f>
        <v>36493</v>
      </c>
      <c r="R41" s="29">
        <f t="shared" ref="R41" si="105">SUM(R33:R40)</f>
        <v>53391</v>
      </c>
      <c r="S41" s="29">
        <f t="shared" ref="S41" si="106">SUM(S33:S40)</f>
        <v>89884</v>
      </c>
      <c r="T41" s="29">
        <f t="shared" ref="T41" si="107">SUM(T33:T40)</f>
        <v>41005</v>
      </c>
      <c r="U41" s="29">
        <f t="shared" ref="U41" si="108">SUM(U33:U40)</f>
        <v>62349</v>
      </c>
      <c r="V41" s="29">
        <f t="shared" ref="V41" si="109">SUM(V33:V40)</f>
        <v>103354</v>
      </c>
      <c r="W41" s="29">
        <f t="shared" ref="W41" si="110">SUM(W33:W40)</f>
        <v>33648</v>
      </c>
      <c r="X41" s="29">
        <f t="shared" ref="X41" si="111">SUM(X33:X40)</f>
        <v>52581</v>
      </c>
      <c r="Y41" s="29">
        <f t="shared" ref="Y41" si="112">SUM(Y33:Y40)</f>
        <v>86229</v>
      </c>
      <c r="Z41" s="29">
        <f t="shared" ref="Z41" si="113">SUM(Z33:Z40)</f>
        <v>32673</v>
      </c>
      <c r="AA41" s="29">
        <f t="shared" ref="AA41" si="114">SUM(AA33:AA40)</f>
        <v>59462</v>
      </c>
      <c r="AB41" s="29">
        <f t="shared" ref="AB41" si="115">SUM(AB33:AB40)</f>
        <v>92135</v>
      </c>
      <c r="AC41" s="29">
        <f t="shared" ref="AC41" si="116">SUM(AC33:AC40)</f>
        <v>40152</v>
      </c>
      <c r="AD41" s="29">
        <f t="shared" ref="AD41" si="117">SUM(AD33:AD40)</f>
        <v>55906</v>
      </c>
      <c r="AE41" s="29">
        <f t="shared" ref="AE41" si="118">SUM(AE33:AE40)</f>
        <v>96058</v>
      </c>
      <c r="AF41" s="29">
        <f t="shared" ref="AF41" si="119">SUM(AF33:AF40)</f>
        <v>38310</v>
      </c>
      <c r="AG41" s="29">
        <f t="shared" ref="AG41" si="120">SUM(AG33:AG40)</f>
        <v>47873</v>
      </c>
      <c r="AH41" s="29">
        <f t="shared" ref="AH41" si="121">SUM(AH33:AH40)</f>
        <v>86183</v>
      </c>
      <c r="AI41" s="29">
        <f t="shared" ref="AI41" si="122">SUM(AI33:AI40)</f>
        <v>41251</v>
      </c>
      <c r="AJ41" s="29">
        <f t="shared" ref="AJ41" si="123">SUM(AJ33:AJ40)</f>
        <v>47083</v>
      </c>
      <c r="AK41" s="29">
        <f t="shared" ref="AK41" si="124">SUM(AK33:AK40)</f>
        <v>88334</v>
      </c>
      <c r="AL41" s="29">
        <f t="shared" ref="AL41" si="125">SUM(AL33:AL40)</f>
        <v>40597</v>
      </c>
      <c r="AM41" s="29">
        <f t="shared" ref="AM41" si="126">SUM(AM33:AM40)</f>
        <v>45413</v>
      </c>
      <c r="AN41" s="29">
        <f t="shared" ref="AN41" si="127">SUM(AN33:AN40)</f>
        <v>86010</v>
      </c>
      <c r="AO41" s="29">
        <f t="shared" ref="AO41" si="128">SUM(AO33:AO40)</f>
        <v>51673</v>
      </c>
      <c r="AP41" s="29">
        <f t="shared" ref="AP41" si="129">SUM(AP33:AP40)</f>
        <v>45772</v>
      </c>
      <c r="AQ41" s="29">
        <f t="shared" ref="AQ41" si="130">SUM(AQ33:AQ40)</f>
        <v>97445</v>
      </c>
      <c r="AR41" s="29">
        <f t="shared" ref="AR41" si="131">SUM(AR33:AR40)</f>
        <v>61126</v>
      </c>
      <c r="AS41" s="29">
        <f t="shared" ref="AS41" si="132">SUM(AS33:AS40)</f>
        <v>50121</v>
      </c>
      <c r="AT41" s="29">
        <f t="shared" ref="AT41" si="133">SUM(AT33:AT40)</f>
        <v>111247</v>
      </c>
      <c r="AU41" s="29">
        <f t="shared" ref="AU41" si="134">SUM(AU33:AU40)</f>
        <v>44143</v>
      </c>
      <c r="AV41" s="29">
        <f t="shared" ref="AV41" si="135">SUM(AV33:AV40)</f>
        <v>59056</v>
      </c>
      <c r="AW41" s="29">
        <f t="shared" ref="AW41" si="136">SUM(AW33:AW40)</f>
        <v>103199</v>
      </c>
      <c r="AX41" s="29">
        <f t="shared" ref="AX41" si="137">SUM(AX33:AX40)</f>
        <v>49242</v>
      </c>
      <c r="AY41" s="29">
        <f t="shared" ref="AY41" si="138">SUM(AY33:AY40)</f>
        <v>49173</v>
      </c>
      <c r="AZ41" s="29">
        <f t="shared" ref="AZ41" si="139">SUM(AZ33:AZ40)</f>
        <v>98415</v>
      </c>
      <c r="BA41" s="29">
        <f t="shared" ref="BA41" si="140">SUM(BA33:BA40)</f>
        <v>59814</v>
      </c>
      <c r="BB41" s="29">
        <f t="shared" ref="BB41" si="141">SUM(BB33:BB40)</f>
        <v>50479</v>
      </c>
      <c r="BC41" s="29">
        <f t="shared" ref="BC41" si="142">SUM(BC33:BC40)</f>
        <v>110293</v>
      </c>
      <c r="BD41" s="29">
        <f t="shared" ref="BD41" si="143">SUM(BD33:BD40)</f>
        <v>68790</v>
      </c>
      <c r="BE41" s="29">
        <f t="shared" ref="BE41" si="144">SUM(BE33:BE40)</f>
        <v>63504</v>
      </c>
      <c r="BF41" s="29">
        <f t="shared" ref="BF41:BH41" si="145">SUM(BF33:BF40)</f>
        <v>132294</v>
      </c>
      <c r="BG41" s="29">
        <f t="shared" si="145"/>
        <v>35403</v>
      </c>
      <c r="BH41" s="29">
        <f t="shared" si="145"/>
        <v>53117</v>
      </c>
      <c r="BI41" s="29">
        <f t="shared" ref="BI41" si="146">SUM(BI33:BI40)</f>
        <v>88520</v>
      </c>
    </row>
    <row r="44" spans="1:61" x14ac:dyDescent="0.25">
      <c r="A44" s="11" t="s">
        <v>25</v>
      </c>
      <c r="B44" s="46">
        <v>2005</v>
      </c>
      <c r="C44" s="46"/>
      <c r="D44" s="46"/>
      <c r="E44" s="46">
        <v>2006</v>
      </c>
      <c r="F44" s="46"/>
      <c r="G44" s="46"/>
      <c r="H44" s="46">
        <v>2007</v>
      </c>
      <c r="I44" s="46"/>
      <c r="J44" s="46"/>
      <c r="K44" s="46">
        <v>2008</v>
      </c>
      <c r="L44" s="46"/>
      <c r="M44" s="46"/>
      <c r="N44" s="46">
        <v>2009</v>
      </c>
      <c r="O44" s="46"/>
      <c r="P44" s="46"/>
      <c r="Q44" s="46">
        <v>2010</v>
      </c>
      <c r="R44" s="46"/>
      <c r="S44" s="46"/>
      <c r="T44" s="46">
        <v>2011</v>
      </c>
      <c r="U44" s="46"/>
      <c r="V44" s="46"/>
      <c r="W44" s="46">
        <v>2012</v>
      </c>
      <c r="X44" s="46"/>
      <c r="Y44" s="46"/>
      <c r="Z44" s="46">
        <v>2013</v>
      </c>
      <c r="AA44" s="46"/>
      <c r="AB44" s="46"/>
      <c r="AC44" s="46">
        <v>2014</v>
      </c>
      <c r="AD44" s="46"/>
      <c r="AE44" s="46"/>
      <c r="AF44" s="46">
        <v>2015</v>
      </c>
      <c r="AG44" s="46"/>
      <c r="AH44" s="46"/>
      <c r="AI44" s="46">
        <v>2016</v>
      </c>
      <c r="AJ44" s="46"/>
      <c r="AK44" s="46"/>
      <c r="AL44" s="46">
        <v>2017</v>
      </c>
      <c r="AM44" s="46"/>
      <c r="AN44" s="46"/>
      <c r="AO44" s="46">
        <v>2018</v>
      </c>
      <c r="AP44" s="46"/>
      <c r="AQ44" s="46"/>
      <c r="AR44" s="46">
        <v>2019</v>
      </c>
      <c r="AS44" s="46"/>
      <c r="AT44" s="46"/>
      <c r="AU44" s="46">
        <v>2020</v>
      </c>
      <c r="AV44" s="46"/>
      <c r="AW44" s="46"/>
      <c r="AX44" s="46">
        <v>2021</v>
      </c>
      <c r="AY44" s="46"/>
      <c r="AZ44" s="46"/>
      <c r="BA44" s="46">
        <v>2022</v>
      </c>
      <c r="BB44" s="46"/>
      <c r="BC44" s="46"/>
      <c r="BD44" s="46">
        <v>2023</v>
      </c>
      <c r="BE44" s="46"/>
      <c r="BF44" s="46"/>
      <c r="BG44" s="46">
        <v>2024</v>
      </c>
      <c r="BH44" s="46"/>
      <c r="BI44" s="46"/>
    </row>
    <row r="45" spans="1:61" x14ac:dyDescent="0.25">
      <c r="A45" s="8"/>
      <c r="B45" s="16" t="s">
        <v>11</v>
      </c>
      <c r="C45" s="16" t="s">
        <v>12</v>
      </c>
      <c r="D45" s="17" t="s">
        <v>13</v>
      </c>
      <c r="E45" s="16" t="s">
        <v>11</v>
      </c>
      <c r="F45" s="16" t="s">
        <v>12</v>
      </c>
      <c r="G45" s="17" t="s">
        <v>13</v>
      </c>
      <c r="H45" s="16" t="s">
        <v>11</v>
      </c>
      <c r="I45" s="16" t="s">
        <v>12</v>
      </c>
      <c r="J45" s="17" t="s">
        <v>13</v>
      </c>
      <c r="K45" s="16" t="s">
        <v>11</v>
      </c>
      <c r="L45" s="16" t="s">
        <v>12</v>
      </c>
      <c r="M45" s="17" t="s">
        <v>13</v>
      </c>
      <c r="N45" s="16" t="s">
        <v>11</v>
      </c>
      <c r="O45" s="16" t="s">
        <v>12</v>
      </c>
      <c r="P45" s="17" t="s">
        <v>13</v>
      </c>
      <c r="Q45" s="16" t="s">
        <v>11</v>
      </c>
      <c r="R45" s="16" t="s">
        <v>12</v>
      </c>
      <c r="S45" s="17" t="s">
        <v>13</v>
      </c>
      <c r="T45" s="16" t="s">
        <v>11</v>
      </c>
      <c r="U45" s="16" t="s">
        <v>12</v>
      </c>
      <c r="V45" s="17" t="s">
        <v>13</v>
      </c>
      <c r="W45" s="16" t="s">
        <v>11</v>
      </c>
      <c r="X45" s="16" t="s">
        <v>12</v>
      </c>
      <c r="Y45" s="17" t="s">
        <v>13</v>
      </c>
      <c r="Z45" s="16" t="s">
        <v>11</v>
      </c>
      <c r="AA45" s="16" t="s">
        <v>12</v>
      </c>
      <c r="AB45" s="17" t="s">
        <v>13</v>
      </c>
      <c r="AC45" s="16" t="s">
        <v>11</v>
      </c>
      <c r="AD45" s="16" t="s">
        <v>12</v>
      </c>
      <c r="AE45" s="17" t="s">
        <v>13</v>
      </c>
      <c r="AF45" s="16" t="s">
        <v>11</v>
      </c>
      <c r="AG45" s="16" t="s">
        <v>12</v>
      </c>
      <c r="AH45" s="17" t="s">
        <v>13</v>
      </c>
      <c r="AI45" s="16" t="s">
        <v>11</v>
      </c>
      <c r="AJ45" s="16" t="s">
        <v>12</v>
      </c>
      <c r="AK45" s="17" t="s">
        <v>13</v>
      </c>
      <c r="AL45" s="16" t="s">
        <v>11</v>
      </c>
      <c r="AM45" s="16" t="s">
        <v>12</v>
      </c>
      <c r="AN45" s="17" t="s">
        <v>13</v>
      </c>
      <c r="AO45" s="16" t="s">
        <v>11</v>
      </c>
      <c r="AP45" s="16" t="s">
        <v>12</v>
      </c>
      <c r="AQ45" s="17" t="s">
        <v>13</v>
      </c>
      <c r="AR45" s="16" t="s">
        <v>11</v>
      </c>
      <c r="AS45" s="16" t="s">
        <v>12</v>
      </c>
      <c r="AT45" s="17" t="s">
        <v>13</v>
      </c>
      <c r="AU45" s="16" t="s">
        <v>11</v>
      </c>
      <c r="AV45" s="16" t="s">
        <v>12</v>
      </c>
      <c r="AW45" s="17" t="s">
        <v>13</v>
      </c>
      <c r="AX45" s="16" t="s">
        <v>11</v>
      </c>
      <c r="AY45" s="16" t="s">
        <v>12</v>
      </c>
      <c r="AZ45" s="17" t="s">
        <v>13</v>
      </c>
      <c r="BA45" s="16" t="s">
        <v>11</v>
      </c>
      <c r="BB45" s="16" t="s">
        <v>12</v>
      </c>
      <c r="BC45" s="17" t="s">
        <v>13</v>
      </c>
      <c r="BD45" s="16" t="s">
        <v>11</v>
      </c>
      <c r="BE45" s="16" t="s">
        <v>12</v>
      </c>
      <c r="BF45" s="17" t="s">
        <v>13</v>
      </c>
      <c r="BG45" s="16" t="s">
        <v>11</v>
      </c>
      <c r="BH45" s="16" t="s">
        <v>12</v>
      </c>
      <c r="BI45" s="17" t="s">
        <v>13</v>
      </c>
    </row>
    <row r="46" spans="1:61" x14ac:dyDescent="0.25">
      <c r="A46" s="12" t="s">
        <v>14</v>
      </c>
      <c r="B46" s="28">
        <v>23984</v>
      </c>
      <c r="C46" s="28">
        <v>14391</v>
      </c>
      <c r="D46" s="28">
        <f>SUM(B46:C46)</f>
        <v>38375</v>
      </c>
      <c r="E46" s="28">
        <v>25088</v>
      </c>
      <c r="F46" s="28">
        <v>14314</v>
      </c>
      <c r="G46" s="28">
        <f>SUM(E46:F46)</f>
        <v>39402</v>
      </c>
      <c r="H46" s="28">
        <v>22331</v>
      </c>
      <c r="I46" s="28">
        <v>17328</v>
      </c>
      <c r="J46" s="28">
        <f>SUM(H46:I46)</f>
        <v>39659</v>
      </c>
      <c r="K46" s="28">
        <v>29584</v>
      </c>
      <c r="L46" s="28">
        <v>19512</v>
      </c>
      <c r="M46" s="28">
        <f>SUM(K46:L46)</f>
        <v>49096</v>
      </c>
      <c r="N46" s="28">
        <v>60734</v>
      </c>
      <c r="O46" s="28">
        <v>64231</v>
      </c>
      <c r="P46" s="28">
        <f>SUM(N46:O46)</f>
        <v>124965</v>
      </c>
      <c r="Q46" s="28">
        <v>74997</v>
      </c>
      <c r="R46" s="28">
        <v>60500</v>
      </c>
      <c r="S46" s="28">
        <f>SUM(Q46:R46)</f>
        <v>135497</v>
      </c>
      <c r="T46" s="28">
        <v>59952</v>
      </c>
      <c r="U46" s="28">
        <v>59227</v>
      </c>
      <c r="V46" s="28">
        <f>SUM(T46:U46)</f>
        <v>119179</v>
      </c>
      <c r="W46" s="28">
        <v>53795</v>
      </c>
      <c r="X46" s="28">
        <v>64037</v>
      </c>
      <c r="Y46" s="28">
        <f>SUM(W46:X46)</f>
        <v>117832</v>
      </c>
      <c r="Z46" s="28">
        <v>56703</v>
      </c>
      <c r="AA46" s="28">
        <v>55433</v>
      </c>
      <c r="AB46" s="28">
        <f>SUM(Z46:AA46)</f>
        <v>112136</v>
      </c>
      <c r="AC46" s="28">
        <v>57423</v>
      </c>
      <c r="AD46" s="28">
        <v>49726</v>
      </c>
      <c r="AE46" s="28">
        <f>SUM(AC46:AD46)</f>
        <v>107149</v>
      </c>
      <c r="AF46" s="28">
        <v>55031</v>
      </c>
      <c r="AG46" s="28">
        <v>54634</v>
      </c>
      <c r="AH46" s="28">
        <f>SUM(AF46:AG46)</f>
        <v>109665</v>
      </c>
      <c r="AI46" s="28">
        <v>55795</v>
      </c>
      <c r="AJ46" s="28">
        <v>53546</v>
      </c>
      <c r="AK46" s="28">
        <f>SUM(AI46:AJ46)</f>
        <v>109341</v>
      </c>
      <c r="AL46" s="28">
        <v>77189</v>
      </c>
      <c r="AM46" s="28">
        <v>53136</v>
      </c>
      <c r="AN46" s="28">
        <f>SUM(AL46:AM46)</f>
        <v>130325</v>
      </c>
      <c r="AO46" s="28">
        <v>66966</v>
      </c>
      <c r="AP46" s="28">
        <v>56987</v>
      </c>
      <c r="AQ46" s="28">
        <f>SUM(AO46:AP46)</f>
        <v>123953</v>
      </c>
      <c r="AR46" s="28">
        <v>80232</v>
      </c>
      <c r="AS46" s="28">
        <v>44570</v>
      </c>
      <c r="AT46" s="28">
        <f>SUM(AR46:AS46)</f>
        <v>124802</v>
      </c>
      <c r="AU46" s="28">
        <v>54610</v>
      </c>
      <c r="AV46" s="28">
        <v>56489</v>
      </c>
      <c r="AW46" s="28">
        <f>SUM(AU46:AV46)</f>
        <v>111099</v>
      </c>
      <c r="AX46" s="28">
        <v>52963</v>
      </c>
      <c r="AY46" s="28">
        <v>63699</v>
      </c>
      <c r="AZ46" s="28">
        <f>SUM(AX46:AY46)</f>
        <v>116662</v>
      </c>
      <c r="BA46" s="28">
        <v>49563</v>
      </c>
      <c r="BB46" s="28">
        <v>47864</v>
      </c>
      <c r="BC46" s="28">
        <f>SUM(BA46:BB46)</f>
        <v>97427</v>
      </c>
      <c r="BD46" s="28">
        <v>65981</v>
      </c>
      <c r="BE46" s="28">
        <v>52423</v>
      </c>
      <c r="BF46" s="28">
        <f>SUM(BD46:BE46)</f>
        <v>118404</v>
      </c>
      <c r="BG46" s="28">
        <v>53795</v>
      </c>
      <c r="BH46" s="28">
        <v>64037</v>
      </c>
      <c r="BI46" s="28">
        <f>SUM(BG46:BH46)</f>
        <v>117832</v>
      </c>
    </row>
    <row r="47" spans="1:61" x14ac:dyDescent="0.25">
      <c r="A47" s="12" t="s">
        <v>15</v>
      </c>
      <c r="B47">
        <v>46865</v>
      </c>
      <c r="C47">
        <v>21183</v>
      </c>
      <c r="D47" s="28">
        <f t="shared" ref="D47:D48" si="147">SUM(B47:C47)</f>
        <v>68048</v>
      </c>
      <c r="E47">
        <v>46843</v>
      </c>
      <c r="F47">
        <v>15137</v>
      </c>
      <c r="G47" s="28">
        <f t="shared" ref="G47:G52" si="148">SUM(E47:F47)</f>
        <v>61980</v>
      </c>
      <c r="H47">
        <v>48685</v>
      </c>
      <c r="I47">
        <v>24947</v>
      </c>
      <c r="J47" s="28">
        <f t="shared" ref="J47:J52" si="149">SUM(H47:I47)</f>
        <v>73632</v>
      </c>
      <c r="K47">
        <v>50855</v>
      </c>
      <c r="L47">
        <v>38497</v>
      </c>
      <c r="M47" s="28">
        <f t="shared" ref="M47:M52" si="150">SUM(K47:L47)</f>
        <v>89352</v>
      </c>
      <c r="N47">
        <v>5897</v>
      </c>
      <c r="O47">
        <v>6339</v>
      </c>
      <c r="P47" s="28">
        <f t="shared" ref="P47:P53" si="151">SUM(N47:O47)</f>
        <v>12236</v>
      </c>
      <c r="Q47">
        <v>12000</v>
      </c>
      <c r="R47">
        <v>9192</v>
      </c>
      <c r="S47" s="28">
        <f t="shared" ref="S47:S53" si="152">SUM(Q47:R47)</f>
        <v>21192</v>
      </c>
      <c r="T47">
        <v>13648</v>
      </c>
      <c r="U47">
        <v>9771</v>
      </c>
      <c r="V47" s="28">
        <f t="shared" ref="V47:V52" si="153">SUM(T47:U47)</f>
        <v>23419</v>
      </c>
      <c r="W47">
        <v>12665</v>
      </c>
      <c r="X47">
        <v>11858</v>
      </c>
      <c r="Y47" s="28">
        <f t="shared" ref="Y47:Y53" si="154">SUM(W47:X47)</f>
        <v>24523</v>
      </c>
      <c r="Z47">
        <v>12326</v>
      </c>
      <c r="AA47">
        <v>13229</v>
      </c>
      <c r="AB47" s="28">
        <f t="shared" ref="AB47:AB52" si="155">SUM(Z47:AA47)</f>
        <v>25555</v>
      </c>
      <c r="AC47">
        <v>5188</v>
      </c>
      <c r="AD47">
        <v>10289</v>
      </c>
      <c r="AE47" s="28">
        <f t="shared" ref="AE47:AE52" si="156">SUM(AC47:AD47)</f>
        <v>15477</v>
      </c>
      <c r="AF47">
        <v>21201</v>
      </c>
      <c r="AG47">
        <v>8554</v>
      </c>
      <c r="AH47" s="28">
        <f t="shared" ref="AH47:AH50" si="157">SUM(AF47:AG47)</f>
        <v>29755</v>
      </c>
      <c r="AI47">
        <v>16001</v>
      </c>
      <c r="AJ47">
        <v>11295</v>
      </c>
      <c r="AK47" s="28">
        <f t="shared" ref="AK47:AK50" si="158">SUM(AI47:AJ47)</f>
        <v>27296</v>
      </c>
      <c r="AL47">
        <v>10831</v>
      </c>
      <c r="AM47">
        <v>11924</v>
      </c>
      <c r="AN47" s="28">
        <f t="shared" ref="AN47:AN50" si="159">SUM(AL47:AM47)</f>
        <v>22755</v>
      </c>
      <c r="AO47">
        <v>9824</v>
      </c>
      <c r="AP47">
        <v>9649</v>
      </c>
      <c r="AQ47" s="28">
        <f t="shared" ref="AQ47:AQ50" si="160">SUM(AO47:AP47)</f>
        <v>19473</v>
      </c>
      <c r="AR47">
        <v>15247</v>
      </c>
      <c r="AS47">
        <v>17171</v>
      </c>
      <c r="AT47" s="28">
        <f t="shared" ref="AT47" si="161">SUM(AR47:AS47)</f>
        <v>32418</v>
      </c>
      <c r="AU47">
        <v>11201</v>
      </c>
      <c r="AV47">
        <v>21301</v>
      </c>
      <c r="AW47" s="28">
        <f t="shared" ref="AW47" si="162">SUM(AU47:AV47)</f>
        <v>32502</v>
      </c>
      <c r="AX47">
        <v>24817</v>
      </c>
      <c r="AY47">
        <v>20695</v>
      </c>
      <c r="AZ47" s="28">
        <f t="shared" ref="AZ47" si="163">SUM(AX47:AY47)</f>
        <v>45512</v>
      </c>
      <c r="BA47">
        <v>18182</v>
      </c>
      <c r="BB47">
        <v>11254</v>
      </c>
      <c r="BC47" s="28">
        <f t="shared" ref="BC47" si="164">SUM(BA47:BB47)</f>
        <v>29436</v>
      </c>
      <c r="BD47">
        <v>20206</v>
      </c>
      <c r="BE47">
        <v>23650</v>
      </c>
      <c r="BF47" s="28">
        <f t="shared" ref="BF47" si="165">SUM(BD47:BE47)</f>
        <v>43856</v>
      </c>
      <c r="BG47">
        <v>12665</v>
      </c>
      <c r="BH47">
        <v>11858</v>
      </c>
      <c r="BI47" s="28">
        <f t="shared" ref="BI47" si="166">SUM(BG47:BH47)</f>
        <v>24523</v>
      </c>
    </row>
    <row r="48" spans="1:61" x14ac:dyDescent="0.25">
      <c r="A48" s="12" t="s">
        <v>16</v>
      </c>
      <c r="B48">
        <v>19081</v>
      </c>
      <c r="C48">
        <v>13427</v>
      </c>
      <c r="D48" s="28">
        <f t="shared" si="147"/>
        <v>32508</v>
      </c>
      <c r="E48">
        <v>16452</v>
      </c>
      <c r="F48">
        <v>18670</v>
      </c>
      <c r="G48" s="28">
        <f t="shared" si="148"/>
        <v>35122</v>
      </c>
      <c r="H48">
        <v>21499</v>
      </c>
      <c r="I48">
        <v>27825</v>
      </c>
      <c r="J48" s="28">
        <f t="shared" si="149"/>
        <v>49324</v>
      </c>
      <c r="K48">
        <v>24847</v>
      </c>
      <c r="L48">
        <v>29031</v>
      </c>
      <c r="M48" s="28">
        <f t="shared" si="150"/>
        <v>53878</v>
      </c>
      <c r="N48">
        <v>19683</v>
      </c>
      <c r="O48">
        <v>30613</v>
      </c>
      <c r="P48" s="28">
        <f t="shared" si="151"/>
        <v>50296</v>
      </c>
      <c r="Q48">
        <v>10766</v>
      </c>
      <c r="R48">
        <v>35282</v>
      </c>
      <c r="S48" s="28">
        <f t="shared" si="152"/>
        <v>46048</v>
      </c>
      <c r="T48">
        <v>12285</v>
      </c>
      <c r="U48">
        <v>26468</v>
      </c>
      <c r="V48" s="28">
        <f t="shared" si="153"/>
        <v>38753</v>
      </c>
      <c r="W48">
        <v>12330</v>
      </c>
      <c r="X48">
        <v>18717</v>
      </c>
      <c r="Y48" s="28">
        <f t="shared" si="154"/>
        <v>31047</v>
      </c>
      <c r="Z48">
        <v>5898</v>
      </c>
      <c r="AA48">
        <v>21834</v>
      </c>
      <c r="AB48" s="28">
        <f t="shared" si="155"/>
        <v>27732</v>
      </c>
      <c r="AC48">
        <v>10083</v>
      </c>
      <c r="AD48">
        <v>27215</v>
      </c>
      <c r="AE48" s="28">
        <f t="shared" si="156"/>
        <v>37298</v>
      </c>
      <c r="AF48">
        <v>22212</v>
      </c>
      <c r="AG48">
        <v>25288</v>
      </c>
      <c r="AH48" s="28">
        <f t="shared" si="157"/>
        <v>47500</v>
      </c>
      <c r="AI48">
        <v>12696</v>
      </c>
      <c r="AJ48">
        <v>16707</v>
      </c>
      <c r="AK48" s="28">
        <f t="shared" si="158"/>
        <v>29403</v>
      </c>
      <c r="AL48">
        <v>20459</v>
      </c>
      <c r="AM48">
        <v>27454</v>
      </c>
      <c r="AN48" s="28">
        <f t="shared" si="159"/>
        <v>47913</v>
      </c>
      <c r="AO48">
        <v>12464</v>
      </c>
      <c r="AP48">
        <v>32237</v>
      </c>
      <c r="AQ48" s="28">
        <f t="shared" si="160"/>
        <v>44701</v>
      </c>
      <c r="AR48">
        <v>25467</v>
      </c>
      <c r="AS48">
        <v>29638</v>
      </c>
      <c r="AT48" s="28">
        <f>SUM(AR48:AS48)</f>
        <v>55105</v>
      </c>
      <c r="AU48">
        <v>14855</v>
      </c>
      <c r="AV48">
        <v>29972</v>
      </c>
      <c r="AW48" s="28">
        <f>SUM(AU48:AV48)</f>
        <v>44827</v>
      </c>
      <c r="AX48">
        <v>17180</v>
      </c>
      <c r="AY48">
        <v>17776</v>
      </c>
      <c r="AZ48" s="28">
        <f>SUM(AX48:AY48)</f>
        <v>34956</v>
      </c>
      <c r="BA48">
        <v>16768</v>
      </c>
      <c r="BB48">
        <v>40638</v>
      </c>
      <c r="BC48" s="28">
        <f>SUM(BA48:BB48)</f>
        <v>57406</v>
      </c>
      <c r="BD48">
        <v>16545</v>
      </c>
      <c r="BE48">
        <v>32401</v>
      </c>
      <c r="BF48" s="28">
        <f>SUM(BD48:BE48)</f>
        <v>48946</v>
      </c>
      <c r="BG48">
        <v>12330</v>
      </c>
      <c r="BH48">
        <v>18717</v>
      </c>
      <c r="BI48" s="28">
        <f>SUM(BG48:BH48)</f>
        <v>31047</v>
      </c>
    </row>
    <row r="49" spans="1:61" x14ac:dyDescent="0.25">
      <c r="A49" s="12" t="s">
        <v>17</v>
      </c>
      <c r="B49">
        <v>0</v>
      </c>
      <c r="C49">
        <v>790</v>
      </c>
      <c r="D49" s="28">
        <f>SUM(B49:C49)</f>
        <v>790</v>
      </c>
      <c r="E49">
        <v>0</v>
      </c>
      <c r="F49">
        <v>1033</v>
      </c>
      <c r="G49" s="28">
        <f>SUM(E49:F49)</f>
        <v>1033</v>
      </c>
      <c r="H49">
        <v>0</v>
      </c>
      <c r="I49">
        <v>337</v>
      </c>
      <c r="J49" s="28">
        <f>SUM(H49:I49)</f>
        <v>337</v>
      </c>
      <c r="K49" s="5" t="s">
        <v>22</v>
      </c>
      <c r="L49" s="5" t="s">
        <v>22</v>
      </c>
      <c r="M49" s="5">
        <v>0</v>
      </c>
      <c r="N49">
        <v>905</v>
      </c>
      <c r="O49">
        <v>426</v>
      </c>
      <c r="P49" s="28">
        <f>SUM(N49:O49)</f>
        <v>1331</v>
      </c>
      <c r="Q49">
        <v>602</v>
      </c>
      <c r="R49">
        <v>0</v>
      </c>
      <c r="S49" s="28">
        <f>SUM(Q49:R49)</f>
        <v>602</v>
      </c>
      <c r="T49">
        <v>0</v>
      </c>
      <c r="U49">
        <v>0</v>
      </c>
      <c r="V49" s="28">
        <f>SUM(T49:U49)</f>
        <v>0</v>
      </c>
      <c r="W49" s="5" t="s">
        <v>22</v>
      </c>
      <c r="X49" s="5" t="s">
        <v>22</v>
      </c>
      <c r="Y49" s="5" t="s">
        <v>22</v>
      </c>
      <c r="Z49">
        <v>793</v>
      </c>
      <c r="AA49">
        <v>0</v>
      </c>
      <c r="AB49" s="28">
        <f>SUM(Z49:AA49)</f>
        <v>793</v>
      </c>
      <c r="AC49">
        <v>341</v>
      </c>
      <c r="AD49">
        <v>881</v>
      </c>
      <c r="AE49" s="28">
        <f>SUM(AC49:AD49)</f>
        <v>1222</v>
      </c>
      <c r="AF49">
        <v>829</v>
      </c>
      <c r="AG49">
        <v>2037</v>
      </c>
      <c r="AH49" s="28">
        <f>SUM(AF49:AG49)</f>
        <v>2866</v>
      </c>
      <c r="AI49">
        <v>303</v>
      </c>
      <c r="AJ49">
        <v>0</v>
      </c>
      <c r="AK49" s="28">
        <f>SUM(AI49:AJ49)</f>
        <v>303</v>
      </c>
      <c r="AL49">
        <v>920</v>
      </c>
      <c r="AM49">
        <v>651</v>
      </c>
      <c r="AN49" s="28">
        <f>SUM(AL49:AM49)</f>
        <v>1571</v>
      </c>
      <c r="AO49">
        <v>868</v>
      </c>
      <c r="AP49">
        <v>1041</v>
      </c>
      <c r="AQ49" s="28">
        <f>SUM(AO49:AP49)</f>
        <v>1909</v>
      </c>
      <c r="AR49">
        <v>0</v>
      </c>
      <c r="AS49">
        <v>943</v>
      </c>
      <c r="AT49" s="28">
        <f>SUM(AR49:AS49)</f>
        <v>943</v>
      </c>
      <c r="AU49">
        <v>309</v>
      </c>
      <c r="AV49">
        <v>1238</v>
      </c>
      <c r="AW49" s="28">
        <f>SUM(AU49:AV49)</f>
        <v>1547</v>
      </c>
      <c r="AX49">
        <v>626</v>
      </c>
      <c r="AY49">
        <v>589</v>
      </c>
      <c r="AZ49" s="28">
        <f>SUM(AX49:AY49)</f>
        <v>1215</v>
      </c>
      <c r="BA49">
        <v>648</v>
      </c>
      <c r="BB49">
        <v>4946</v>
      </c>
      <c r="BC49" s="28">
        <f>SUM(BA49:BB49)</f>
        <v>5594</v>
      </c>
      <c r="BD49">
        <v>0</v>
      </c>
      <c r="BE49">
        <v>2527</v>
      </c>
      <c r="BF49" s="28">
        <f>SUM(BD49:BE49)</f>
        <v>2527</v>
      </c>
      <c r="BG49" s="5" t="s">
        <v>22</v>
      </c>
      <c r="BH49" s="5" t="s">
        <v>22</v>
      </c>
      <c r="BI49" s="5" t="s">
        <v>22</v>
      </c>
    </row>
    <row r="50" spans="1:61" x14ac:dyDescent="0.25">
      <c r="A50" s="12" t="s">
        <v>18</v>
      </c>
      <c r="B50">
        <v>624</v>
      </c>
      <c r="C50">
        <v>1286</v>
      </c>
      <c r="D50" s="28">
        <f t="shared" ref="D50:D53" si="167">SUM(B50:C50)</f>
        <v>1910</v>
      </c>
      <c r="E50">
        <v>4045</v>
      </c>
      <c r="F50">
        <v>909</v>
      </c>
      <c r="G50" s="28">
        <f t="shared" si="148"/>
        <v>4954</v>
      </c>
      <c r="H50">
        <v>2854</v>
      </c>
      <c r="I50">
        <v>2806</v>
      </c>
      <c r="J50" s="28">
        <f t="shared" si="149"/>
        <v>5660</v>
      </c>
      <c r="K50">
        <v>6622</v>
      </c>
      <c r="L50">
        <v>3058</v>
      </c>
      <c r="M50" s="28">
        <f t="shared" si="150"/>
        <v>9680</v>
      </c>
      <c r="N50">
        <v>1418</v>
      </c>
      <c r="O50">
        <v>6057</v>
      </c>
      <c r="P50" s="28">
        <f t="shared" si="151"/>
        <v>7475</v>
      </c>
      <c r="Q50">
        <v>5005</v>
      </c>
      <c r="R50">
        <v>7290</v>
      </c>
      <c r="S50" s="28">
        <f t="shared" si="152"/>
        <v>12295</v>
      </c>
      <c r="T50">
        <v>8604</v>
      </c>
      <c r="U50">
        <v>6298</v>
      </c>
      <c r="V50" s="28">
        <f t="shared" si="153"/>
        <v>14902</v>
      </c>
      <c r="W50">
        <v>4812</v>
      </c>
      <c r="X50">
        <v>5731</v>
      </c>
      <c r="Y50" s="28">
        <f t="shared" si="154"/>
        <v>10543</v>
      </c>
      <c r="Z50">
        <v>5311</v>
      </c>
      <c r="AA50">
        <v>4087</v>
      </c>
      <c r="AB50" s="28">
        <f t="shared" si="155"/>
        <v>9398</v>
      </c>
      <c r="AC50">
        <v>2186</v>
      </c>
      <c r="AD50">
        <v>4767</v>
      </c>
      <c r="AE50" s="28">
        <f t="shared" si="156"/>
        <v>6953</v>
      </c>
      <c r="AF50">
        <v>4153</v>
      </c>
      <c r="AG50">
        <v>4888</v>
      </c>
      <c r="AH50" s="28">
        <f t="shared" si="157"/>
        <v>9041</v>
      </c>
      <c r="AI50">
        <v>4018</v>
      </c>
      <c r="AJ50">
        <v>5571</v>
      </c>
      <c r="AK50" s="28">
        <f t="shared" si="158"/>
        <v>9589</v>
      </c>
      <c r="AL50">
        <v>6296</v>
      </c>
      <c r="AM50">
        <v>3555</v>
      </c>
      <c r="AN50" s="28">
        <f t="shared" si="159"/>
        <v>9851</v>
      </c>
      <c r="AO50">
        <v>6727</v>
      </c>
      <c r="AP50">
        <v>4075</v>
      </c>
      <c r="AQ50" s="28">
        <f t="shared" si="160"/>
        <v>10802</v>
      </c>
      <c r="AR50">
        <v>6976</v>
      </c>
      <c r="AS50">
        <v>13097</v>
      </c>
      <c r="AT50" s="28">
        <f t="shared" ref="AT50" si="168">SUM(AR50:AS50)</f>
        <v>20073</v>
      </c>
      <c r="AU50">
        <v>8685</v>
      </c>
      <c r="AV50">
        <v>20022</v>
      </c>
      <c r="AW50" s="28">
        <f t="shared" ref="AW50" si="169">SUM(AU50:AV50)</f>
        <v>28707</v>
      </c>
      <c r="AX50">
        <v>15560</v>
      </c>
      <c r="AY50">
        <v>15612</v>
      </c>
      <c r="AZ50" s="28">
        <f t="shared" ref="AZ50" si="170">SUM(AX50:AY50)</f>
        <v>31172</v>
      </c>
      <c r="BA50">
        <v>21569</v>
      </c>
      <c r="BB50">
        <v>10970</v>
      </c>
      <c r="BC50" s="28">
        <f t="shared" ref="BC50" si="171">SUM(BA50:BB50)</f>
        <v>32539</v>
      </c>
      <c r="BD50">
        <v>11090</v>
      </c>
      <c r="BE50">
        <v>7310</v>
      </c>
      <c r="BF50" s="28">
        <f t="shared" ref="BF50" si="172">SUM(BD50:BE50)</f>
        <v>18400</v>
      </c>
      <c r="BG50">
        <v>4812</v>
      </c>
      <c r="BH50">
        <v>5731</v>
      </c>
      <c r="BI50" s="28">
        <f t="shared" ref="BI50" si="173">SUM(BG50:BH50)</f>
        <v>10543</v>
      </c>
    </row>
    <row r="51" spans="1:61" x14ac:dyDescent="0.25">
      <c r="A51" s="12" t="s">
        <v>19</v>
      </c>
      <c r="B51">
        <v>68144</v>
      </c>
      <c r="C51">
        <v>35772</v>
      </c>
      <c r="D51" s="28">
        <f t="shared" si="167"/>
        <v>103916</v>
      </c>
      <c r="E51">
        <v>74898</v>
      </c>
      <c r="F51">
        <v>40887</v>
      </c>
      <c r="G51" s="28">
        <f t="shared" si="148"/>
        <v>115785</v>
      </c>
      <c r="H51">
        <v>91778</v>
      </c>
      <c r="I51">
        <v>42508</v>
      </c>
      <c r="J51" s="28">
        <f t="shared" si="149"/>
        <v>134286</v>
      </c>
      <c r="K51">
        <v>95562</v>
      </c>
      <c r="L51">
        <v>37497</v>
      </c>
      <c r="M51" s="28">
        <f t="shared" si="150"/>
        <v>133059</v>
      </c>
      <c r="N51">
        <v>87412</v>
      </c>
      <c r="O51">
        <v>66662</v>
      </c>
      <c r="P51" s="28">
        <f t="shared" si="151"/>
        <v>154074</v>
      </c>
      <c r="Q51">
        <v>79603</v>
      </c>
      <c r="R51">
        <v>62950</v>
      </c>
      <c r="S51" s="28">
        <f t="shared" si="152"/>
        <v>142553</v>
      </c>
      <c r="T51">
        <v>72879</v>
      </c>
      <c r="U51">
        <v>60232</v>
      </c>
      <c r="V51" s="28">
        <f t="shared" si="153"/>
        <v>133111</v>
      </c>
      <c r="W51">
        <v>84223</v>
      </c>
      <c r="X51">
        <v>70392</v>
      </c>
      <c r="Y51" s="28">
        <f t="shared" si="154"/>
        <v>154615</v>
      </c>
      <c r="Z51">
        <v>62527</v>
      </c>
      <c r="AA51">
        <v>67887</v>
      </c>
      <c r="AB51" s="28">
        <f t="shared" si="155"/>
        <v>130414</v>
      </c>
      <c r="AC51">
        <v>56823</v>
      </c>
      <c r="AD51">
        <v>73340</v>
      </c>
      <c r="AE51" s="28">
        <f t="shared" si="156"/>
        <v>130163</v>
      </c>
      <c r="AF51">
        <v>49117</v>
      </c>
      <c r="AG51">
        <v>43752</v>
      </c>
      <c r="AH51" s="28">
        <f t="shared" ref="AH51:AH52" si="174">SUM(AF51:AG51)</f>
        <v>92869</v>
      </c>
      <c r="AI51">
        <v>71716</v>
      </c>
      <c r="AJ51">
        <v>51169</v>
      </c>
      <c r="AK51" s="28">
        <f t="shared" ref="AK51:AK52" si="175">SUM(AI51:AJ51)</f>
        <v>122885</v>
      </c>
      <c r="AL51">
        <v>54355</v>
      </c>
      <c r="AM51">
        <v>48686</v>
      </c>
      <c r="AN51" s="28">
        <f t="shared" ref="AN51:AN52" si="176">SUM(AL51:AM51)</f>
        <v>103041</v>
      </c>
      <c r="AO51">
        <v>63272</v>
      </c>
      <c r="AP51">
        <v>46343</v>
      </c>
      <c r="AQ51" s="28">
        <f t="shared" ref="AQ51:AQ52" si="177">SUM(AO51:AP51)</f>
        <v>109615</v>
      </c>
      <c r="AR51">
        <v>66009</v>
      </c>
      <c r="AS51">
        <v>50099</v>
      </c>
      <c r="AT51" s="28">
        <f>SUM(AR51:AS51)</f>
        <v>116108</v>
      </c>
      <c r="AU51">
        <v>45921</v>
      </c>
      <c r="AV51">
        <v>96902</v>
      </c>
      <c r="AW51" s="28">
        <f>SUM(AU51:AV51)</f>
        <v>142823</v>
      </c>
      <c r="AX51">
        <v>75364</v>
      </c>
      <c r="AY51">
        <v>69430</v>
      </c>
      <c r="AZ51" s="28">
        <f>SUM(AX51:AY51)</f>
        <v>144794</v>
      </c>
      <c r="BA51">
        <v>86504</v>
      </c>
      <c r="BB51">
        <v>67694</v>
      </c>
      <c r="BC51" s="28">
        <f>SUM(BA51:BB51)</f>
        <v>154198</v>
      </c>
      <c r="BD51">
        <v>107222</v>
      </c>
      <c r="BE51">
        <v>81341</v>
      </c>
      <c r="BF51" s="28">
        <f>SUM(BD51:BE51)</f>
        <v>188563</v>
      </c>
      <c r="BG51">
        <v>84223</v>
      </c>
      <c r="BH51">
        <v>70392</v>
      </c>
      <c r="BI51" s="28">
        <f>SUM(BG51:BH51)</f>
        <v>154615</v>
      </c>
    </row>
    <row r="52" spans="1:61" x14ac:dyDescent="0.25">
      <c r="A52" s="12" t="s">
        <v>20</v>
      </c>
      <c r="B52" s="28">
        <v>965</v>
      </c>
      <c r="C52" s="28">
        <v>716</v>
      </c>
      <c r="D52" s="28">
        <f t="shared" si="167"/>
        <v>1681</v>
      </c>
      <c r="E52" s="28">
        <v>3629</v>
      </c>
      <c r="F52" s="28">
        <v>1645</v>
      </c>
      <c r="G52" s="28">
        <f t="shared" si="148"/>
        <v>5274</v>
      </c>
      <c r="H52" s="28">
        <v>6785</v>
      </c>
      <c r="I52" s="28">
        <v>4837</v>
      </c>
      <c r="J52" s="28">
        <f t="shared" si="149"/>
        <v>11622</v>
      </c>
      <c r="K52" s="28">
        <v>9276</v>
      </c>
      <c r="L52" s="28">
        <v>938</v>
      </c>
      <c r="M52" s="28">
        <f t="shared" si="150"/>
        <v>10214</v>
      </c>
      <c r="N52" s="28">
        <v>8976</v>
      </c>
      <c r="O52" s="28">
        <v>6832</v>
      </c>
      <c r="P52" s="28">
        <f t="shared" si="151"/>
        <v>15808</v>
      </c>
      <c r="Q52">
        <v>5872</v>
      </c>
      <c r="R52">
        <v>4550</v>
      </c>
      <c r="S52" s="28">
        <f t="shared" si="152"/>
        <v>10422</v>
      </c>
      <c r="T52" s="28">
        <v>4114</v>
      </c>
      <c r="U52" s="28">
        <v>4334</v>
      </c>
      <c r="V52" s="28">
        <f t="shared" si="153"/>
        <v>8448</v>
      </c>
      <c r="W52" s="28">
        <v>12794</v>
      </c>
      <c r="X52" s="28">
        <v>3398</v>
      </c>
      <c r="Y52" s="28">
        <f t="shared" si="154"/>
        <v>16192</v>
      </c>
      <c r="Z52" s="28">
        <v>12896</v>
      </c>
      <c r="AA52" s="28">
        <v>7933</v>
      </c>
      <c r="AB52" s="28">
        <f t="shared" si="155"/>
        <v>20829</v>
      </c>
      <c r="AC52" s="28">
        <v>7717</v>
      </c>
      <c r="AD52" s="28">
        <v>3139</v>
      </c>
      <c r="AE52" s="28">
        <f t="shared" si="156"/>
        <v>10856</v>
      </c>
      <c r="AF52" s="28">
        <v>19831</v>
      </c>
      <c r="AG52" s="28">
        <v>6924</v>
      </c>
      <c r="AH52" s="28">
        <f t="shared" si="174"/>
        <v>26755</v>
      </c>
      <c r="AI52" s="28">
        <v>16129</v>
      </c>
      <c r="AJ52" s="28">
        <v>6689</v>
      </c>
      <c r="AK52" s="28">
        <f t="shared" si="175"/>
        <v>22818</v>
      </c>
      <c r="AL52" s="28">
        <v>7579</v>
      </c>
      <c r="AM52" s="28">
        <v>6364</v>
      </c>
      <c r="AN52" s="28">
        <f t="shared" si="176"/>
        <v>13943</v>
      </c>
      <c r="AO52" s="28">
        <v>14820</v>
      </c>
      <c r="AP52" s="28">
        <v>9348</v>
      </c>
      <c r="AQ52" s="28">
        <f t="shared" si="177"/>
        <v>24168</v>
      </c>
      <c r="AR52" s="28">
        <v>12637</v>
      </c>
      <c r="AS52" s="28">
        <v>12609</v>
      </c>
      <c r="AT52" s="28">
        <f t="shared" ref="AT52" si="178">SUM(AR52:AS52)</f>
        <v>25246</v>
      </c>
      <c r="AU52" s="28">
        <v>8621</v>
      </c>
      <c r="AV52" s="28">
        <v>27018</v>
      </c>
      <c r="AW52" s="28">
        <f t="shared" ref="AW52:AW53" si="179">SUM(AU52:AV52)</f>
        <v>35639</v>
      </c>
      <c r="AX52" s="28">
        <v>15432</v>
      </c>
      <c r="AY52" s="28">
        <v>15027</v>
      </c>
      <c r="AZ52" s="28">
        <f t="shared" ref="AZ52" si="180">SUM(AX52:AY52)</f>
        <v>30459</v>
      </c>
      <c r="BA52" s="28">
        <v>12424</v>
      </c>
      <c r="BB52" s="28">
        <v>15832</v>
      </c>
      <c r="BC52" s="28">
        <f t="shared" ref="BC52" si="181">SUM(BA52:BB52)</f>
        <v>28256</v>
      </c>
      <c r="BD52" s="28">
        <v>4930</v>
      </c>
      <c r="BE52" s="28">
        <v>10265</v>
      </c>
      <c r="BF52" s="28">
        <f t="shared" ref="BF52" si="182">SUM(BD52:BE52)</f>
        <v>15195</v>
      </c>
      <c r="BG52" s="28">
        <v>12794</v>
      </c>
      <c r="BH52" s="28">
        <v>3398</v>
      </c>
      <c r="BI52" s="28">
        <f t="shared" ref="BI52:BI53" si="183">SUM(BG52:BH52)</f>
        <v>16192</v>
      </c>
    </row>
    <row r="53" spans="1:61" x14ac:dyDescent="0.25">
      <c r="A53" s="12" t="s">
        <v>21</v>
      </c>
      <c r="B53" s="28">
        <v>0</v>
      </c>
      <c r="C53" s="28">
        <v>0</v>
      </c>
      <c r="D53" s="28">
        <f t="shared" si="167"/>
        <v>0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  <c r="J53" s="5" t="s">
        <v>22</v>
      </c>
      <c r="K53" s="5" t="s">
        <v>22</v>
      </c>
      <c r="L53" s="5" t="s">
        <v>22</v>
      </c>
      <c r="M53" s="5" t="s">
        <v>22</v>
      </c>
      <c r="N53" s="28">
        <v>689</v>
      </c>
      <c r="O53" s="28">
        <v>0</v>
      </c>
      <c r="P53" s="28">
        <f t="shared" si="151"/>
        <v>689</v>
      </c>
      <c r="Q53">
        <v>0</v>
      </c>
      <c r="R53">
        <v>1263</v>
      </c>
      <c r="S53" s="28">
        <f t="shared" si="152"/>
        <v>1263</v>
      </c>
      <c r="T53" s="5" t="s">
        <v>22</v>
      </c>
      <c r="U53" s="5" t="s">
        <v>22</v>
      </c>
      <c r="V53" s="5" t="s">
        <v>22</v>
      </c>
      <c r="W53">
        <v>744</v>
      </c>
      <c r="X53">
        <v>0</v>
      </c>
      <c r="Y53" s="28">
        <f t="shared" si="154"/>
        <v>744</v>
      </c>
      <c r="Z53" s="5" t="s">
        <v>22</v>
      </c>
      <c r="AA53" s="5" t="s">
        <v>22</v>
      </c>
      <c r="AB53" s="5" t="s">
        <v>22</v>
      </c>
      <c r="AC53" s="5" t="s">
        <v>22</v>
      </c>
      <c r="AD53" s="5" t="s">
        <v>22</v>
      </c>
      <c r="AE53" s="5" t="s">
        <v>22</v>
      </c>
      <c r="AF53" s="5" t="s">
        <v>22</v>
      </c>
      <c r="AG53" s="5" t="s">
        <v>22</v>
      </c>
      <c r="AH53" s="5" t="s">
        <v>22</v>
      </c>
      <c r="AI53" s="5" t="s">
        <v>22</v>
      </c>
      <c r="AJ53" s="5" t="s">
        <v>22</v>
      </c>
      <c r="AK53" s="5" t="s">
        <v>22</v>
      </c>
      <c r="AL53" s="5" t="s">
        <v>22</v>
      </c>
      <c r="AM53" s="5" t="s">
        <v>22</v>
      </c>
      <c r="AN53" s="5" t="s">
        <v>22</v>
      </c>
      <c r="AO53" s="5" t="s">
        <v>22</v>
      </c>
      <c r="AP53" s="5" t="s">
        <v>22</v>
      </c>
      <c r="AQ53" s="5" t="s">
        <v>22</v>
      </c>
      <c r="AR53" s="5" t="s">
        <v>22</v>
      </c>
      <c r="AS53" s="5" t="s">
        <v>22</v>
      </c>
      <c r="AT53" s="5" t="s">
        <v>22</v>
      </c>
      <c r="AU53">
        <v>772</v>
      </c>
      <c r="AV53">
        <v>0</v>
      </c>
      <c r="AW53" s="28">
        <f t="shared" si="179"/>
        <v>772</v>
      </c>
      <c r="AX53" s="5" t="s">
        <v>22</v>
      </c>
      <c r="AY53" s="5" t="s">
        <v>22</v>
      </c>
      <c r="AZ53" s="5" t="s">
        <v>22</v>
      </c>
      <c r="BA53" s="5" t="s">
        <v>22</v>
      </c>
      <c r="BB53" s="5" t="s">
        <v>22</v>
      </c>
      <c r="BC53" s="5" t="s">
        <v>22</v>
      </c>
      <c r="BD53" s="5" t="s">
        <v>22</v>
      </c>
      <c r="BE53" s="5" t="s">
        <v>22</v>
      </c>
      <c r="BF53" s="5" t="s">
        <v>22</v>
      </c>
      <c r="BG53">
        <v>744</v>
      </c>
      <c r="BH53">
        <v>0</v>
      </c>
      <c r="BI53" s="28">
        <f t="shared" si="183"/>
        <v>744</v>
      </c>
    </row>
    <row r="54" spans="1:61" x14ac:dyDescent="0.25">
      <c r="A54" s="21" t="s">
        <v>13</v>
      </c>
      <c r="B54" s="30">
        <f t="shared" ref="B54:D54" si="184">SUM(B46:B53)</f>
        <v>159663</v>
      </c>
      <c r="C54" s="30">
        <f t="shared" si="184"/>
        <v>87565</v>
      </c>
      <c r="D54" s="30">
        <f t="shared" si="184"/>
        <v>247228</v>
      </c>
      <c r="E54" s="30">
        <f t="shared" ref="E54" si="185">SUM(E46:E53)</f>
        <v>170955</v>
      </c>
      <c r="F54" s="30">
        <f t="shared" ref="F54" si="186">SUM(F46:F53)</f>
        <v>92595</v>
      </c>
      <c r="G54" s="30">
        <f t="shared" ref="G54" si="187">SUM(G46:G53)</f>
        <v>263550</v>
      </c>
      <c r="H54" s="30">
        <f t="shared" ref="H54" si="188">SUM(H46:H53)</f>
        <v>193932</v>
      </c>
      <c r="I54" s="30">
        <f t="shared" ref="I54" si="189">SUM(I46:I53)</f>
        <v>120588</v>
      </c>
      <c r="J54" s="30">
        <f t="shared" ref="J54" si="190">SUM(J46:J53)</f>
        <v>314520</v>
      </c>
      <c r="K54" s="30">
        <f t="shared" ref="K54" si="191">SUM(K46:K53)</f>
        <v>216746</v>
      </c>
      <c r="L54" s="30">
        <f t="shared" ref="L54" si="192">SUM(L46:L53)</f>
        <v>128533</v>
      </c>
      <c r="M54" s="30">
        <f t="shared" ref="M54" si="193">SUM(M46:M53)</f>
        <v>345279</v>
      </c>
      <c r="N54" s="30">
        <f t="shared" ref="N54" si="194">SUM(N46:N53)</f>
        <v>185714</v>
      </c>
      <c r="O54" s="30">
        <f t="shared" ref="O54" si="195">SUM(O46:O53)</f>
        <v>181160</v>
      </c>
      <c r="P54" s="30">
        <f t="shared" ref="P54" si="196">SUM(P46:P53)</f>
        <v>366874</v>
      </c>
      <c r="Q54" s="30">
        <f t="shared" ref="Q54" si="197">SUM(Q46:Q53)</f>
        <v>188845</v>
      </c>
      <c r="R54" s="30">
        <f t="shared" ref="R54" si="198">SUM(R46:R53)</f>
        <v>181027</v>
      </c>
      <c r="S54" s="30">
        <f t="shared" ref="S54" si="199">SUM(S46:S53)</f>
        <v>369872</v>
      </c>
      <c r="T54" s="30">
        <f t="shared" ref="T54" si="200">SUM(T46:T53)</f>
        <v>171482</v>
      </c>
      <c r="U54" s="30">
        <f t="shared" ref="U54" si="201">SUM(U46:U53)</f>
        <v>166330</v>
      </c>
      <c r="V54" s="30">
        <f t="shared" ref="V54" si="202">SUM(V46:V53)</f>
        <v>337812</v>
      </c>
      <c r="W54" s="30">
        <f t="shared" ref="W54" si="203">SUM(W46:W53)</f>
        <v>181363</v>
      </c>
      <c r="X54" s="30">
        <f t="shared" ref="X54" si="204">SUM(X46:X53)</f>
        <v>174133</v>
      </c>
      <c r="Y54" s="30">
        <f t="shared" ref="Y54" si="205">SUM(Y46:Y53)</f>
        <v>355496</v>
      </c>
      <c r="Z54" s="30">
        <f t="shared" ref="Z54" si="206">SUM(Z46:Z53)</f>
        <v>156454</v>
      </c>
      <c r="AA54" s="30">
        <f t="shared" ref="AA54" si="207">SUM(AA46:AA53)</f>
        <v>170403</v>
      </c>
      <c r="AB54" s="30">
        <f t="shared" ref="AB54" si="208">SUM(AB46:AB53)</f>
        <v>326857</v>
      </c>
      <c r="AC54" s="30">
        <f t="shared" ref="AC54" si="209">SUM(AC46:AC53)</f>
        <v>139761</v>
      </c>
      <c r="AD54" s="30">
        <f t="shared" ref="AD54" si="210">SUM(AD46:AD53)</f>
        <v>169357</v>
      </c>
      <c r="AE54" s="30">
        <f t="shared" ref="AE54" si="211">SUM(AE46:AE53)</f>
        <v>309118</v>
      </c>
      <c r="AF54" s="30">
        <f t="shared" ref="AF54" si="212">SUM(AF46:AF53)</f>
        <v>172374</v>
      </c>
      <c r="AG54" s="30">
        <f t="shared" ref="AG54" si="213">SUM(AG46:AG53)</f>
        <v>146077</v>
      </c>
      <c r="AH54" s="30">
        <f t="shared" ref="AH54" si="214">SUM(AH46:AH53)</f>
        <v>318451</v>
      </c>
      <c r="AI54" s="30">
        <f t="shared" ref="AI54" si="215">SUM(AI46:AI53)</f>
        <v>176658</v>
      </c>
      <c r="AJ54" s="30">
        <f t="shared" ref="AJ54" si="216">SUM(AJ46:AJ53)</f>
        <v>144977</v>
      </c>
      <c r="AK54" s="30">
        <f t="shared" ref="AK54" si="217">SUM(AK46:AK53)</f>
        <v>321635</v>
      </c>
      <c r="AL54" s="30">
        <f t="shared" ref="AL54" si="218">SUM(AL46:AL53)</f>
        <v>177629</v>
      </c>
      <c r="AM54" s="30">
        <f t="shared" ref="AM54" si="219">SUM(AM46:AM53)</f>
        <v>151770</v>
      </c>
      <c r="AN54" s="30">
        <f t="shared" ref="AN54" si="220">SUM(AN46:AN53)</f>
        <v>329399</v>
      </c>
      <c r="AO54" s="30">
        <f t="shared" ref="AO54" si="221">SUM(AO46:AO53)</f>
        <v>174941</v>
      </c>
      <c r="AP54" s="30">
        <f t="shared" ref="AP54" si="222">SUM(AP46:AP53)</f>
        <v>159680</v>
      </c>
      <c r="AQ54" s="30">
        <f t="shared" ref="AQ54" si="223">SUM(AQ46:AQ53)</f>
        <v>334621</v>
      </c>
      <c r="AR54" s="30">
        <f t="shared" ref="AR54" si="224">SUM(AR46:AR53)</f>
        <v>206568</v>
      </c>
      <c r="AS54" s="30">
        <f t="shared" ref="AS54" si="225">SUM(AS46:AS53)</f>
        <v>168127</v>
      </c>
      <c r="AT54" s="30">
        <f t="shared" ref="AT54" si="226">SUM(AT46:AT53)</f>
        <v>374695</v>
      </c>
      <c r="AU54" s="30">
        <f t="shared" ref="AU54" si="227">SUM(AU46:AU53)</f>
        <v>144974</v>
      </c>
      <c r="AV54" s="30">
        <f t="shared" ref="AV54" si="228">SUM(AV46:AV53)</f>
        <v>252942</v>
      </c>
      <c r="AW54" s="30">
        <f t="shared" ref="AW54" si="229">SUM(AW46:AW53)</f>
        <v>397916</v>
      </c>
      <c r="AX54" s="30">
        <f t="shared" ref="AX54" si="230">SUM(AX46:AX53)</f>
        <v>201942</v>
      </c>
      <c r="AY54" s="30">
        <f t="shared" ref="AY54" si="231">SUM(AY46:AY53)</f>
        <v>202828</v>
      </c>
      <c r="AZ54" s="30">
        <f t="shared" ref="AZ54" si="232">SUM(AZ46:AZ53)</f>
        <v>404770</v>
      </c>
      <c r="BA54" s="30">
        <f t="shared" ref="BA54" si="233">SUM(BA46:BA53)</f>
        <v>205658</v>
      </c>
      <c r="BB54" s="30">
        <f t="shared" ref="BB54" si="234">SUM(BB46:BB53)</f>
        <v>199198</v>
      </c>
      <c r="BC54" s="30">
        <f t="shared" ref="BC54" si="235">SUM(BC46:BC53)</f>
        <v>404856</v>
      </c>
      <c r="BD54" s="30">
        <f t="shared" ref="BD54" si="236">SUM(BD46:BD53)</f>
        <v>225974</v>
      </c>
      <c r="BE54" s="30">
        <f t="shared" ref="BE54" si="237">SUM(BE46:BE53)</f>
        <v>209917</v>
      </c>
      <c r="BF54" s="30">
        <f t="shared" ref="BF54:BH54" si="238">SUM(BF46:BF53)</f>
        <v>435891</v>
      </c>
      <c r="BG54" s="30">
        <f t="shared" si="238"/>
        <v>181363</v>
      </c>
      <c r="BH54" s="30">
        <f t="shared" si="238"/>
        <v>174133</v>
      </c>
      <c r="BI54" s="30">
        <f t="shared" ref="BI54" si="239">SUM(BI46:BI53)</f>
        <v>355496</v>
      </c>
    </row>
    <row r="55" spans="1:61" ht="60" x14ac:dyDescent="0.25">
      <c r="A55" s="43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6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</row>
    <row r="57" spans="1:61" x14ac:dyDescent="0.25">
      <c r="A57" s="39" t="s">
        <v>28</v>
      </c>
    </row>
    <row r="58" spans="1:61" x14ac:dyDescent="0.25">
      <c r="A58" s="39" t="s">
        <v>29</v>
      </c>
    </row>
    <row r="59" spans="1:61" x14ac:dyDescent="0.25">
      <c r="E59" s="38"/>
    </row>
  </sheetData>
  <mergeCells count="80">
    <mergeCell ref="BG5:BI5"/>
    <mergeCell ref="BG18:BI18"/>
    <mergeCell ref="BG31:BI31"/>
    <mergeCell ref="BG44:BI44"/>
    <mergeCell ref="AI5:AK5"/>
    <mergeCell ref="BA5:BC5"/>
    <mergeCell ref="AU18:AW18"/>
    <mergeCell ref="AX18:AZ18"/>
    <mergeCell ref="BA18:BC18"/>
    <mergeCell ref="BD18:BF18"/>
    <mergeCell ref="AO18:AQ18"/>
    <mergeCell ref="AR18:AT18"/>
    <mergeCell ref="BD31:BF31"/>
    <mergeCell ref="AO31:AQ31"/>
    <mergeCell ref="AR31:AT31"/>
    <mergeCell ref="AU31:AW31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D5:BF5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L5:AN5"/>
    <mergeCell ref="AO5:AQ5"/>
    <mergeCell ref="AR5:AT5"/>
    <mergeCell ref="AU5:AW5"/>
    <mergeCell ref="AX5:AZ5"/>
    <mergeCell ref="AC18:AE18"/>
    <mergeCell ref="AF18:AH18"/>
    <mergeCell ref="AI18:AK18"/>
    <mergeCell ref="AL18:AN18"/>
    <mergeCell ref="AI31:AK31"/>
    <mergeCell ref="AC31:AE31"/>
    <mergeCell ref="AF31:AH31"/>
    <mergeCell ref="B31:D31"/>
    <mergeCell ref="E31:G31"/>
    <mergeCell ref="H31:J31"/>
    <mergeCell ref="K31:M31"/>
    <mergeCell ref="N31:P3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L31:AN31"/>
    <mergeCell ref="Q31:S31"/>
    <mergeCell ref="T31:V31"/>
    <mergeCell ref="W31:Y31"/>
    <mergeCell ref="Z31:AB31"/>
    <mergeCell ref="AX31:AZ31"/>
    <mergeCell ref="BA31:BC31"/>
    <mergeCell ref="AU44:AW44"/>
    <mergeCell ref="AX44:AZ44"/>
    <mergeCell ref="BA44:BC44"/>
    <mergeCell ref="BD44:BF44"/>
    <mergeCell ref="AC44:AE44"/>
    <mergeCell ref="AF44:AH44"/>
    <mergeCell ref="AI44:AK44"/>
    <mergeCell ref="AL44:AN44"/>
    <mergeCell ref="AO44:AQ44"/>
    <mergeCell ref="AR44:AT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B6DE-7D29-464D-A35B-75BDED4B267B}">
  <dimension ref="A1:BI58"/>
  <sheetViews>
    <sheetView workbookViewId="0">
      <selection activeCell="A5" sqref="A5"/>
    </sheetView>
  </sheetViews>
  <sheetFormatPr baseColWidth="10" defaultColWidth="9" defaultRowHeight="15.75" x14ac:dyDescent="0.25"/>
  <cols>
    <col min="1" max="1" width="22.375" customWidth="1"/>
    <col min="2" max="55" width="9" customWidth="1"/>
  </cols>
  <sheetData>
    <row r="1" spans="1:61" ht="28.5" x14ac:dyDescent="0.25">
      <c r="A1" s="6" t="s">
        <v>9</v>
      </c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61" ht="23.25" x14ac:dyDescent="0.25">
      <c r="A2" s="7" t="s">
        <v>30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5" spans="1:61" ht="15.75" customHeight="1" x14ac:dyDescent="0.25">
      <c r="A5" s="11" t="s">
        <v>57</v>
      </c>
      <c r="B5" s="46">
        <v>2005</v>
      </c>
      <c r="C5" s="46"/>
      <c r="D5" s="46"/>
      <c r="E5" s="46">
        <v>2006</v>
      </c>
      <c r="F5" s="46"/>
      <c r="G5" s="46"/>
      <c r="H5" s="46">
        <v>2007</v>
      </c>
      <c r="I5" s="46"/>
      <c r="J5" s="46"/>
      <c r="K5" s="46">
        <v>2008</v>
      </c>
      <c r="L5" s="46"/>
      <c r="M5" s="46"/>
      <c r="N5" s="46">
        <v>2009</v>
      </c>
      <c r="O5" s="46"/>
      <c r="P5" s="46"/>
      <c r="Q5" s="46">
        <v>2010</v>
      </c>
      <c r="R5" s="46"/>
      <c r="S5" s="46"/>
      <c r="T5" s="46">
        <v>2011</v>
      </c>
      <c r="U5" s="46"/>
      <c r="V5" s="46"/>
      <c r="W5" s="46">
        <v>2012</v>
      </c>
      <c r="X5" s="46"/>
      <c r="Y5" s="46"/>
      <c r="Z5" s="46">
        <v>2013</v>
      </c>
      <c r="AA5" s="46"/>
      <c r="AB5" s="46"/>
      <c r="AC5" s="46">
        <v>2014</v>
      </c>
      <c r="AD5" s="46"/>
      <c r="AE5" s="46"/>
      <c r="AF5" s="46">
        <v>2015</v>
      </c>
      <c r="AG5" s="46"/>
      <c r="AH5" s="46"/>
      <c r="AI5" s="46">
        <v>2016</v>
      </c>
      <c r="AJ5" s="46"/>
      <c r="AK5" s="46"/>
      <c r="AL5" s="46">
        <v>2017</v>
      </c>
      <c r="AM5" s="46"/>
      <c r="AN5" s="46"/>
      <c r="AO5" s="46">
        <v>2018</v>
      </c>
      <c r="AP5" s="46"/>
      <c r="AQ5" s="46"/>
      <c r="AR5" s="46">
        <v>2019</v>
      </c>
      <c r="AS5" s="46"/>
      <c r="AT5" s="46"/>
      <c r="AU5" s="46">
        <v>2020</v>
      </c>
      <c r="AV5" s="46"/>
      <c r="AW5" s="46"/>
      <c r="AX5" s="46">
        <v>2021</v>
      </c>
      <c r="AY5" s="46"/>
      <c r="AZ5" s="46"/>
      <c r="BA5" s="46">
        <v>2022</v>
      </c>
      <c r="BB5" s="46"/>
      <c r="BC5" s="46"/>
      <c r="BD5" s="46">
        <v>2023</v>
      </c>
      <c r="BE5" s="46"/>
      <c r="BF5" s="46"/>
      <c r="BG5" s="46">
        <v>2024</v>
      </c>
      <c r="BH5" s="46"/>
      <c r="BI5" s="46"/>
    </row>
    <row r="6" spans="1:61" ht="15.75" customHeight="1" x14ac:dyDescent="0.25">
      <c r="A6" s="8"/>
      <c r="B6" s="16" t="s">
        <v>11</v>
      </c>
      <c r="C6" s="16" t="s">
        <v>12</v>
      </c>
      <c r="D6" s="17" t="s">
        <v>13</v>
      </c>
      <c r="E6" s="16" t="s">
        <v>11</v>
      </c>
      <c r="F6" s="16" t="s">
        <v>12</v>
      </c>
      <c r="G6" s="17" t="s">
        <v>13</v>
      </c>
      <c r="H6" s="16" t="s">
        <v>11</v>
      </c>
      <c r="I6" s="16" t="s">
        <v>12</v>
      </c>
      <c r="J6" s="17" t="s">
        <v>13</v>
      </c>
      <c r="K6" s="16" t="s">
        <v>11</v>
      </c>
      <c r="L6" s="16" t="s">
        <v>12</v>
      </c>
      <c r="M6" s="17" t="s">
        <v>13</v>
      </c>
      <c r="N6" s="16" t="s">
        <v>11</v>
      </c>
      <c r="O6" s="16" t="s">
        <v>12</v>
      </c>
      <c r="P6" s="17" t="s">
        <v>13</v>
      </c>
      <c r="Q6" s="16" t="s">
        <v>11</v>
      </c>
      <c r="R6" s="16" t="s">
        <v>12</v>
      </c>
      <c r="S6" s="17" t="s">
        <v>13</v>
      </c>
      <c r="T6" s="16" t="s">
        <v>11</v>
      </c>
      <c r="U6" s="16" t="s">
        <v>12</v>
      </c>
      <c r="V6" s="17" t="s">
        <v>13</v>
      </c>
      <c r="W6" s="16" t="s">
        <v>11</v>
      </c>
      <c r="X6" s="16" t="s">
        <v>12</v>
      </c>
      <c r="Y6" s="17" t="s">
        <v>13</v>
      </c>
      <c r="Z6" s="16" t="s">
        <v>11</v>
      </c>
      <c r="AA6" s="16" t="s">
        <v>12</v>
      </c>
      <c r="AB6" s="17" t="s">
        <v>13</v>
      </c>
      <c r="AC6" s="16" t="s">
        <v>11</v>
      </c>
      <c r="AD6" s="16" t="s">
        <v>12</v>
      </c>
      <c r="AE6" s="17" t="s">
        <v>13</v>
      </c>
      <c r="AF6" s="16" t="s">
        <v>11</v>
      </c>
      <c r="AG6" s="16" t="s">
        <v>12</v>
      </c>
      <c r="AH6" s="17" t="s">
        <v>13</v>
      </c>
      <c r="AI6" s="16" t="s">
        <v>11</v>
      </c>
      <c r="AJ6" s="16" t="s">
        <v>12</v>
      </c>
      <c r="AK6" s="17" t="s">
        <v>13</v>
      </c>
      <c r="AL6" s="16" t="s">
        <v>11</v>
      </c>
      <c r="AM6" s="16" t="s">
        <v>12</v>
      </c>
      <c r="AN6" s="17" t="s">
        <v>13</v>
      </c>
      <c r="AO6" s="16" t="s">
        <v>11</v>
      </c>
      <c r="AP6" s="16" t="s">
        <v>12</v>
      </c>
      <c r="AQ6" s="17" t="s">
        <v>13</v>
      </c>
      <c r="AR6" s="16" t="s">
        <v>11</v>
      </c>
      <c r="AS6" s="16" t="s">
        <v>12</v>
      </c>
      <c r="AT6" s="17" t="s">
        <v>13</v>
      </c>
      <c r="AU6" s="16" t="s">
        <v>11</v>
      </c>
      <c r="AV6" s="16" t="s">
        <v>12</v>
      </c>
      <c r="AW6" s="17" t="s">
        <v>13</v>
      </c>
      <c r="AX6" s="16" t="s">
        <v>11</v>
      </c>
      <c r="AY6" s="16" t="s">
        <v>12</v>
      </c>
      <c r="AZ6" s="17" t="s">
        <v>13</v>
      </c>
      <c r="BA6" s="16" t="s">
        <v>11</v>
      </c>
      <c r="BB6" s="16" t="s">
        <v>12</v>
      </c>
      <c r="BC6" s="17" t="s">
        <v>13</v>
      </c>
      <c r="BD6" s="16" t="s">
        <v>11</v>
      </c>
      <c r="BE6" s="16" t="s">
        <v>12</v>
      </c>
      <c r="BF6" s="17" t="s">
        <v>13</v>
      </c>
      <c r="BG6" s="16" t="s">
        <v>11</v>
      </c>
      <c r="BH6" s="16" t="s">
        <v>12</v>
      </c>
      <c r="BI6" s="17" t="s">
        <v>13</v>
      </c>
    </row>
    <row r="7" spans="1:61" ht="15.75" customHeight="1" x14ac:dyDescent="0.25">
      <c r="A7" s="12" t="s">
        <v>14</v>
      </c>
      <c r="B7" s="28">
        <f>6495+0</f>
        <v>6495</v>
      </c>
      <c r="C7" s="28">
        <f>46463+2852</f>
        <v>49315</v>
      </c>
      <c r="D7" s="28">
        <f>B7+C7</f>
        <v>55810</v>
      </c>
      <c r="E7">
        <v>2452</v>
      </c>
      <c r="F7">
        <v>80437</v>
      </c>
      <c r="G7" s="28">
        <f>E7+F7</f>
        <v>82889</v>
      </c>
      <c r="H7" s="28">
        <v>9020</v>
      </c>
      <c r="I7" s="28">
        <v>70693</v>
      </c>
      <c r="J7" s="28">
        <f>H7+I7</f>
        <v>79713</v>
      </c>
      <c r="K7" s="28">
        <v>12617</v>
      </c>
      <c r="L7" s="28">
        <v>81272</v>
      </c>
      <c r="M7" s="28">
        <f>K7+L7</f>
        <v>93889</v>
      </c>
      <c r="N7" s="28">
        <v>58794</v>
      </c>
      <c r="O7" s="28">
        <v>84585</v>
      </c>
      <c r="P7" s="28">
        <f>N7+O7</f>
        <v>143379</v>
      </c>
      <c r="Q7" s="28">
        <v>66565</v>
      </c>
      <c r="R7" s="28">
        <v>100502</v>
      </c>
      <c r="S7" s="28">
        <f>Q7+R7</f>
        <v>167067</v>
      </c>
      <c r="T7" s="28">
        <v>60696</v>
      </c>
      <c r="U7" s="28">
        <v>122077</v>
      </c>
      <c r="V7" s="28">
        <f>T7+U7</f>
        <v>182773</v>
      </c>
      <c r="W7" s="28">
        <v>61152</v>
      </c>
      <c r="X7" s="28">
        <v>104078</v>
      </c>
      <c r="Y7" s="28">
        <f>W7+X7</f>
        <v>165230</v>
      </c>
      <c r="Z7" s="28">
        <v>61880</v>
      </c>
      <c r="AA7" s="28">
        <v>92047</v>
      </c>
      <c r="AB7" s="28">
        <f>Z7+AA7</f>
        <v>153927</v>
      </c>
      <c r="AC7">
        <v>49924</v>
      </c>
      <c r="AD7">
        <v>98248</v>
      </c>
      <c r="AE7" s="28">
        <f>AC7+AD7</f>
        <v>148172</v>
      </c>
      <c r="AF7" s="28">
        <v>52378</v>
      </c>
      <c r="AG7" s="28">
        <v>106332</v>
      </c>
      <c r="AH7" s="28">
        <f>AF7+AG7</f>
        <v>158710</v>
      </c>
      <c r="AI7" s="28">
        <v>53283</v>
      </c>
      <c r="AJ7" s="28">
        <v>77939</v>
      </c>
      <c r="AK7" s="28">
        <f>AI7+AJ7</f>
        <v>131222</v>
      </c>
      <c r="AL7" s="28">
        <v>34365</v>
      </c>
      <c r="AM7" s="28">
        <v>82092</v>
      </c>
      <c r="AN7" s="28">
        <f>AL7+AM7</f>
        <v>116457</v>
      </c>
      <c r="AO7" s="28">
        <v>40031</v>
      </c>
      <c r="AP7" s="28">
        <v>81165</v>
      </c>
      <c r="AQ7" s="28">
        <f>AO7+AP7</f>
        <v>121196</v>
      </c>
      <c r="AR7" s="28">
        <v>24717</v>
      </c>
      <c r="AS7" s="28">
        <v>91279</v>
      </c>
      <c r="AT7" s="28">
        <f>AR7+AS7</f>
        <v>115996</v>
      </c>
      <c r="AU7" s="28">
        <v>35576</v>
      </c>
      <c r="AV7" s="28">
        <v>93875</v>
      </c>
      <c r="AW7" s="28">
        <f>AU7+AV7</f>
        <v>129451</v>
      </c>
      <c r="AX7" s="28">
        <v>35975</v>
      </c>
      <c r="AY7" s="28">
        <v>69780</v>
      </c>
      <c r="AZ7" s="28">
        <f>AX7+AY7</f>
        <v>105755</v>
      </c>
      <c r="BA7" s="28">
        <v>34472</v>
      </c>
      <c r="BB7" s="28">
        <v>74019</v>
      </c>
      <c r="BC7" s="28">
        <f>BA7+BB7</f>
        <v>108491</v>
      </c>
      <c r="BD7" s="28">
        <v>27028</v>
      </c>
      <c r="BE7" s="28">
        <v>65144</v>
      </c>
      <c r="BF7" s="28">
        <f>BD7+BE7</f>
        <v>92172</v>
      </c>
      <c r="BG7" s="28">
        <v>61152</v>
      </c>
      <c r="BH7" s="28">
        <v>104078</v>
      </c>
      <c r="BI7" s="28">
        <f>BG7+BH7</f>
        <v>165230</v>
      </c>
    </row>
    <row r="8" spans="1:61" ht="15.75" customHeight="1" x14ac:dyDescent="0.25">
      <c r="A8" s="12" t="s">
        <v>15</v>
      </c>
      <c r="B8" s="28">
        <v>16387</v>
      </c>
      <c r="C8" s="28">
        <v>17706</v>
      </c>
      <c r="D8" s="28">
        <f t="shared" ref="D8:D9" si="0">B8+C8</f>
        <v>34093</v>
      </c>
      <c r="E8">
        <v>6951</v>
      </c>
      <c r="F8">
        <v>21794</v>
      </c>
      <c r="G8" s="28">
        <f>E8+F8</f>
        <v>28745</v>
      </c>
      <c r="H8">
        <v>16932</v>
      </c>
      <c r="I8">
        <v>31867</v>
      </c>
      <c r="J8" s="28">
        <f t="shared" ref="J8:J13" si="1">H8+I8</f>
        <v>48799</v>
      </c>
      <c r="K8">
        <v>25353</v>
      </c>
      <c r="L8">
        <v>41309</v>
      </c>
      <c r="M8" s="28">
        <f t="shared" ref="M8:M13" si="2">K8+L8</f>
        <v>66662</v>
      </c>
      <c r="N8">
        <v>7594</v>
      </c>
      <c r="O8">
        <v>6889</v>
      </c>
      <c r="P8" s="28">
        <f t="shared" ref="P8:P14" si="3">N8+O8</f>
        <v>14483</v>
      </c>
      <c r="Q8">
        <v>6619</v>
      </c>
      <c r="R8">
        <v>12016</v>
      </c>
      <c r="S8" s="28">
        <f t="shared" ref="S8:S14" si="4">Q8+R8</f>
        <v>18635</v>
      </c>
      <c r="T8" s="28">
        <v>13347</v>
      </c>
      <c r="U8" s="28">
        <v>13478</v>
      </c>
      <c r="V8" s="28">
        <f t="shared" ref="V8:V13" si="5">T8+U8</f>
        <v>26825</v>
      </c>
      <c r="W8">
        <v>22594</v>
      </c>
      <c r="X8">
        <v>12415</v>
      </c>
      <c r="Y8" s="28">
        <f t="shared" ref="Y8:Y14" si="6">W8+X8</f>
        <v>35009</v>
      </c>
      <c r="Z8">
        <v>10491</v>
      </c>
      <c r="AA8">
        <v>14788</v>
      </c>
      <c r="AB8" s="28">
        <f t="shared" ref="AB8:AB14" si="7">Z8+AA8</f>
        <v>25279</v>
      </c>
      <c r="AC8">
        <v>12662</v>
      </c>
      <c r="AD8">
        <v>18982</v>
      </c>
      <c r="AE8" s="28">
        <f t="shared" ref="AE8:AE13" si="8">AC8+AD8</f>
        <v>31644</v>
      </c>
      <c r="AF8">
        <v>8204</v>
      </c>
      <c r="AG8">
        <v>12345</v>
      </c>
      <c r="AH8" s="28">
        <f t="shared" ref="AH8:AH14" si="9">AF8+AG8</f>
        <v>20549</v>
      </c>
      <c r="AI8">
        <v>4526</v>
      </c>
      <c r="AJ8">
        <v>19348</v>
      </c>
      <c r="AK8" s="28">
        <f t="shared" ref="AK8:AK14" si="10">AI8+AJ8</f>
        <v>23874</v>
      </c>
      <c r="AL8">
        <v>9282</v>
      </c>
      <c r="AM8">
        <v>10367</v>
      </c>
      <c r="AN8" s="28">
        <f t="shared" ref="AN8:AN13" si="11">AL8+AM8</f>
        <v>19649</v>
      </c>
      <c r="AO8">
        <v>9274</v>
      </c>
      <c r="AP8">
        <v>14933</v>
      </c>
      <c r="AQ8" s="28">
        <f t="shared" ref="AQ8:AQ13" si="12">AO8+AP8</f>
        <v>24207</v>
      </c>
      <c r="AR8">
        <v>9690</v>
      </c>
      <c r="AS8">
        <v>13664</v>
      </c>
      <c r="AT8" s="28">
        <f t="shared" ref="AT8:AT13" si="13">AR8+AS8</f>
        <v>23354</v>
      </c>
      <c r="AU8">
        <v>4552</v>
      </c>
      <c r="AV8">
        <v>28547</v>
      </c>
      <c r="AW8" s="28">
        <f t="shared" ref="AW8:AW14" si="14">AU8+AV8</f>
        <v>33099</v>
      </c>
      <c r="AX8">
        <v>15883</v>
      </c>
      <c r="AY8">
        <v>46941</v>
      </c>
      <c r="AZ8" s="28">
        <f t="shared" ref="AZ8:AZ14" si="15">AX8+AY8</f>
        <v>62824</v>
      </c>
      <c r="BA8">
        <v>7165</v>
      </c>
      <c r="BB8">
        <v>37541</v>
      </c>
      <c r="BC8" s="28">
        <f t="shared" ref="BC8:BC14" si="16">BA8+BB8</f>
        <v>44706</v>
      </c>
      <c r="BD8" s="28">
        <v>3033</v>
      </c>
      <c r="BE8" s="28">
        <v>61006</v>
      </c>
      <c r="BF8" s="28">
        <f t="shared" ref="BF8:BF13" si="17">BD8+BE8</f>
        <v>64039</v>
      </c>
      <c r="BG8">
        <v>22594</v>
      </c>
      <c r="BH8">
        <v>12415</v>
      </c>
      <c r="BI8" s="28">
        <f t="shared" ref="BI8:BI9" si="18">BG8+BH8</f>
        <v>35009</v>
      </c>
    </row>
    <row r="9" spans="1:61" ht="15.75" customHeight="1" x14ac:dyDescent="0.25">
      <c r="A9" s="12" t="s">
        <v>16</v>
      </c>
      <c r="B9" s="28">
        <v>11641</v>
      </c>
      <c r="C9" s="28">
        <v>21521</v>
      </c>
      <c r="D9" s="28">
        <f t="shared" si="0"/>
        <v>33162</v>
      </c>
      <c r="E9">
        <v>14891</v>
      </c>
      <c r="F9">
        <v>23682</v>
      </c>
      <c r="G9" s="28">
        <f t="shared" ref="G9:G13" si="19">E9+F9</f>
        <v>38573</v>
      </c>
      <c r="H9">
        <v>14751</v>
      </c>
      <c r="I9">
        <v>42814</v>
      </c>
      <c r="J9" s="28">
        <f t="shared" si="1"/>
        <v>57565</v>
      </c>
      <c r="K9">
        <v>21901</v>
      </c>
      <c r="L9">
        <v>29594</v>
      </c>
      <c r="M9" s="28">
        <f t="shared" si="2"/>
        <v>51495</v>
      </c>
      <c r="N9">
        <v>28885</v>
      </c>
      <c r="O9">
        <v>29283</v>
      </c>
      <c r="P9" s="28">
        <f t="shared" si="3"/>
        <v>58168</v>
      </c>
      <c r="Q9">
        <v>41369</v>
      </c>
      <c r="R9">
        <v>27807</v>
      </c>
      <c r="S9" s="28">
        <f t="shared" si="4"/>
        <v>69176</v>
      </c>
      <c r="T9">
        <v>33339</v>
      </c>
      <c r="U9">
        <v>34200</v>
      </c>
      <c r="V9" s="28">
        <f t="shared" si="5"/>
        <v>67539</v>
      </c>
      <c r="W9">
        <v>27058</v>
      </c>
      <c r="X9">
        <v>27202</v>
      </c>
      <c r="Y9" s="28">
        <f t="shared" si="6"/>
        <v>54260</v>
      </c>
      <c r="Z9">
        <v>29725</v>
      </c>
      <c r="AA9">
        <v>26557</v>
      </c>
      <c r="AB9" s="28">
        <f t="shared" si="7"/>
        <v>56282</v>
      </c>
      <c r="AC9">
        <v>45002</v>
      </c>
      <c r="AD9">
        <v>27076</v>
      </c>
      <c r="AE9" s="28">
        <f t="shared" si="8"/>
        <v>72078</v>
      </c>
      <c r="AF9">
        <v>37286</v>
      </c>
      <c r="AG9">
        <v>34537</v>
      </c>
      <c r="AH9" s="28">
        <f t="shared" si="9"/>
        <v>71823</v>
      </c>
      <c r="AI9">
        <v>26407</v>
      </c>
      <c r="AJ9">
        <v>38674</v>
      </c>
      <c r="AK9" s="28">
        <f t="shared" si="10"/>
        <v>65081</v>
      </c>
      <c r="AL9">
        <v>23685</v>
      </c>
      <c r="AM9">
        <v>37344</v>
      </c>
      <c r="AN9" s="28">
        <f t="shared" si="11"/>
        <v>61029</v>
      </c>
      <c r="AO9">
        <v>18742</v>
      </c>
      <c r="AP9">
        <v>35355</v>
      </c>
      <c r="AQ9" s="28">
        <f t="shared" si="12"/>
        <v>54097</v>
      </c>
      <c r="AR9">
        <v>18635</v>
      </c>
      <c r="AS9">
        <v>38241</v>
      </c>
      <c r="AT9" s="28">
        <f t="shared" si="13"/>
        <v>56876</v>
      </c>
      <c r="AU9">
        <v>10949</v>
      </c>
      <c r="AV9">
        <v>40065</v>
      </c>
      <c r="AW9" s="28">
        <f t="shared" si="14"/>
        <v>51014</v>
      </c>
      <c r="AX9">
        <v>25372</v>
      </c>
      <c r="AY9">
        <v>27349</v>
      </c>
      <c r="AZ9" s="28">
        <f t="shared" si="15"/>
        <v>52721</v>
      </c>
      <c r="BA9">
        <v>26933</v>
      </c>
      <c r="BB9">
        <v>55591</v>
      </c>
      <c r="BC9" s="28">
        <f t="shared" si="16"/>
        <v>82524</v>
      </c>
      <c r="BD9">
        <v>26767</v>
      </c>
      <c r="BE9">
        <v>51301</v>
      </c>
      <c r="BF9" s="28">
        <f t="shared" si="17"/>
        <v>78068</v>
      </c>
      <c r="BG9">
        <v>27058</v>
      </c>
      <c r="BH9">
        <v>27202</v>
      </c>
      <c r="BI9" s="28">
        <f t="shared" si="18"/>
        <v>54260</v>
      </c>
    </row>
    <row r="10" spans="1:61" ht="15.75" customHeight="1" x14ac:dyDescent="0.25">
      <c r="A10" s="12" t="s">
        <v>17</v>
      </c>
      <c r="B10" s="28">
        <v>0</v>
      </c>
      <c r="C10" s="28">
        <v>2069</v>
      </c>
      <c r="D10" s="28">
        <f>B10+C10</f>
        <v>2069</v>
      </c>
      <c r="E10">
        <v>198</v>
      </c>
      <c r="F10">
        <v>1033</v>
      </c>
      <c r="G10" s="28">
        <f>E10+F10</f>
        <v>1231</v>
      </c>
      <c r="H10">
        <v>0</v>
      </c>
      <c r="I10">
        <v>337</v>
      </c>
      <c r="J10" s="28">
        <f>H10+I10</f>
        <v>337</v>
      </c>
      <c r="K10">
        <v>0</v>
      </c>
      <c r="L10">
        <v>0</v>
      </c>
      <c r="M10" s="28">
        <f>K10+L10</f>
        <v>0</v>
      </c>
      <c r="N10">
        <v>426</v>
      </c>
      <c r="O10">
        <v>0</v>
      </c>
      <c r="P10" s="28">
        <f>N10+O10</f>
        <v>426</v>
      </c>
      <c r="Q10">
        <v>0</v>
      </c>
      <c r="R10">
        <v>0</v>
      </c>
      <c r="S10" s="28">
        <f>Q10+R10</f>
        <v>0</v>
      </c>
      <c r="T10">
        <v>0</v>
      </c>
      <c r="U10">
        <v>0</v>
      </c>
      <c r="V10" s="28">
        <f>T10+U10</f>
        <v>0</v>
      </c>
      <c r="W10">
        <v>0</v>
      </c>
      <c r="X10">
        <v>0</v>
      </c>
      <c r="Y10" s="28">
        <f>W10+X10</f>
        <v>0</v>
      </c>
      <c r="Z10">
        <v>0</v>
      </c>
      <c r="AA10">
        <v>0</v>
      </c>
      <c r="AB10" s="28">
        <f>Z10+AA10</f>
        <v>0</v>
      </c>
      <c r="AC10">
        <v>0</v>
      </c>
      <c r="AD10">
        <v>2305</v>
      </c>
      <c r="AE10" s="28">
        <f>AC10+AD10</f>
        <v>2305</v>
      </c>
      <c r="AF10">
        <v>0</v>
      </c>
      <c r="AG10">
        <v>2037</v>
      </c>
      <c r="AH10" s="28">
        <f t="shared" si="9"/>
        <v>2037</v>
      </c>
      <c r="AI10">
        <v>0</v>
      </c>
      <c r="AJ10">
        <v>0</v>
      </c>
      <c r="AK10" s="28">
        <f>AI10+AJ10</f>
        <v>0</v>
      </c>
      <c r="AL10">
        <v>474</v>
      </c>
      <c r="AM10">
        <v>1078</v>
      </c>
      <c r="AN10" s="28">
        <f>AL10+AM10</f>
        <v>1552</v>
      </c>
      <c r="AO10">
        <v>549</v>
      </c>
      <c r="AP10">
        <v>1041</v>
      </c>
      <c r="AQ10" s="28">
        <f>AO10+AP10</f>
        <v>1590</v>
      </c>
      <c r="AR10">
        <v>0</v>
      </c>
      <c r="AS10">
        <v>1413</v>
      </c>
      <c r="AT10" s="28">
        <f>AR10+AS10</f>
        <v>1413</v>
      </c>
      <c r="AU10">
        <v>0</v>
      </c>
      <c r="AV10">
        <v>885</v>
      </c>
      <c r="AW10" s="28">
        <f>AU10+AV10</f>
        <v>885</v>
      </c>
      <c r="AX10">
        <v>514</v>
      </c>
      <c r="AY10">
        <v>0</v>
      </c>
      <c r="AZ10" s="28">
        <f>AX10+AY10</f>
        <v>514</v>
      </c>
      <c r="BA10">
        <v>1807</v>
      </c>
      <c r="BB10">
        <v>3834</v>
      </c>
      <c r="BC10" s="28">
        <f>BA10+BB10</f>
        <v>5641</v>
      </c>
      <c r="BD10">
        <v>739</v>
      </c>
      <c r="BE10">
        <v>3924</v>
      </c>
      <c r="BF10" s="28">
        <f>BD10+BE10</f>
        <v>4663</v>
      </c>
      <c r="BG10">
        <v>0</v>
      </c>
      <c r="BH10">
        <v>0</v>
      </c>
      <c r="BI10" s="28">
        <f>BG10+BH10</f>
        <v>0</v>
      </c>
    </row>
    <row r="11" spans="1:61" ht="15.75" customHeight="1" x14ac:dyDescent="0.25">
      <c r="A11" s="12" t="s">
        <v>18</v>
      </c>
      <c r="B11" s="28">
        <v>1781</v>
      </c>
      <c r="C11" s="28">
        <v>2170</v>
      </c>
      <c r="D11" s="28">
        <f t="shared" ref="D11:D14" si="20">B11+C11</f>
        <v>3951</v>
      </c>
      <c r="E11">
        <v>275</v>
      </c>
      <c r="F11">
        <v>3600</v>
      </c>
      <c r="G11" s="28">
        <f t="shared" si="19"/>
        <v>3875</v>
      </c>
      <c r="H11">
        <v>1702</v>
      </c>
      <c r="I11">
        <v>1522</v>
      </c>
      <c r="J11" s="28">
        <f t="shared" si="1"/>
        <v>3224</v>
      </c>
      <c r="K11">
        <v>409</v>
      </c>
      <c r="L11">
        <v>2052</v>
      </c>
      <c r="M11" s="28">
        <f t="shared" si="2"/>
        <v>2461</v>
      </c>
      <c r="N11">
        <v>3330</v>
      </c>
      <c r="O11">
        <v>5065</v>
      </c>
      <c r="P11" s="28">
        <f t="shared" si="3"/>
        <v>8395</v>
      </c>
      <c r="Q11">
        <v>4085</v>
      </c>
      <c r="R11">
        <v>5449</v>
      </c>
      <c r="S11" s="28">
        <f t="shared" si="4"/>
        <v>9534</v>
      </c>
      <c r="T11">
        <v>5498</v>
      </c>
      <c r="U11">
        <v>4207</v>
      </c>
      <c r="V11" s="28">
        <f t="shared" si="5"/>
        <v>9705</v>
      </c>
      <c r="W11">
        <v>3626</v>
      </c>
      <c r="X11">
        <v>5265</v>
      </c>
      <c r="Y11" s="28">
        <f t="shared" si="6"/>
        <v>8891</v>
      </c>
      <c r="Z11">
        <v>3392</v>
      </c>
      <c r="AA11">
        <v>5188</v>
      </c>
      <c r="AB11" s="28">
        <f t="shared" si="7"/>
        <v>8580</v>
      </c>
      <c r="AC11">
        <v>3914</v>
      </c>
      <c r="AD11">
        <v>6751</v>
      </c>
      <c r="AE11" s="28">
        <f t="shared" si="8"/>
        <v>10665</v>
      </c>
      <c r="AF11">
        <v>6343</v>
      </c>
      <c r="AG11">
        <v>4173</v>
      </c>
      <c r="AH11" s="28">
        <f t="shared" si="9"/>
        <v>10516</v>
      </c>
      <c r="AI11">
        <v>3923</v>
      </c>
      <c r="AJ11">
        <v>6002</v>
      </c>
      <c r="AK11" s="28">
        <f t="shared" si="10"/>
        <v>9925</v>
      </c>
      <c r="AL11">
        <v>2062</v>
      </c>
      <c r="AM11">
        <v>8360</v>
      </c>
      <c r="AN11" s="28">
        <f t="shared" si="11"/>
        <v>10422</v>
      </c>
      <c r="AO11">
        <v>3174</v>
      </c>
      <c r="AP11">
        <v>5187</v>
      </c>
      <c r="AQ11" s="28">
        <f t="shared" si="12"/>
        <v>8361</v>
      </c>
      <c r="AR11">
        <v>6879</v>
      </c>
      <c r="AS11">
        <v>7358</v>
      </c>
      <c r="AT11" s="28">
        <f t="shared" si="13"/>
        <v>14237</v>
      </c>
      <c r="AU11">
        <v>8454</v>
      </c>
      <c r="AV11">
        <v>12158</v>
      </c>
      <c r="AW11" s="28">
        <f t="shared" si="14"/>
        <v>20612</v>
      </c>
      <c r="AX11">
        <v>8335</v>
      </c>
      <c r="AY11">
        <v>11364</v>
      </c>
      <c r="AZ11" s="28">
        <f t="shared" si="15"/>
        <v>19699</v>
      </c>
      <c r="BA11">
        <v>4186</v>
      </c>
      <c r="BB11">
        <v>13113</v>
      </c>
      <c r="BC11" s="28">
        <f t="shared" si="16"/>
        <v>17299</v>
      </c>
      <c r="BD11">
        <v>10284</v>
      </c>
      <c r="BE11">
        <v>8550</v>
      </c>
      <c r="BF11" s="28">
        <f t="shared" si="17"/>
        <v>18834</v>
      </c>
      <c r="BG11">
        <v>3626</v>
      </c>
      <c r="BH11">
        <v>5265</v>
      </c>
      <c r="BI11" s="28">
        <f t="shared" ref="BI11" si="21">BG11+BH11</f>
        <v>8891</v>
      </c>
    </row>
    <row r="12" spans="1:61" ht="15.75" customHeight="1" x14ac:dyDescent="0.25">
      <c r="A12" s="12" t="s">
        <v>19</v>
      </c>
      <c r="B12" s="28">
        <v>16536</v>
      </c>
      <c r="C12" s="28">
        <v>29170</v>
      </c>
      <c r="D12" s="28">
        <f t="shared" si="20"/>
        <v>45706</v>
      </c>
      <c r="E12">
        <v>16461</v>
      </c>
      <c r="F12">
        <v>38182</v>
      </c>
      <c r="G12" s="28">
        <f t="shared" si="19"/>
        <v>54643</v>
      </c>
      <c r="H12">
        <v>22844</v>
      </c>
      <c r="I12">
        <v>38426</v>
      </c>
      <c r="J12" s="28">
        <f t="shared" si="1"/>
        <v>61270</v>
      </c>
      <c r="K12">
        <v>40913</v>
      </c>
      <c r="L12">
        <v>47721</v>
      </c>
      <c r="M12" s="28">
        <f t="shared" si="2"/>
        <v>88634</v>
      </c>
      <c r="N12">
        <v>77494</v>
      </c>
      <c r="O12">
        <v>44135</v>
      </c>
      <c r="P12" s="28">
        <f t="shared" si="3"/>
        <v>121629</v>
      </c>
      <c r="Q12">
        <v>58820</v>
      </c>
      <c r="R12">
        <v>35467</v>
      </c>
      <c r="S12" s="28">
        <f t="shared" si="4"/>
        <v>94287</v>
      </c>
      <c r="T12">
        <v>66345</v>
      </c>
      <c r="U12">
        <v>38999</v>
      </c>
      <c r="V12" s="28">
        <f t="shared" si="5"/>
        <v>105344</v>
      </c>
      <c r="W12">
        <v>63312</v>
      </c>
      <c r="X12">
        <v>53250</v>
      </c>
      <c r="Y12" s="28">
        <f t="shared" si="6"/>
        <v>116562</v>
      </c>
      <c r="Z12">
        <v>65384</v>
      </c>
      <c r="AA12">
        <v>45575</v>
      </c>
      <c r="AB12" s="28">
        <f t="shared" si="7"/>
        <v>110959</v>
      </c>
      <c r="AC12">
        <v>66860</v>
      </c>
      <c r="AD12">
        <v>40421</v>
      </c>
      <c r="AE12" s="28">
        <f t="shared" si="8"/>
        <v>107281</v>
      </c>
      <c r="AF12">
        <v>37931</v>
      </c>
      <c r="AG12">
        <v>31930</v>
      </c>
      <c r="AH12" s="28">
        <f t="shared" si="9"/>
        <v>69861</v>
      </c>
      <c r="AI12">
        <v>38382</v>
      </c>
      <c r="AJ12">
        <v>35155</v>
      </c>
      <c r="AK12" s="28">
        <f t="shared" si="10"/>
        <v>73537</v>
      </c>
      <c r="AL12">
        <v>38736</v>
      </c>
      <c r="AM12">
        <v>55017</v>
      </c>
      <c r="AN12" s="28">
        <f t="shared" si="11"/>
        <v>93753</v>
      </c>
      <c r="AO12">
        <v>36458</v>
      </c>
      <c r="AP12">
        <v>44645</v>
      </c>
      <c r="AQ12" s="28">
        <f t="shared" si="12"/>
        <v>81103</v>
      </c>
      <c r="AR12">
        <v>22591</v>
      </c>
      <c r="AS12">
        <v>53828</v>
      </c>
      <c r="AT12" s="28">
        <f t="shared" si="13"/>
        <v>76419</v>
      </c>
      <c r="AU12">
        <v>52895</v>
      </c>
      <c r="AV12">
        <v>81270</v>
      </c>
      <c r="AW12" s="28">
        <f t="shared" si="14"/>
        <v>134165</v>
      </c>
      <c r="AX12">
        <v>48359</v>
      </c>
      <c r="AY12">
        <v>66529</v>
      </c>
      <c r="AZ12" s="28">
        <f>AX12+AY12</f>
        <v>114888</v>
      </c>
      <c r="BA12">
        <v>39664</v>
      </c>
      <c r="BB12">
        <v>60724</v>
      </c>
      <c r="BC12" s="28">
        <f t="shared" si="16"/>
        <v>100388</v>
      </c>
      <c r="BD12">
        <v>48585</v>
      </c>
      <c r="BE12">
        <v>72098</v>
      </c>
      <c r="BF12" s="28">
        <f>BD12+BE12</f>
        <v>120683</v>
      </c>
      <c r="BG12">
        <v>63312</v>
      </c>
      <c r="BH12">
        <v>53250</v>
      </c>
      <c r="BI12" s="28">
        <f>BG12+BH12</f>
        <v>116562</v>
      </c>
    </row>
    <row r="13" spans="1:61" ht="15.75" customHeight="1" x14ac:dyDescent="0.25">
      <c r="A13" s="12" t="s">
        <v>20</v>
      </c>
      <c r="B13" s="28">
        <v>0</v>
      </c>
      <c r="C13" s="28">
        <f>716+398</f>
        <v>1114</v>
      </c>
      <c r="D13" s="28">
        <f t="shared" si="20"/>
        <v>1114</v>
      </c>
      <c r="E13" s="28">
        <v>425</v>
      </c>
      <c r="F13" s="28">
        <v>1911</v>
      </c>
      <c r="G13" s="28">
        <f t="shared" si="19"/>
        <v>2336</v>
      </c>
      <c r="H13" s="28">
        <v>0</v>
      </c>
      <c r="I13" s="28">
        <v>4803</v>
      </c>
      <c r="J13" s="28">
        <f t="shared" si="1"/>
        <v>4803</v>
      </c>
      <c r="K13" s="28">
        <v>0</v>
      </c>
      <c r="L13" s="28">
        <v>1444</v>
      </c>
      <c r="M13" s="28">
        <f t="shared" si="2"/>
        <v>1444</v>
      </c>
      <c r="N13" s="28">
        <v>0</v>
      </c>
      <c r="O13" s="28">
        <v>6606</v>
      </c>
      <c r="P13" s="28">
        <f t="shared" si="3"/>
        <v>6606</v>
      </c>
      <c r="Q13" s="28">
        <v>1982</v>
      </c>
      <c r="R13" s="28">
        <v>2891</v>
      </c>
      <c r="S13" s="28">
        <f t="shared" si="4"/>
        <v>4873</v>
      </c>
      <c r="T13" s="28">
        <v>3722</v>
      </c>
      <c r="U13" s="28">
        <v>3847</v>
      </c>
      <c r="V13" s="28">
        <f t="shared" si="5"/>
        <v>7569</v>
      </c>
      <c r="W13" s="28">
        <v>921</v>
      </c>
      <c r="X13" s="28">
        <v>3962</v>
      </c>
      <c r="Y13" s="28">
        <f t="shared" si="6"/>
        <v>4883</v>
      </c>
      <c r="Z13" s="28">
        <v>6717</v>
      </c>
      <c r="AA13" s="28">
        <v>6633</v>
      </c>
      <c r="AB13" s="28">
        <f t="shared" si="7"/>
        <v>13350</v>
      </c>
      <c r="AC13">
        <v>2532</v>
      </c>
      <c r="AD13">
        <v>4514</v>
      </c>
      <c r="AE13" s="28">
        <f t="shared" si="8"/>
        <v>7046</v>
      </c>
      <c r="AF13" s="28">
        <v>907</v>
      </c>
      <c r="AG13" s="28">
        <v>8300</v>
      </c>
      <c r="AH13" s="28">
        <f t="shared" si="9"/>
        <v>9207</v>
      </c>
      <c r="AI13" s="28">
        <v>1892</v>
      </c>
      <c r="AJ13" s="28">
        <v>7826</v>
      </c>
      <c r="AK13" s="28">
        <f t="shared" si="10"/>
        <v>9718</v>
      </c>
      <c r="AL13" s="28">
        <v>2590</v>
      </c>
      <c r="AM13" s="28">
        <v>7737</v>
      </c>
      <c r="AN13" s="28">
        <f t="shared" si="11"/>
        <v>10327</v>
      </c>
      <c r="AO13" s="28">
        <v>2766</v>
      </c>
      <c r="AP13" s="28">
        <v>10096</v>
      </c>
      <c r="AQ13" s="28">
        <f t="shared" si="12"/>
        <v>12862</v>
      </c>
      <c r="AR13" s="28">
        <v>6770</v>
      </c>
      <c r="AS13" s="28">
        <v>13600</v>
      </c>
      <c r="AT13" s="28">
        <f t="shared" si="13"/>
        <v>20370</v>
      </c>
      <c r="AU13" s="28">
        <v>3879</v>
      </c>
      <c r="AV13" s="28">
        <v>16474</v>
      </c>
      <c r="AW13" s="28">
        <f t="shared" si="14"/>
        <v>20353</v>
      </c>
      <c r="AX13" s="28">
        <v>7413</v>
      </c>
      <c r="AY13" s="28">
        <v>12260</v>
      </c>
      <c r="AZ13" s="28">
        <f t="shared" si="15"/>
        <v>19673</v>
      </c>
      <c r="BA13" s="28">
        <v>1898</v>
      </c>
      <c r="BB13" s="28">
        <v>12913</v>
      </c>
      <c r="BC13" s="28">
        <f t="shared" si="16"/>
        <v>14811</v>
      </c>
      <c r="BD13" s="28">
        <v>867</v>
      </c>
      <c r="BE13" s="28">
        <v>20480</v>
      </c>
      <c r="BF13" s="28">
        <f t="shared" si="17"/>
        <v>21347</v>
      </c>
      <c r="BG13" s="28">
        <v>921</v>
      </c>
      <c r="BH13" s="28">
        <v>3962</v>
      </c>
      <c r="BI13" s="28">
        <f t="shared" ref="BI13:BI14" si="22">BG13+BH13</f>
        <v>4883</v>
      </c>
    </row>
    <row r="14" spans="1:61" ht="15.75" customHeight="1" x14ac:dyDescent="0.25">
      <c r="A14" s="12" t="s">
        <v>21</v>
      </c>
      <c r="B14" s="28">
        <v>0</v>
      </c>
      <c r="C14" s="28">
        <v>896</v>
      </c>
      <c r="D14" s="28">
        <f t="shared" si="20"/>
        <v>896</v>
      </c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5" t="s">
        <v>22</v>
      </c>
      <c r="K14" s="5" t="s">
        <v>22</v>
      </c>
      <c r="L14" s="5" t="s">
        <v>22</v>
      </c>
      <c r="M14" s="5" t="s">
        <v>22</v>
      </c>
      <c r="N14" s="28">
        <v>0</v>
      </c>
      <c r="O14" s="28">
        <v>689</v>
      </c>
      <c r="P14" s="28">
        <f t="shared" si="3"/>
        <v>689</v>
      </c>
      <c r="Q14">
        <v>631</v>
      </c>
      <c r="R14">
        <v>632</v>
      </c>
      <c r="S14" s="28">
        <f t="shared" si="4"/>
        <v>1263</v>
      </c>
      <c r="T14" s="5" t="s">
        <v>22</v>
      </c>
      <c r="U14" s="5" t="s">
        <v>22</v>
      </c>
      <c r="V14" s="5" t="s">
        <v>22</v>
      </c>
      <c r="W14">
        <v>0</v>
      </c>
      <c r="X14">
        <v>0</v>
      </c>
      <c r="Y14" s="28">
        <f t="shared" si="6"/>
        <v>0</v>
      </c>
      <c r="Z14">
        <v>0</v>
      </c>
      <c r="AA14">
        <v>0</v>
      </c>
      <c r="AB14" s="28">
        <f t="shared" si="7"/>
        <v>0</v>
      </c>
      <c r="AC14">
        <v>0</v>
      </c>
      <c r="AD14">
        <v>267</v>
      </c>
      <c r="AE14" s="28">
        <f>AC14+AD14</f>
        <v>267</v>
      </c>
      <c r="AF14">
        <v>0</v>
      </c>
      <c r="AG14">
        <v>336</v>
      </c>
      <c r="AH14" s="28">
        <f t="shared" si="9"/>
        <v>336</v>
      </c>
      <c r="AI14">
        <v>0</v>
      </c>
      <c r="AJ14">
        <v>0</v>
      </c>
      <c r="AK14" s="28">
        <f t="shared" si="10"/>
        <v>0</v>
      </c>
      <c r="AL14" s="5" t="s">
        <v>22</v>
      </c>
      <c r="AM14" s="5" t="s">
        <v>22</v>
      </c>
      <c r="AN14" s="5" t="s">
        <v>22</v>
      </c>
      <c r="AO14" s="5" t="s">
        <v>22</v>
      </c>
      <c r="AP14" s="5" t="s">
        <v>22</v>
      </c>
      <c r="AQ14" s="5" t="s">
        <v>22</v>
      </c>
      <c r="AR14" s="5" t="s">
        <v>22</v>
      </c>
      <c r="AS14" s="5" t="s">
        <v>22</v>
      </c>
      <c r="AT14" s="5" t="s">
        <v>22</v>
      </c>
      <c r="AU14">
        <v>0</v>
      </c>
      <c r="AV14">
        <v>0</v>
      </c>
      <c r="AW14" s="28">
        <f t="shared" si="14"/>
        <v>0</v>
      </c>
      <c r="AX14">
        <v>0</v>
      </c>
      <c r="AY14">
        <v>522</v>
      </c>
      <c r="AZ14" s="28">
        <f t="shared" si="15"/>
        <v>522</v>
      </c>
      <c r="BA14">
        <v>0</v>
      </c>
      <c r="BB14">
        <v>1168</v>
      </c>
      <c r="BC14" s="28">
        <f t="shared" si="16"/>
        <v>1168</v>
      </c>
      <c r="BD14" s="5" t="s">
        <v>22</v>
      </c>
      <c r="BE14" s="5" t="s">
        <v>22</v>
      </c>
      <c r="BF14" s="5" t="s">
        <v>22</v>
      </c>
      <c r="BG14">
        <v>0</v>
      </c>
      <c r="BH14">
        <v>0</v>
      </c>
      <c r="BI14" s="28">
        <f t="shared" si="22"/>
        <v>0</v>
      </c>
    </row>
    <row r="15" spans="1:61" ht="15.75" customHeight="1" x14ac:dyDescent="0.25">
      <c r="A15" s="21" t="s">
        <v>13</v>
      </c>
      <c r="B15" s="29">
        <f t="shared" ref="B15:D15" si="23">SUM(B7:B14)</f>
        <v>52840</v>
      </c>
      <c r="C15" s="29">
        <f t="shared" si="23"/>
        <v>123961</v>
      </c>
      <c r="D15" s="29">
        <f t="shared" si="23"/>
        <v>176801</v>
      </c>
      <c r="E15" s="29">
        <f>SUM(E7:E14)</f>
        <v>41653</v>
      </c>
      <c r="F15" s="29">
        <f>SUM(F7:F14)</f>
        <v>170639</v>
      </c>
      <c r="G15" s="29">
        <f t="shared" ref="G15:BF15" si="24">SUM(G7:G14)</f>
        <v>212292</v>
      </c>
      <c r="H15" s="29">
        <f t="shared" si="24"/>
        <v>65249</v>
      </c>
      <c r="I15" s="29">
        <f t="shared" si="24"/>
        <v>190462</v>
      </c>
      <c r="J15" s="29">
        <f t="shared" si="24"/>
        <v>255711</v>
      </c>
      <c r="K15" s="29">
        <f t="shared" si="24"/>
        <v>101193</v>
      </c>
      <c r="L15" s="29">
        <f t="shared" si="24"/>
        <v>203392</v>
      </c>
      <c r="M15" s="29">
        <f t="shared" si="24"/>
        <v>304585</v>
      </c>
      <c r="N15" s="29">
        <f t="shared" si="24"/>
        <v>176523</v>
      </c>
      <c r="O15" s="29">
        <f t="shared" si="24"/>
        <v>177252</v>
      </c>
      <c r="P15" s="29">
        <f t="shared" si="24"/>
        <v>353775</v>
      </c>
      <c r="Q15" s="29">
        <f t="shared" si="24"/>
        <v>180071</v>
      </c>
      <c r="R15" s="29">
        <f t="shared" si="24"/>
        <v>184764</v>
      </c>
      <c r="S15" s="29">
        <f t="shared" si="24"/>
        <v>364835</v>
      </c>
      <c r="T15" s="29">
        <f t="shared" si="24"/>
        <v>182947</v>
      </c>
      <c r="U15" s="29">
        <f t="shared" si="24"/>
        <v>216808</v>
      </c>
      <c r="V15" s="29">
        <f t="shared" si="24"/>
        <v>399755</v>
      </c>
      <c r="W15" s="29">
        <f t="shared" si="24"/>
        <v>178663</v>
      </c>
      <c r="X15" s="29">
        <f t="shared" si="24"/>
        <v>206172</v>
      </c>
      <c r="Y15" s="29">
        <f t="shared" si="24"/>
        <v>384835</v>
      </c>
      <c r="Z15" s="29">
        <f t="shared" si="24"/>
        <v>177589</v>
      </c>
      <c r="AA15" s="29">
        <f t="shared" si="24"/>
        <v>190788</v>
      </c>
      <c r="AB15" s="29">
        <f t="shared" si="24"/>
        <v>368377</v>
      </c>
      <c r="AC15" s="29">
        <f t="shared" si="24"/>
        <v>180894</v>
      </c>
      <c r="AD15" s="29">
        <f>SUM(AD7:AD14)</f>
        <v>198564</v>
      </c>
      <c r="AE15" s="29">
        <f t="shared" si="24"/>
        <v>379458</v>
      </c>
      <c r="AF15" s="29">
        <f t="shared" si="24"/>
        <v>143049</v>
      </c>
      <c r="AG15" s="29">
        <f t="shared" si="24"/>
        <v>199990</v>
      </c>
      <c r="AH15" s="29">
        <f t="shared" si="24"/>
        <v>343039</v>
      </c>
      <c r="AI15" s="29">
        <f t="shared" si="24"/>
        <v>128413</v>
      </c>
      <c r="AJ15" s="29">
        <f t="shared" si="24"/>
        <v>184944</v>
      </c>
      <c r="AK15" s="29">
        <f t="shared" si="24"/>
        <v>313357</v>
      </c>
      <c r="AL15" s="29">
        <f t="shared" si="24"/>
        <v>111194</v>
      </c>
      <c r="AM15" s="29">
        <f t="shared" si="24"/>
        <v>201995</v>
      </c>
      <c r="AN15" s="29">
        <f t="shared" si="24"/>
        <v>313189</v>
      </c>
      <c r="AO15" s="29">
        <f t="shared" si="24"/>
        <v>110994</v>
      </c>
      <c r="AP15" s="29">
        <f t="shared" si="24"/>
        <v>192422</v>
      </c>
      <c r="AQ15" s="29">
        <f t="shared" si="24"/>
        <v>303416</v>
      </c>
      <c r="AR15" s="29">
        <f t="shared" si="24"/>
        <v>89282</v>
      </c>
      <c r="AS15" s="29">
        <f t="shared" si="24"/>
        <v>219383</v>
      </c>
      <c r="AT15" s="29">
        <f t="shared" si="24"/>
        <v>308665</v>
      </c>
      <c r="AU15" s="29">
        <f t="shared" si="24"/>
        <v>116305</v>
      </c>
      <c r="AV15" s="29">
        <f t="shared" si="24"/>
        <v>273274</v>
      </c>
      <c r="AW15" s="29">
        <f t="shared" si="24"/>
        <v>389579</v>
      </c>
      <c r="AX15" s="29">
        <f t="shared" si="24"/>
        <v>141851</v>
      </c>
      <c r="AY15" s="29">
        <f t="shared" si="24"/>
        <v>234745</v>
      </c>
      <c r="AZ15" s="29">
        <f t="shared" si="24"/>
        <v>376596</v>
      </c>
      <c r="BA15" s="29">
        <f t="shared" si="24"/>
        <v>116125</v>
      </c>
      <c r="BB15" s="29">
        <f t="shared" si="24"/>
        <v>258903</v>
      </c>
      <c r="BC15" s="29">
        <f t="shared" si="24"/>
        <v>375028</v>
      </c>
      <c r="BD15" s="29">
        <f t="shared" si="24"/>
        <v>117303</v>
      </c>
      <c r="BE15" s="29">
        <f t="shared" si="24"/>
        <v>282503</v>
      </c>
      <c r="BF15" s="29">
        <f t="shared" si="24"/>
        <v>399806</v>
      </c>
      <c r="BG15" s="29">
        <f t="shared" ref="BG15:BI15" si="25">SUM(BG7:BG14)</f>
        <v>178663</v>
      </c>
      <c r="BH15" s="29">
        <f t="shared" si="25"/>
        <v>206172</v>
      </c>
      <c r="BI15" s="29">
        <f t="shared" si="25"/>
        <v>384835</v>
      </c>
    </row>
    <row r="16" spans="1:61" ht="15.75" customHeight="1" x14ac:dyDescent="0.25"/>
    <row r="17" spans="1:61" ht="15.75" customHeight="1" x14ac:dyDescent="0.25"/>
    <row r="18" spans="1:61" ht="15.75" customHeight="1" x14ac:dyDescent="0.25">
      <c r="A18" s="11" t="s">
        <v>23</v>
      </c>
      <c r="B18" s="46">
        <v>2005</v>
      </c>
      <c r="C18" s="46"/>
      <c r="D18" s="46"/>
      <c r="E18" s="46">
        <v>2006</v>
      </c>
      <c r="F18" s="46"/>
      <c r="G18" s="46"/>
      <c r="H18" s="46">
        <v>2007</v>
      </c>
      <c r="I18" s="46"/>
      <c r="J18" s="46"/>
      <c r="K18" s="46">
        <v>2008</v>
      </c>
      <c r="L18" s="46"/>
      <c r="M18" s="46"/>
      <c r="N18" s="46">
        <v>2009</v>
      </c>
      <c r="O18" s="46"/>
      <c r="P18" s="46"/>
      <c r="Q18" s="46">
        <v>2010</v>
      </c>
      <c r="R18" s="46"/>
      <c r="S18" s="46"/>
      <c r="T18" s="46">
        <v>2011</v>
      </c>
      <c r="U18" s="46"/>
      <c r="V18" s="46"/>
      <c r="W18" s="46">
        <v>2012</v>
      </c>
      <c r="X18" s="46"/>
      <c r="Y18" s="46"/>
      <c r="Z18" s="46">
        <v>2013</v>
      </c>
      <c r="AA18" s="46"/>
      <c r="AB18" s="46"/>
      <c r="AC18" s="46">
        <v>2014</v>
      </c>
      <c r="AD18" s="46"/>
      <c r="AE18" s="46"/>
      <c r="AF18" s="46">
        <v>2015</v>
      </c>
      <c r="AG18" s="46"/>
      <c r="AH18" s="46"/>
      <c r="AI18" s="46">
        <v>2016</v>
      </c>
      <c r="AJ18" s="46"/>
      <c r="AK18" s="46"/>
      <c r="AL18" s="46">
        <v>2017</v>
      </c>
      <c r="AM18" s="46"/>
      <c r="AN18" s="46"/>
      <c r="AO18" s="46">
        <v>2018</v>
      </c>
      <c r="AP18" s="46"/>
      <c r="AQ18" s="46"/>
      <c r="AR18" s="46">
        <v>2019</v>
      </c>
      <c r="AS18" s="46"/>
      <c r="AT18" s="46"/>
      <c r="AU18" s="46">
        <v>2020</v>
      </c>
      <c r="AV18" s="46"/>
      <c r="AW18" s="46"/>
      <c r="AX18" s="46">
        <v>2021</v>
      </c>
      <c r="AY18" s="46"/>
      <c r="AZ18" s="46"/>
      <c r="BA18" s="46">
        <v>2022</v>
      </c>
      <c r="BB18" s="46"/>
      <c r="BC18" s="46"/>
      <c r="BD18" s="46">
        <v>2023</v>
      </c>
      <c r="BE18" s="46"/>
      <c r="BF18" s="46"/>
      <c r="BG18" s="46">
        <v>2024</v>
      </c>
      <c r="BH18" s="46"/>
      <c r="BI18" s="46"/>
    </row>
    <row r="19" spans="1:61" ht="15.75" customHeight="1" x14ac:dyDescent="0.25">
      <c r="A19" s="8"/>
      <c r="B19" s="16" t="s">
        <v>11</v>
      </c>
      <c r="C19" s="16" t="s">
        <v>12</v>
      </c>
      <c r="D19" s="17" t="s">
        <v>13</v>
      </c>
      <c r="E19" s="16" t="s">
        <v>11</v>
      </c>
      <c r="F19" s="16" t="s">
        <v>12</v>
      </c>
      <c r="G19" s="17" t="s">
        <v>13</v>
      </c>
      <c r="H19" s="16" t="s">
        <v>11</v>
      </c>
      <c r="I19" s="16" t="s">
        <v>12</v>
      </c>
      <c r="J19" s="17" t="s">
        <v>13</v>
      </c>
      <c r="K19" s="16" t="s">
        <v>11</v>
      </c>
      <c r="L19" s="16" t="s">
        <v>12</v>
      </c>
      <c r="M19" s="17" t="s">
        <v>13</v>
      </c>
      <c r="N19" s="16" t="s">
        <v>11</v>
      </c>
      <c r="O19" s="16" t="s">
        <v>12</v>
      </c>
      <c r="P19" s="17" t="s">
        <v>13</v>
      </c>
      <c r="Q19" s="16" t="s">
        <v>11</v>
      </c>
      <c r="R19" s="16" t="s">
        <v>12</v>
      </c>
      <c r="S19" s="17" t="s">
        <v>13</v>
      </c>
      <c r="T19" s="16" t="s">
        <v>11</v>
      </c>
      <c r="U19" s="16" t="s">
        <v>12</v>
      </c>
      <c r="V19" s="17" t="s">
        <v>13</v>
      </c>
      <c r="W19" s="16" t="s">
        <v>11</v>
      </c>
      <c r="X19" s="16" t="s">
        <v>12</v>
      </c>
      <c r="Y19" s="17" t="s">
        <v>13</v>
      </c>
      <c r="Z19" s="16" t="s">
        <v>11</v>
      </c>
      <c r="AA19" s="16" t="s">
        <v>12</v>
      </c>
      <c r="AB19" s="17" t="s">
        <v>13</v>
      </c>
      <c r="AC19" s="16" t="s">
        <v>11</v>
      </c>
      <c r="AD19" s="16" t="s">
        <v>12</v>
      </c>
      <c r="AE19" s="17" t="s">
        <v>13</v>
      </c>
      <c r="AF19" s="16" t="s">
        <v>11</v>
      </c>
      <c r="AG19" s="16" t="s">
        <v>12</v>
      </c>
      <c r="AH19" s="17" t="s">
        <v>13</v>
      </c>
      <c r="AI19" s="16" t="s">
        <v>11</v>
      </c>
      <c r="AJ19" s="16" t="s">
        <v>12</v>
      </c>
      <c r="AK19" s="17" t="s">
        <v>13</v>
      </c>
      <c r="AL19" s="16" t="s">
        <v>11</v>
      </c>
      <c r="AM19" s="16" t="s">
        <v>12</v>
      </c>
      <c r="AN19" s="17" t="s">
        <v>13</v>
      </c>
      <c r="AO19" s="16" t="s">
        <v>11</v>
      </c>
      <c r="AP19" s="16" t="s">
        <v>12</v>
      </c>
      <c r="AQ19" s="17" t="s">
        <v>13</v>
      </c>
      <c r="AR19" s="16" t="s">
        <v>11</v>
      </c>
      <c r="AS19" s="16" t="s">
        <v>12</v>
      </c>
      <c r="AT19" s="17" t="s">
        <v>13</v>
      </c>
      <c r="AU19" s="16" t="s">
        <v>11</v>
      </c>
      <c r="AV19" s="16" t="s">
        <v>12</v>
      </c>
      <c r="AW19" s="17" t="s">
        <v>13</v>
      </c>
      <c r="AX19" s="16" t="s">
        <v>11</v>
      </c>
      <c r="AY19" s="16" t="s">
        <v>12</v>
      </c>
      <c r="AZ19" s="17" t="s">
        <v>13</v>
      </c>
      <c r="BA19" s="16" t="s">
        <v>11</v>
      </c>
      <c r="BB19" s="16" t="s">
        <v>12</v>
      </c>
      <c r="BC19" s="17" t="s">
        <v>13</v>
      </c>
      <c r="BD19" s="16" t="s">
        <v>11</v>
      </c>
      <c r="BE19" s="16" t="s">
        <v>12</v>
      </c>
      <c r="BF19" s="17" t="s">
        <v>13</v>
      </c>
      <c r="BG19" s="16" t="s">
        <v>11</v>
      </c>
      <c r="BH19" s="16" t="s">
        <v>12</v>
      </c>
      <c r="BI19" s="17" t="s">
        <v>13</v>
      </c>
    </row>
    <row r="20" spans="1:61" ht="15.75" customHeight="1" x14ac:dyDescent="0.25">
      <c r="A20" s="12" t="s">
        <v>14</v>
      </c>
      <c r="B20" s="28">
        <v>4869</v>
      </c>
      <c r="C20" s="28">
        <f>33953+1139</f>
        <v>35092</v>
      </c>
      <c r="D20" s="28">
        <f>B20+C20</f>
        <v>39961</v>
      </c>
      <c r="E20">
        <v>1131</v>
      </c>
      <c r="F20">
        <v>68016</v>
      </c>
      <c r="G20" s="28">
        <f t="shared" ref="G20:G26" si="26">E20+F20</f>
        <v>69147</v>
      </c>
      <c r="H20">
        <v>5029</v>
      </c>
      <c r="I20">
        <v>62054</v>
      </c>
      <c r="J20" s="28">
        <f>H20+I20</f>
        <v>67083</v>
      </c>
      <c r="K20" s="28">
        <v>9760</v>
      </c>
      <c r="L20" s="28">
        <v>68157</v>
      </c>
      <c r="M20" s="28">
        <f>K20+L20</f>
        <v>77917</v>
      </c>
      <c r="N20" s="28">
        <v>18734</v>
      </c>
      <c r="O20" s="28">
        <v>50302</v>
      </c>
      <c r="P20" s="28">
        <f>N20+O20</f>
        <v>69036</v>
      </c>
      <c r="Q20" s="28">
        <v>15675</v>
      </c>
      <c r="R20" s="28">
        <v>72867</v>
      </c>
      <c r="S20" s="28">
        <f>Q20+R20</f>
        <v>88542</v>
      </c>
      <c r="T20" s="28">
        <v>10922</v>
      </c>
      <c r="U20" s="28">
        <v>90023</v>
      </c>
      <c r="V20" s="28">
        <f>T20+U20</f>
        <v>100945</v>
      </c>
      <c r="W20" s="28">
        <v>11966</v>
      </c>
      <c r="X20" s="28">
        <v>69522</v>
      </c>
      <c r="Y20" s="28">
        <f>W20+X20</f>
        <v>81488</v>
      </c>
      <c r="Z20" s="28">
        <v>9820</v>
      </c>
      <c r="AA20" s="28">
        <v>64219</v>
      </c>
      <c r="AB20" s="28">
        <f>Z20+AA20</f>
        <v>74039</v>
      </c>
      <c r="AC20" s="28">
        <v>14750</v>
      </c>
      <c r="AD20" s="28">
        <v>64319</v>
      </c>
      <c r="AE20" s="28">
        <f>AC20+AD20</f>
        <v>79069</v>
      </c>
      <c r="AF20" s="28">
        <v>17959</v>
      </c>
      <c r="AG20" s="28">
        <v>73077</v>
      </c>
      <c r="AH20" s="28">
        <f>AF20+AG20</f>
        <v>91036</v>
      </c>
      <c r="AI20" s="28">
        <v>21420</v>
      </c>
      <c r="AJ20" s="28">
        <v>43136</v>
      </c>
      <c r="AK20" s="28">
        <f>AI20+AJ20</f>
        <v>64556</v>
      </c>
      <c r="AL20" s="28">
        <v>10963</v>
      </c>
      <c r="AM20" s="28">
        <v>43299</v>
      </c>
      <c r="AN20" s="28">
        <f>AL20+AM20</f>
        <v>54262</v>
      </c>
      <c r="AO20" s="28">
        <v>11630</v>
      </c>
      <c r="AP20" s="28">
        <v>42088</v>
      </c>
      <c r="AQ20" s="28">
        <f>AO20+AP20</f>
        <v>53718</v>
      </c>
      <c r="AR20" s="28">
        <v>4197</v>
      </c>
      <c r="AS20" s="28">
        <v>53380</v>
      </c>
      <c r="AT20" s="28">
        <f>AR20+AS20</f>
        <v>57577</v>
      </c>
      <c r="AU20" s="28">
        <v>15175</v>
      </c>
      <c r="AV20" s="28">
        <v>51332</v>
      </c>
      <c r="AW20" s="28">
        <f>AU20+AV20</f>
        <v>66507</v>
      </c>
      <c r="AX20" s="28">
        <v>8402</v>
      </c>
      <c r="AY20" s="28">
        <v>29647</v>
      </c>
      <c r="AZ20" s="28">
        <f>AX20+AY20</f>
        <v>38049</v>
      </c>
      <c r="BA20" s="28">
        <v>15439</v>
      </c>
      <c r="BB20" s="28">
        <v>41584</v>
      </c>
      <c r="BC20" s="28">
        <f>BA20+BB20</f>
        <v>57023</v>
      </c>
      <c r="BD20" s="28">
        <v>7619</v>
      </c>
      <c r="BE20" s="28">
        <v>21499</v>
      </c>
      <c r="BF20" s="28">
        <f>BD20+BE20</f>
        <v>29118</v>
      </c>
      <c r="BG20" s="28">
        <v>11966</v>
      </c>
      <c r="BH20" s="28">
        <v>69522</v>
      </c>
      <c r="BI20" s="28">
        <f>BG20+BH20</f>
        <v>81488</v>
      </c>
    </row>
    <row r="21" spans="1:61" ht="15.75" customHeight="1" x14ac:dyDescent="0.25">
      <c r="A21" s="12" t="s">
        <v>15</v>
      </c>
      <c r="B21" s="28">
        <v>3050</v>
      </c>
      <c r="C21" s="28">
        <v>1612</v>
      </c>
      <c r="D21" s="28">
        <f t="shared" ref="D21" si="27">B21+C21</f>
        <v>4662</v>
      </c>
      <c r="E21">
        <v>741</v>
      </c>
      <c r="F21">
        <v>8288</v>
      </c>
      <c r="G21" s="28">
        <f t="shared" si="26"/>
        <v>9029</v>
      </c>
      <c r="H21">
        <v>2718</v>
      </c>
      <c r="I21">
        <v>11372</v>
      </c>
      <c r="J21" s="28">
        <f t="shared" ref="J21:J26" si="28">H21+I21</f>
        <v>14090</v>
      </c>
      <c r="K21">
        <v>5254</v>
      </c>
      <c r="L21">
        <v>10993</v>
      </c>
      <c r="M21" s="28">
        <f t="shared" ref="M21:M26" si="29">K21+L21</f>
        <v>16247</v>
      </c>
      <c r="N21">
        <v>0</v>
      </c>
      <c r="O21">
        <v>4451</v>
      </c>
      <c r="P21" s="28">
        <f t="shared" ref="P21:P26" si="30">N21+O21</f>
        <v>4451</v>
      </c>
      <c r="Q21">
        <v>2177</v>
      </c>
      <c r="R21">
        <v>6386</v>
      </c>
      <c r="S21" s="28">
        <f t="shared" ref="S21:S26" si="31">Q21+R21</f>
        <v>8563</v>
      </c>
      <c r="T21">
        <v>5994</v>
      </c>
      <c r="U21">
        <v>9327</v>
      </c>
      <c r="V21" s="28">
        <f t="shared" ref="V21:V26" si="32">T21+U21</f>
        <v>15321</v>
      </c>
      <c r="W21">
        <v>11329</v>
      </c>
      <c r="X21">
        <v>8747</v>
      </c>
      <c r="Y21" s="28">
        <f t="shared" ref="Y21:Y27" si="33">W21+X21</f>
        <v>20076</v>
      </c>
      <c r="Z21">
        <v>2456</v>
      </c>
      <c r="AA21">
        <v>8680</v>
      </c>
      <c r="AB21" s="28">
        <f t="shared" ref="AB21:AB27" si="34">Z21+AA21</f>
        <v>11136</v>
      </c>
      <c r="AC21">
        <v>5594</v>
      </c>
      <c r="AD21">
        <v>15551</v>
      </c>
      <c r="AE21" s="28">
        <f t="shared" ref="AE21:AE26" si="35">AC21+AD21</f>
        <v>21145</v>
      </c>
      <c r="AF21">
        <v>3452</v>
      </c>
      <c r="AG21">
        <v>8527</v>
      </c>
      <c r="AH21" s="28">
        <f t="shared" ref="AH21:AH26" si="36">AF21+AG21</f>
        <v>11979</v>
      </c>
      <c r="AI21">
        <v>1956</v>
      </c>
      <c r="AJ21">
        <v>9136</v>
      </c>
      <c r="AK21" s="28">
        <f t="shared" ref="AK21:AK27" si="37">AI21+AJ21</f>
        <v>11092</v>
      </c>
      <c r="AL21">
        <v>3174</v>
      </c>
      <c r="AM21">
        <v>2868</v>
      </c>
      <c r="AN21" s="28">
        <f t="shared" ref="AN21:AN26" si="38">AL21+AM21</f>
        <v>6042</v>
      </c>
      <c r="AO21">
        <v>3935</v>
      </c>
      <c r="AP21">
        <v>10491</v>
      </c>
      <c r="AQ21" s="28">
        <f t="shared" ref="AQ21:AQ26" si="39">AO21+AP21</f>
        <v>14426</v>
      </c>
      <c r="AR21">
        <v>2783</v>
      </c>
      <c r="AS21">
        <v>3080</v>
      </c>
      <c r="AT21" s="28">
        <f t="shared" ref="AT21:AT26" si="40">AR21+AS21</f>
        <v>5863</v>
      </c>
      <c r="AU21">
        <v>670</v>
      </c>
      <c r="AV21">
        <v>9878</v>
      </c>
      <c r="AW21" s="28">
        <f t="shared" ref="AW21:AW23" si="41">AU21+AV21</f>
        <v>10548</v>
      </c>
      <c r="AX21">
        <v>4059</v>
      </c>
      <c r="AY21">
        <v>37339</v>
      </c>
      <c r="AZ21" s="28">
        <f t="shared" ref="AZ21:AZ26" si="42">AX21+AY21</f>
        <v>41398</v>
      </c>
      <c r="BA21">
        <v>4104</v>
      </c>
      <c r="BB21">
        <v>26578</v>
      </c>
      <c r="BC21" s="28">
        <f t="shared" ref="BC21:BC23" si="43">BA21+BB21</f>
        <v>30682</v>
      </c>
      <c r="BD21">
        <v>2549</v>
      </c>
      <c r="BE21">
        <v>39133</v>
      </c>
      <c r="BF21" s="28">
        <f t="shared" ref="BF21:BF23" si="44">BD21+BE21</f>
        <v>41682</v>
      </c>
      <c r="BG21" s="28">
        <v>11329</v>
      </c>
      <c r="BH21" s="28">
        <v>8747</v>
      </c>
      <c r="BI21" s="28">
        <f t="shared" ref="BI21:BI23" si="45">BG21+BH21</f>
        <v>20076</v>
      </c>
    </row>
    <row r="22" spans="1:61" ht="15.75" customHeight="1" x14ac:dyDescent="0.25">
      <c r="A22" s="12" t="s">
        <v>16</v>
      </c>
      <c r="B22" s="28">
        <v>3303</v>
      </c>
      <c r="C22" s="28">
        <v>11598</v>
      </c>
      <c r="D22" s="28">
        <f>B22+C22</f>
        <v>14901</v>
      </c>
      <c r="E22">
        <v>3402</v>
      </c>
      <c r="F22">
        <v>13032</v>
      </c>
      <c r="G22" s="28">
        <f t="shared" si="26"/>
        <v>16434</v>
      </c>
      <c r="H22">
        <v>6138</v>
      </c>
      <c r="I22">
        <v>20002</v>
      </c>
      <c r="J22" s="28">
        <f t="shared" si="28"/>
        <v>26140</v>
      </c>
      <c r="K22">
        <v>7976</v>
      </c>
      <c r="L22">
        <v>5585</v>
      </c>
      <c r="M22" s="28">
        <f t="shared" si="29"/>
        <v>13561</v>
      </c>
      <c r="N22">
        <v>7552</v>
      </c>
      <c r="O22">
        <v>11698</v>
      </c>
      <c r="P22" s="28">
        <f t="shared" si="30"/>
        <v>19250</v>
      </c>
      <c r="Q22">
        <v>11139</v>
      </c>
      <c r="R22">
        <v>11298</v>
      </c>
      <c r="S22" s="28">
        <f t="shared" si="31"/>
        <v>22437</v>
      </c>
      <c r="T22">
        <v>5828</v>
      </c>
      <c r="U22">
        <v>15105</v>
      </c>
      <c r="V22" s="28">
        <f t="shared" si="32"/>
        <v>20933</v>
      </c>
      <c r="W22">
        <v>12551</v>
      </c>
      <c r="X22">
        <v>14723</v>
      </c>
      <c r="Y22" s="28">
        <f t="shared" si="33"/>
        <v>27274</v>
      </c>
      <c r="Z22">
        <v>7279</v>
      </c>
      <c r="AA22">
        <v>14204</v>
      </c>
      <c r="AB22" s="28">
        <f>Z22+AA22</f>
        <v>21483</v>
      </c>
      <c r="AC22">
        <v>17585</v>
      </c>
      <c r="AD22">
        <v>11959</v>
      </c>
      <c r="AE22" s="28">
        <f t="shared" si="35"/>
        <v>29544</v>
      </c>
      <c r="AF22">
        <v>19277</v>
      </c>
      <c r="AG22">
        <v>14053</v>
      </c>
      <c r="AH22" s="28">
        <f t="shared" si="36"/>
        <v>33330</v>
      </c>
      <c r="AI22">
        <v>13715</v>
      </c>
      <c r="AJ22">
        <v>23039</v>
      </c>
      <c r="AK22" s="28">
        <f t="shared" si="37"/>
        <v>36754</v>
      </c>
      <c r="AL22">
        <v>7288</v>
      </c>
      <c r="AM22">
        <v>15883</v>
      </c>
      <c r="AN22" s="28">
        <f t="shared" si="38"/>
        <v>23171</v>
      </c>
      <c r="AO22">
        <v>4950</v>
      </c>
      <c r="AP22">
        <v>13880</v>
      </c>
      <c r="AQ22" s="28">
        <f t="shared" si="39"/>
        <v>18830</v>
      </c>
      <c r="AR22">
        <v>5604</v>
      </c>
      <c r="AS22">
        <v>8603</v>
      </c>
      <c r="AT22" s="28">
        <f t="shared" si="40"/>
        <v>14207</v>
      </c>
      <c r="AU22">
        <v>1692</v>
      </c>
      <c r="AV22">
        <v>14340</v>
      </c>
      <c r="AW22" s="28">
        <f t="shared" si="41"/>
        <v>16032</v>
      </c>
      <c r="AX22">
        <v>13930</v>
      </c>
      <c r="AY22">
        <v>12527</v>
      </c>
      <c r="AZ22" s="28">
        <f t="shared" si="42"/>
        <v>26457</v>
      </c>
      <c r="BA22">
        <v>15106</v>
      </c>
      <c r="BB22">
        <v>21405</v>
      </c>
      <c r="BC22" s="28">
        <f t="shared" si="43"/>
        <v>36511</v>
      </c>
      <c r="BD22">
        <v>12377</v>
      </c>
      <c r="BE22">
        <v>21006</v>
      </c>
      <c r="BF22" s="28">
        <f t="shared" si="44"/>
        <v>33383</v>
      </c>
      <c r="BG22">
        <v>12551</v>
      </c>
      <c r="BH22">
        <v>14723</v>
      </c>
      <c r="BI22" s="28">
        <f t="shared" si="45"/>
        <v>27274</v>
      </c>
    </row>
    <row r="23" spans="1:61" ht="15.75" customHeight="1" x14ac:dyDescent="0.25">
      <c r="A23" s="12" t="s">
        <v>17</v>
      </c>
      <c r="B23" s="28">
        <v>0</v>
      </c>
      <c r="C23" s="28">
        <v>1279</v>
      </c>
      <c r="D23" s="28">
        <f>B23+C23</f>
        <v>1279</v>
      </c>
      <c r="E23">
        <v>0</v>
      </c>
      <c r="F23">
        <v>0</v>
      </c>
      <c r="G23" s="28">
        <f t="shared" si="26"/>
        <v>0</v>
      </c>
      <c r="H23">
        <v>0</v>
      </c>
      <c r="I23">
        <v>0</v>
      </c>
      <c r="J23" s="28">
        <f t="shared" si="28"/>
        <v>0</v>
      </c>
      <c r="K23">
        <v>0</v>
      </c>
      <c r="L23">
        <v>0</v>
      </c>
      <c r="M23" s="28">
        <f t="shared" si="29"/>
        <v>0</v>
      </c>
      <c r="N23">
        <v>0</v>
      </c>
      <c r="O23">
        <v>0</v>
      </c>
      <c r="P23" s="28">
        <f t="shared" si="30"/>
        <v>0</v>
      </c>
      <c r="Q23">
        <v>0</v>
      </c>
      <c r="R23">
        <v>0</v>
      </c>
      <c r="S23" s="28">
        <f t="shared" si="31"/>
        <v>0</v>
      </c>
      <c r="T23" s="5" t="s">
        <v>22</v>
      </c>
      <c r="U23" s="5" t="s">
        <v>22</v>
      </c>
      <c r="V23" s="5" t="s">
        <v>22</v>
      </c>
      <c r="W23">
        <v>0</v>
      </c>
      <c r="X23">
        <v>0</v>
      </c>
      <c r="Y23" s="28">
        <f t="shared" si="33"/>
        <v>0</v>
      </c>
      <c r="Z23">
        <v>0</v>
      </c>
      <c r="AA23">
        <v>0</v>
      </c>
      <c r="AB23" s="28">
        <f t="shared" si="34"/>
        <v>0</v>
      </c>
      <c r="AC23">
        <v>0</v>
      </c>
      <c r="AD23">
        <v>1424</v>
      </c>
      <c r="AE23" s="28">
        <f t="shared" si="35"/>
        <v>1424</v>
      </c>
      <c r="AF23">
        <v>0</v>
      </c>
      <c r="AG23">
        <v>0</v>
      </c>
      <c r="AH23" s="28">
        <f t="shared" si="36"/>
        <v>0</v>
      </c>
      <c r="AI23">
        <v>0</v>
      </c>
      <c r="AJ23">
        <v>0</v>
      </c>
      <c r="AK23" s="28">
        <f t="shared" si="37"/>
        <v>0</v>
      </c>
      <c r="AL23">
        <v>474</v>
      </c>
      <c r="AM23">
        <v>427</v>
      </c>
      <c r="AN23" s="28">
        <f t="shared" si="38"/>
        <v>901</v>
      </c>
      <c r="AO23">
        <v>549</v>
      </c>
      <c r="AP23">
        <v>0</v>
      </c>
      <c r="AQ23" s="28">
        <f t="shared" si="39"/>
        <v>549</v>
      </c>
      <c r="AR23">
        <v>0</v>
      </c>
      <c r="AS23">
        <v>0</v>
      </c>
      <c r="AT23" s="28">
        <f t="shared" si="40"/>
        <v>0</v>
      </c>
      <c r="AU23">
        <v>0</v>
      </c>
      <c r="AV23">
        <v>0</v>
      </c>
      <c r="AW23" s="28">
        <f t="shared" si="41"/>
        <v>0</v>
      </c>
      <c r="AX23">
        <v>514</v>
      </c>
      <c r="AY23">
        <v>0</v>
      </c>
      <c r="AZ23" s="28">
        <f t="shared" si="42"/>
        <v>514</v>
      </c>
      <c r="BA23">
        <v>695</v>
      </c>
      <c r="BB23">
        <v>0</v>
      </c>
      <c r="BC23" s="28">
        <f t="shared" si="43"/>
        <v>695</v>
      </c>
      <c r="BD23">
        <v>739</v>
      </c>
      <c r="BE23">
        <v>0</v>
      </c>
      <c r="BF23" s="28">
        <f t="shared" si="44"/>
        <v>739</v>
      </c>
      <c r="BG23">
        <v>0</v>
      </c>
      <c r="BH23">
        <v>0</v>
      </c>
      <c r="BI23" s="28">
        <f t="shared" si="45"/>
        <v>0</v>
      </c>
    </row>
    <row r="24" spans="1:61" ht="15.75" customHeight="1" x14ac:dyDescent="0.25">
      <c r="A24" s="12" t="s">
        <v>18</v>
      </c>
      <c r="B24" s="28">
        <v>655</v>
      </c>
      <c r="C24" s="28">
        <v>637</v>
      </c>
      <c r="D24" s="28">
        <f>B24+C24</f>
        <v>1292</v>
      </c>
      <c r="E24">
        <v>0</v>
      </c>
      <c r="F24">
        <v>1769</v>
      </c>
      <c r="G24" s="28">
        <f t="shared" si="26"/>
        <v>1769</v>
      </c>
      <c r="H24">
        <v>659</v>
      </c>
      <c r="I24">
        <v>0</v>
      </c>
      <c r="J24" s="28">
        <f>H24+I24</f>
        <v>659</v>
      </c>
      <c r="K24">
        <v>0</v>
      </c>
      <c r="L24">
        <v>0</v>
      </c>
      <c r="M24" s="28">
        <f>K24+L24</f>
        <v>0</v>
      </c>
      <c r="N24">
        <v>767</v>
      </c>
      <c r="O24">
        <v>1234</v>
      </c>
      <c r="P24" s="28">
        <f>N24+O24</f>
        <v>2001</v>
      </c>
      <c r="Q24">
        <v>0</v>
      </c>
      <c r="R24">
        <v>887</v>
      </c>
      <c r="S24" s="28">
        <f>Q24+R24</f>
        <v>887</v>
      </c>
      <c r="T24">
        <v>1423</v>
      </c>
      <c r="U24">
        <v>816</v>
      </c>
      <c r="V24" s="28">
        <f>T24+U24</f>
        <v>2239</v>
      </c>
      <c r="W24">
        <v>561</v>
      </c>
      <c r="X24">
        <v>2493</v>
      </c>
      <c r="Y24" s="28">
        <f>W24+X24</f>
        <v>3054</v>
      </c>
      <c r="Z24">
        <v>1052</v>
      </c>
      <c r="AA24">
        <v>2339</v>
      </c>
      <c r="AB24" s="28">
        <f>Z24+AA24</f>
        <v>3391</v>
      </c>
      <c r="AC24">
        <v>1657</v>
      </c>
      <c r="AD24">
        <v>3358</v>
      </c>
      <c r="AE24" s="28">
        <f>AC24+AD24</f>
        <v>5015</v>
      </c>
      <c r="AF24">
        <v>2853</v>
      </c>
      <c r="AG24">
        <v>1794</v>
      </c>
      <c r="AH24" s="28">
        <f>AF24+AG24</f>
        <v>4647</v>
      </c>
      <c r="AI24">
        <v>963</v>
      </c>
      <c r="AJ24">
        <v>2210</v>
      </c>
      <c r="AK24" s="28">
        <f>AI24+AJ24</f>
        <v>3173</v>
      </c>
      <c r="AL24">
        <v>869</v>
      </c>
      <c r="AM24">
        <v>4758</v>
      </c>
      <c r="AN24" s="28">
        <f>AL24+AM24</f>
        <v>5627</v>
      </c>
      <c r="AO24">
        <v>1089</v>
      </c>
      <c r="AP24">
        <v>3109</v>
      </c>
      <c r="AQ24" s="28">
        <f>AO24+AP24</f>
        <v>4198</v>
      </c>
      <c r="AR24">
        <v>0</v>
      </c>
      <c r="AS24">
        <v>1745</v>
      </c>
      <c r="AT24" s="28">
        <f>AR24+AS24</f>
        <v>1745</v>
      </c>
      <c r="AU24">
        <v>1111</v>
      </c>
      <c r="AV24">
        <v>2664</v>
      </c>
      <c r="AW24" s="28">
        <f>AU24+AV24</f>
        <v>3775</v>
      </c>
      <c r="AX24">
        <v>773</v>
      </c>
      <c r="AY24">
        <v>2905</v>
      </c>
      <c r="AZ24" s="28">
        <f>AX24+AY24</f>
        <v>3678</v>
      </c>
      <c r="BA24">
        <v>1323</v>
      </c>
      <c r="BB24">
        <v>3880</v>
      </c>
      <c r="BC24" s="28">
        <f>BA24+BB24</f>
        <v>5203</v>
      </c>
      <c r="BD24">
        <v>5506</v>
      </c>
      <c r="BE24">
        <v>5395</v>
      </c>
      <c r="BF24" s="28">
        <f>BD24+BE24</f>
        <v>10901</v>
      </c>
      <c r="BG24">
        <v>561</v>
      </c>
      <c r="BH24">
        <v>2493</v>
      </c>
      <c r="BI24" s="28">
        <f>BG24+BH24</f>
        <v>3054</v>
      </c>
    </row>
    <row r="25" spans="1:61" ht="15.75" customHeight="1" x14ac:dyDescent="0.25">
      <c r="A25" s="12" t="s">
        <v>19</v>
      </c>
      <c r="B25" s="28">
        <v>4218</v>
      </c>
      <c r="C25" s="28">
        <v>9620</v>
      </c>
      <c r="D25" s="28">
        <f t="shared" ref="D25:D27" si="46">B25+C25</f>
        <v>13838</v>
      </c>
      <c r="E25">
        <v>7200</v>
      </c>
      <c r="F25">
        <v>10478</v>
      </c>
      <c r="G25" s="28">
        <f t="shared" si="26"/>
        <v>17678</v>
      </c>
      <c r="H25">
        <v>9117</v>
      </c>
      <c r="I25">
        <v>14676</v>
      </c>
      <c r="J25" s="28">
        <f t="shared" si="28"/>
        <v>23793</v>
      </c>
      <c r="K25">
        <v>19965</v>
      </c>
      <c r="L25">
        <v>27859</v>
      </c>
      <c r="M25" s="28">
        <f t="shared" si="29"/>
        <v>47824</v>
      </c>
      <c r="N25">
        <v>31432</v>
      </c>
      <c r="O25">
        <v>19069</v>
      </c>
      <c r="P25" s="28">
        <f t="shared" si="30"/>
        <v>50501</v>
      </c>
      <c r="Q25">
        <v>18207</v>
      </c>
      <c r="R25">
        <v>8521</v>
      </c>
      <c r="S25" s="28">
        <f t="shared" si="31"/>
        <v>26728</v>
      </c>
      <c r="T25">
        <v>29426</v>
      </c>
      <c r="U25">
        <v>10983</v>
      </c>
      <c r="V25" s="28">
        <f t="shared" si="32"/>
        <v>40409</v>
      </c>
      <c r="W25">
        <v>20486</v>
      </c>
      <c r="X25">
        <v>19149</v>
      </c>
      <c r="Y25" s="28">
        <f t="shared" si="33"/>
        <v>39635</v>
      </c>
      <c r="Z25">
        <v>19756</v>
      </c>
      <c r="AA25">
        <v>17454</v>
      </c>
      <c r="AB25" s="28">
        <f t="shared" si="34"/>
        <v>37210</v>
      </c>
      <c r="AC25">
        <v>16179</v>
      </c>
      <c r="AD25">
        <v>14167</v>
      </c>
      <c r="AE25" s="28">
        <f t="shared" si="35"/>
        <v>30346</v>
      </c>
      <c r="AF25">
        <v>11674</v>
      </c>
      <c r="AG25">
        <v>12046</v>
      </c>
      <c r="AH25" s="28">
        <f t="shared" si="36"/>
        <v>23720</v>
      </c>
      <c r="AI25">
        <v>12777</v>
      </c>
      <c r="AJ25">
        <v>7065</v>
      </c>
      <c r="AK25" s="28">
        <f t="shared" si="37"/>
        <v>19842</v>
      </c>
      <c r="AL25">
        <v>9524</v>
      </c>
      <c r="AM25">
        <v>27998</v>
      </c>
      <c r="AN25" s="28">
        <f t="shared" si="38"/>
        <v>37522</v>
      </c>
      <c r="AO25">
        <v>12497</v>
      </c>
      <c r="AP25">
        <v>15843</v>
      </c>
      <c r="AQ25" s="28">
        <f t="shared" si="39"/>
        <v>28340</v>
      </c>
      <c r="AR25">
        <v>6476</v>
      </c>
      <c r="AS25">
        <v>17724</v>
      </c>
      <c r="AT25" s="28">
        <f t="shared" si="40"/>
        <v>24200</v>
      </c>
      <c r="AU25">
        <v>16542</v>
      </c>
      <c r="AV25">
        <v>30383</v>
      </c>
      <c r="AW25" s="28">
        <f>AU25+AV25</f>
        <v>46925</v>
      </c>
      <c r="AX25">
        <v>17209</v>
      </c>
      <c r="AY25">
        <v>25443</v>
      </c>
      <c r="AZ25" s="28">
        <f t="shared" si="42"/>
        <v>42652</v>
      </c>
      <c r="BA25">
        <v>11094</v>
      </c>
      <c r="BB25">
        <v>21820</v>
      </c>
      <c r="BC25" s="28">
        <f>BA25+BB25</f>
        <v>32914</v>
      </c>
      <c r="BD25">
        <v>15950</v>
      </c>
      <c r="BE25">
        <v>23335</v>
      </c>
      <c r="BF25" s="28">
        <f>BD25+BE25</f>
        <v>39285</v>
      </c>
      <c r="BG25">
        <v>20486</v>
      </c>
      <c r="BH25">
        <v>19149</v>
      </c>
      <c r="BI25" s="28">
        <f>BG25+BH25</f>
        <v>39635</v>
      </c>
    </row>
    <row r="26" spans="1:61" ht="15.75" customHeight="1" x14ac:dyDescent="0.25">
      <c r="A26" s="12" t="s">
        <v>20</v>
      </c>
      <c r="B26">
        <v>0</v>
      </c>
      <c r="C26" s="28">
        <v>398</v>
      </c>
      <c r="D26" s="28">
        <f t="shared" si="46"/>
        <v>398</v>
      </c>
      <c r="E26">
        <v>425</v>
      </c>
      <c r="F26">
        <v>939</v>
      </c>
      <c r="G26" s="28">
        <f t="shared" si="26"/>
        <v>1364</v>
      </c>
      <c r="H26">
        <v>0</v>
      </c>
      <c r="I26">
        <v>1058</v>
      </c>
      <c r="J26" s="28">
        <f t="shared" si="28"/>
        <v>1058</v>
      </c>
      <c r="K26" s="28">
        <v>0</v>
      </c>
      <c r="L26" s="28">
        <v>1444</v>
      </c>
      <c r="M26" s="28">
        <f t="shared" si="29"/>
        <v>1444</v>
      </c>
      <c r="N26">
        <v>0</v>
      </c>
      <c r="O26">
        <v>1003</v>
      </c>
      <c r="P26" s="28">
        <f t="shared" si="30"/>
        <v>1003</v>
      </c>
      <c r="Q26">
        <v>0</v>
      </c>
      <c r="R26">
        <v>0</v>
      </c>
      <c r="S26" s="28">
        <f t="shared" si="31"/>
        <v>0</v>
      </c>
      <c r="T26" s="28">
        <v>1267</v>
      </c>
      <c r="U26" s="28">
        <v>1968</v>
      </c>
      <c r="V26" s="28">
        <f t="shared" si="32"/>
        <v>3235</v>
      </c>
      <c r="W26">
        <v>0</v>
      </c>
      <c r="X26">
        <v>1477</v>
      </c>
      <c r="Y26" s="28">
        <f t="shared" si="33"/>
        <v>1477</v>
      </c>
      <c r="Z26" s="28">
        <v>4137</v>
      </c>
      <c r="AA26" s="28">
        <v>1865</v>
      </c>
      <c r="AB26" s="28">
        <f t="shared" si="34"/>
        <v>6002</v>
      </c>
      <c r="AC26">
        <v>1546</v>
      </c>
      <c r="AD26">
        <v>1897</v>
      </c>
      <c r="AE26" s="28">
        <f t="shared" si="35"/>
        <v>3443</v>
      </c>
      <c r="AF26" s="28">
        <v>907</v>
      </c>
      <c r="AG26" s="28">
        <v>3338</v>
      </c>
      <c r="AH26" s="28">
        <f t="shared" si="36"/>
        <v>4245</v>
      </c>
      <c r="AI26" s="28">
        <v>1190</v>
      </c>
      <c r="AJ26" s="28">
        <v>3635</v>
      </c>
      <c r="AK26" s="28">
        <f t="shared" si="37"/>
        <v>4825</v>
      </c>
      <c r="AL26" s="28">
        <v>1400</v>
      </c>
      <c r="AM26" s="28">
        <v>1419</v>
      </c>
      <c r="AN26" s="28">
        <f t="shared" si="38"/>
        <v>2819</v>
      </c>
      <c r="AO26" s="28">
        <v>0</v>
      </c>
      <c r="AP26" s="28">
        <v>2245</v>
      </c>
      <c r="AQ26" s="28">
        <f t="shared" si="39"/>
        <v>2245</v>
      </c>
      <c r="AR26" s="28">
        <v>4390</v>
      </c>
      <c r="AS26" s="28">
        <v>4275</v>
      </c>
      <c r="AT26" s="28">
        <f t="shared" si="40"/>
        <v>8665</v>
      </c>
      <c r="AU26" s="28">
        <v>1324</v>
      </c>
      <c r="AV26" s="28">
        <v>4053</v>
      </c>
      <c r="AW26" s="28">
        <f t="shared" ref="AW26" si="47">AU26+AV26</f>
        <v>5377</v>
      </c>
      <c r="AX26" s="28">
        <v>3994</v>
      </c>
      <c r="AY26" s="28">
        <v>2832</v>
      </c>
      <c r="AZ26" s="28">
        <f t="shared" si="42"/>
        <v>6826</v>
      </c>
      <c r="BA26" s="28">
        <v>765</v>
      </c>
      <c r="BB26" s="28">
        <v>2683</v>
      </c>
      <c r="BC26" s="28">
        <f t="shared" ref="BC26:BC27" si="48">BA26+BB26</f>
        <v>3448</v>
      </c>
      <c r="BD26" s="28">
        <v>201</v>
      </c>
      <c r="BE26" s="28">
        <v>10546</v>
      </c>
      <c r="BF26" s="28">
        <f t="shared" ref="BF26" si="49">BD26+BE26</f>
        <v>10747</v>
      </c>
      <c r="BG26" s="28">
        <v>0</v>
      </c>
      <c r="BH26" s="28">
        <v>1477</v>
      </c>
      <c r="BI26" s="28">
        <f t="shared" ref="BI26:BI27" si="50">BG26+BH26</f>
        <v>1477</v>
      </c>
    </row>
    <row r="27" spans="1:61" ht="15.75" customHeight="1" x14ac:dyDescent="0.25">
      <c r="A27" s="12" t="s">
        <v>21</v>
      </c>
      <c r="B27" s="28">
        <v>0</v>
      </c>
      <c r="C27" s="28">
        <v>896</v>
      </c>
      <c r="D27" s="28">
        <f t="shared" si="46"/>
        <v>896</v>
      </c>
      <c r="E27" s="5" t="s">
        <v>22</v>
      </c>
      <c r="F27" s="5" t="s">
        <v>22</v>
      </c>
      <c r="G27" s="5" t="s">
        <v>22</v>
      </c>
      <c r="H27" s="5" t="s">
        <v>22</v>
      </c>
      <c r="I27" s="5" t="s">
        <v>22</v>
      </c>
      <c r="J27" s="5" t="s">
        <v>22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 t="s">
        <v>22</v>
      </c>
      <c r="Q27" s="5" t="s">
        <v>22</v>
      </c>
      <c r="R27" s="5" t="s">
        <v>22</v>
      </c>
      <c r="S27" s="5" t="s">
        <v>22</v>
      </c>
      <c r="T27" s="5" t="s">
        <v>22</v>
      </c>
      <c r="U27" s="5" t="s">
        <v>22</v>
      </c>
      <c r="V27" s="5" t="s">
        <v>22</v>
      </c>
      <c r="W27">
        <v>0</v>
      </c>
      <c r="X27">
        <v>0</v>
      </c>
      <c r="Y27" s="28">
        <f t="shared" si="33"/>
        <v>0</v>
      </c>
      <c r="Z27" s="28">
        <v>0</v>
      </c>
      <c r="AA27" s="28">
        <v>0</v>
      </c>
      <c r="AB27" s="28">
        <f t="shared" si="34"/>
        <v>0</v>
      </c>
      <c r="AC27">
        <v>0</v>
      </c>
      <c r="AD27">
        <v>0</v>
      </c>
      <c r="AE27" s="28">
        <f>AC27+AD27</f>
        <v>0</v>
      </c>
      <c r="AF27" s="28" t="s">
        <v>22</v>
      </c>
      <c r="AG27" s="28" t="s">
        <v>22</v>
      </c>
      <c r="AH27" s="28" t="s">
        <v>22</v>
      </c>
      <c r="AI27">
        <v>0</v>
      </c>
      <c r="AJ27">
        <v>0</v>
      </c>
      <c r="AK27" s="28">
        <f t="shared" si="37"/>
        <v>0</v>
      </c>
      <c r="AL27" s="5" t="s">
        <v>22</v>
      </c>
      <c r="AM27" s="5" t="s">
        <v>22</v>
      </c>
      <c r="AN27" s="5" t="s">
        <v>22</v>
      </c>
      <c r="AO27" s="5" t="s">
        <v>22</v>
      </c>
      <c r="AP27" s="5" t="s">
        <v>22</v>
      </c>
      <c r="AQ27" s="5">
        <v>0</v>
      </c>
      <c r="AR27" s="5" t="s">
        <v>22</v>
      </c>
      <c r="AS27" s="5" t="s">
        <v>22</v>
      </c>
      <c r="AT27" s="5" t="s">
        <v>22</v>
      </c>
      <c r="AU27" s="5" t="s">
        <v>22</v>
      </c>
      <c r="AV27" s="5" t="s">
        <v>22</v>
      </c>
      <c r="AW27" s="5" t="s">
        <v>22</v>
      </c>
      <c r="AX27" s="5" t="s">
        <v>22</v>
      </c>
      <c r="AY27" s="5" t="s">
        <v>22</v>
      </c>
      <c r="AZ27" s="5" t="s">
        <v>22</v>
      </c>
      <c r="BA27">
        <v>0</v>
      </c>
      <c r="BB27">
        <v>1168</v>
      </c>
      <c r="BC27" s="28">
        <f t="shared" si="48"/>
        <v>1168</v>
      </c>
      <c r="BD27" s="5" t="s">
        <v>22</v>
      </c>
      <c r="BE27" s="5" t="s">
        <v>22</v>
      </c>
      <c r="BF27" s="5" t="s">
        <v>22</v>
      </c>
      <c r="BG27">
        <v>0</v>
      </c>
      <c r="BH27">
        <v>0</v>
      </c>
      <c r="BI27" s="28">
        <f t="shared" si="50"/>
        <v>0</v>
      </c>
    </row>
    <row r="28" spans="1:61" ht="15.75" customHeight="1" x14ac:dyDescent="0.25">
      <c r="A28" s="21" t="s">
        <v>13</v>
      </c>
      <c r="B28" s="29">
        <f t="shared" ref="B28:D28" si="51">SUM(B20:B27)</f>
        <v>16095</v>
      </c>
      <c r="C28" s="29">
        <f t="shared" si="51"/>
        <v>61132</v>
      </c>
      <c r="D28" s="29">
        <f t="shared" si="51"/>
        <v>77227</v>
      </c>
      <c r="E28" s="29">
        <f>SUM(E20:E27)</f>
        <v>12899</v>
      </c>
      <c r="F28" s="29">
        <f>SUM(F20:F27)</f>
        <v>102522</v>
      </c>
      <c r="G28" s="29">
        <f t="shared" ref="G28" si="52">SUM(G20:G27)</f>
        <v>115421</v>
      </c>
      <c r="H28" s="29">
        <f t="shared" ref="H28" si="53">SUM(H20:H27)</f>
        <v>23661</v>
      </c>
      <c r="I28" s="29">
        <f t="shared" ref="I28" si="54">SUM(I20:I27)</f>
        <v>109162</v>
      </c>
      <c r="J28" s="29">
        <f t="shared" ref="J28" si="55">SUM(J20:J27)</f>
        <v>132823</v>
      </c>
      <c r="K28" s="29">
        <f t="shared" ref="K28" si="56">SUM(K20:K27)</f>
        <v>42955</v>
      </c>
      <c r="L28" s="29">
        <f t="shared" ref="L28" si="57">SUM(L20:L27)</f>
        <v>114038</v>
      </c>
      <c r="M28" s="29">
        <f t="shared" ref="M28" si="58">SUM(M20:M27)</f>
        <v>156993</v>
      </c>
      <c r="N28" s="29">
        <f t="shared" ref="N28" si="59">SUM(N20:N27)</f>
        <v>58485</v>
      </c>
      <c r="O28" s="29">
        <f t="shared" ref="O28" si="60">SUM(O20:O27)</f>
        <v>87757</v>
      </c>
      <c r="P28" s="29">
        <f t="shared" ref="P28" si="61">SUM(P20:P27)</f>
        <v>146242</v>
      </c>
      <c r="Q28" s="29">
        <f t="shared" ref="Q28" si="62">SUM(Q20:Q27)</f>
        <v>47198</v>
      </c>
      <c r="R28" s="29">
        <f t="shared" ref="R28" si="63">SUM(R20:R27)</f>
        <v>99959</v>
      </c>
      <c r="S28" s="29">
        <f t="shared" ref="S28" si="64">SUM(S20:S27)</f>
        <v>147157</v>
      </c>
      <c r="T28" s="29">
        <f>SUM(T20:T27)</f>
        <v>54860</v>
      </c>
      <c r="U28" s="29">
        <f t="shared" ref="U28" si="65">SUM(U20:U27)</f>
        <v>128222</v>
      </c>
      <c r="V28" s="29">
        <f t="shared" ref="V28" si="66">SUM(V20:V27)</f>
        <v>183082</v>
      </c>
      <c r="W28" s="29">
        <f t="shared" ref="W28" si="67">SUM(W20:W27)</f>
        <v>56893</v>
      </c>
      <c r="X28" s="29">
        <f t="shared" ref="X28" si="68">SUM(X20:X27)</f>
        <v>116111</v>
      </c>
      <c r="Y28" s="29">
        <f t="shared" ref="Y28" si="69">SUM(Y20:Y27)</f>
        <v>173004</v>
      </c>
      <c r="Z28" s="29">
        <f t="shared" ref="Z28" si="70">SUM(Z20:Z27)</f>
        <v>44500</v>
      </c>
      <c r="AA28" s="29">
        <f t="shared" ref="AA28" si="71">SUM(AA20:AA27)</f>
        <v>108761</v>
      </c>
      <c r="AB28" s="29">
        <f t="shared" ref="AB28" si="72">SUM(AB20:AB27)</f>
        <v>153261</v>
      </c>
      <c r="AC28" s="29">
        <f t="shared" ref="AC28" si="73">SUM(AC20:AC27)</f>
        <v>57311</v>
      </c>
      <c r="AD28" s="29">
        <f>SUM(AD20:AD27)</f>
        <v>112675</v>
      </c>
      <c r="AE28" s="29">
        <f t="shared" ref="AE28" si="74">SUM(AE20:AE27)</f>
        <v>169986</v>
      </c>
      <c r="AF28" s="29">
        <f t="shared" ref="AF28" si="75">SUM(AF20:AF27)</f>
        <v>56122</v>
      </c>
      <c r="AG28" s="29">
        <f t="shared" ref="AG28" si="76">SUM(AG20:AG27)</f>
        <v>112835</v>
      </c>
      <c r="AH28" s="29">
        <f t="shared" ref="AH28" si="77">SUM(AH20:AH27)</f>
        <v>168957</v>
      </c>
      <c r="AI28" s="29">
        <f t="shared" ref="AI28" si="78">SUM(AI20:AI27)</f>
        <v>52021</v>
      </c>
      <c r="AJ28" s="29">
        <f t="shared" ref="AJ28" si="79">SUM(AJ20:AJ27)</f>
        <v>88221</v>
      </c>
      <c r="AK28" s="29">
        <f t="shared" ref="AK28" si="80">SUM(AK20:AK27)</f>
        <v>140242</v>
      </c>
      <c r="AL28" s="29">
        <f t="shared" ref="AL28" si="81">SUM(AL20:AL27)</f>
        <v>33692</v>
      </c>
      <c r="AM28" s="29">
        <f t="shared" ref="AM28" si="82">SUM(AM20:AM27)</f>
        <v>96652</v>
      </c>
      <c r="AN28" s="29">
        <f t="shared" ref="AN28" si="83">SUM(AN20:AN27)</f>
        <v>130344</v>
      </c>
      <c r="AO28" s="29">
        <f t="shared" ref="AO28" si="84">SUM(AO20:AO27)</f>
        <v>34650</v>
      </c>
      <c r="AP28" s="29">
        <f t="shared" ref="AP28" si="85">SUM(AP20:AP27)</f>
        <v>87656</v>
      </c>
      <c r="AQ28" s="29">
        <f t="shared" ref="AQ28" si="86">SUM(AQ20:AQ27)</f>
        <v>122306</v>
      </c>
      <c r="AR28" s="29">
        <f t="shared" ref="AR28" si="87">SUM(AR20:AR27)</f>
        <v>23450</v>
      </c>
      <c r="AS28" s="29">
        <f t="shared" ref="AS28" si="88">SUM(AS20:AS27)</f>
        <v>88807</v>
      </c>
      <c r="AT28" s="29">
        <f t="shared" ref="AT28" si="89">SUM(AT20:AT27)</f>
        <v>112257</v>
      </c>
      <c r="AU28" s="29">
        <f t="shared" ref="AU28" si="90">SUM(AU20:AU27)</f>
        <v>36514</v>
      </c>
      <c r="AV28" s="29">
        <f t="shared" ref="AV28" si="91">SUM(AV20:AV27)</f>
        <v>112650</v>
      </c>
      <c r="AW28" s="29">
        <f t="shared" ref="AW28" si="92">SUM(AW20:AW27)</f>
        <v>149164</v>
      </c>
      <c r="AX28" s="29">
        <f t="shared" ref="AX28" si="93">SUM(AX20:AX27)</f>
        <v>48881</v>
      </c>
      <c r="AY28" s="29">
        <f t="shared" ref="AY28" si="94">SUM(AY20:AY27)</f>
        <v>110693</v>
      </c>
      <c r="AZ28" s="29">
        <f t="shared" ref="AZ28" si="95">SUM(AZ20:AZ27)</f>
        <v>159574</v>
      </c>
      <c r="BA28" s="29">
        <f t="shared" ref="BA28" si="96">SUM(BA20:BA27)</f>
        <v>48526</v>
      </c>
      <c r="BB28" s="29">
        <f t="shared" ref="BB28" si="97">SUM(BB20:BB27)</f>
        <v>119118</v>
      </c>
      <c r="BC28" s="29">
        <f t="shared" ref="BC28" si="98">SUM(BC20:BC27)</f>
        <v>167644</v>
      </c>
      <c r="BD28" s="29">
        <f>SUM(BD20:BD27)</f>
        <v>44941</v>
      </c>
      <c r="BE28" s="29">
        <f t="shared" ref="BE28" si="99">SUM(BE20:BE27)</f>
        <v>120914</v>
      </c>
      <c r="BF28" s="29">
        <f>SUM(BF20:BF27)</f>
        <v>165855</v>
      </c>
      <c r="BG28" s="29">
        <f>SUM(BG20:BG27)</f>
        <v>56893</v>
      </c>
      <c r="BH28" s="29">
        <f t="shared" ref="BH28" si="100">SUM(BH20:BH27)</f>
        <v>116111</v>
      </c>
      <c r="BI28" s="29">
        <f>SUM(BI20:BI27)</f>
        <v>173004</v>
      </c>
    </row>
    <row r="29" spans="1:61" ht="15.75" customHeight="1" x14ac:dyDescent="0.25"/>
    <row r="30" spans="1:61" ht="15.75" customHeight="1" x14ac:dyDescent="0.25"/>
    <row r="31" spans="1:61" ht="15.75" customHeight="1" x14ac:dyDescent="0.25">
      <c r="A31" s="11" t="s">
        <v>24</v>
      </c>
      <c r="B31" s="46">
        <v>2005</v>
      </c>
      <c r="C31" s="46"/>
      <c r="D31" s="46"/>
      <c r="E31" s="46">
        <v>2006</v>
      </c>
      <c r="F31" s="46"/>
      <c r="G31" s="46"/>
      <c r="H31" s="46">
        <v>2007</v>
      </c>
      <c r="I31" s="46"/>
      <c r="J31" s="46"/>
      <c r="K31" s="46">
        <v>2008</v>
      </c>
      <c r="L31" s="46"/>
      <c r="M31" s="46"/>
      <c r="N31" s="46">
        <v>2009</v>
      </c>
      <c r="O31" s="46"/>
      <c r="P31" s="46"/>
      <c r="Q31" s="46">
        <v>2010</v>
      </c>
      <c r="R31" s="46"/>
      <c r="S31" s="46"/>
      <c r="T31" s="46">
        <v>2011</v>
      </c>
      <c r="U31" s="46"/>
      <c r="V31" s="46"/>
      <c r="W31" s="46">
        <v>2012</v>
      </c>
      <c r="X31" s="46"/>
      <c r="Y31" s="46"/>
      <c r="Z31" s="46">
        <v>2013</v>
      </c>
      <c r="AA31" s="46"/>
      <c r="AB31" s="46"/>
      <c r="AC31" s="46">
        <v>2014</v>
      </c>
      <c r="AD31" s="46"/>
      <c r="AE31" s="46"/>
      <c r="AF31" s="46">
        <v>2015</v>
      </c>
      <c r="AG31" s="46"/>
      <c r="AH31" s="46"/>
      <c r="AI31" s="46">
        <v>2016</v>
      </c>
      <c r="AJ31" s="46"/>
      <c r="AK31" s="46"/>
      <c r="AL31" s="46">
        <v>2017</v>
      </c>
      <c r="AM31" s="46"/>
      <c r="AN31" s="46"/>
      <c r="AO31" s="46">
        <v>2018</v>
      </c>
      <c r="AP31" s="46"/>
      <c r="AQ31" s="46"/>
      <c r="AR31" s="46">
        <v>2019</v>
      </c>
      <c r="AS31" s="46"/>
      <c r="AT31" s="46"/>
      <c r="AU31" s="46">
        <v>2020</v>
      </c>
      <c r="AV31" s="46"/>
      <c r="AW31" s="46"/>
      <c r="AX31" s="46">
        <v>2021</v>
      </c>
      <c r="AY31" s="46"/>
      <c r="AZ31" s="46"/>
      <c r="BA31" s="46">
        <v>2022</v>
      </c>
      <c r="BB31" s="46"/>
      <c r="BC31" s="46"/>
      <c r="BD31" s="46">
        <v>2023</v>
      </c>
      <c r="BE31" s="46"/>
      <c r="BF31" s="46"/>
      <c r="BG31" s="46">
        <v>2024</v>
      </c>
      <c r="BH31" s="46"/>
      <c r="BI31" s="46"/>
    </row>
    <row r="32" spans="1:61" ht="15.75" customHeight="1" x14ac:dyDescent="0.25">
      <c r="A32" s="8"/>
      <c r="B32" s="16" t="s">
        <v>11</v>
      </c>
      <c r="C32" s="16" t="s">
        <v>12</v>
      </c>
      <c r="D32" s="17" t="s">
        <v>13</v>
      </c>
      <c r="E32" s="16" t="s">
        <v>11</v>
      </c>
      <c r="F32" s="16" t="s">
        <v>12</v>
      </c>
      <c r="G32" s="17" t="s">
        <v>13</v>
      </c>
      <c r="H32" s="16" t="s">
        <v>11</v>
      </c>
      <c r="I32" s="16" t="s">
        <v>12</v>
      </c>
      <c r="J32" s="17" t="s">
        <v>13</v>
      </c>
      <c r="K32" s="16" t="s">
        <v>11</v>
      </c>
      <c r="L32" s="16" t="s">
        <v>12</v>
      </c>
      <c r="M32" s="17" t="s">
        <v>13</v>
      </c>
      <c r="N32" s="16" t="s">
        <v>11</v>
      </c>
      <c r="O32" s="16" t="s">
        <v>12</v>
      </c>
      <c r="P32" s="17" t="s">
        <v>13</v>
      </c>
      <c r="Q32" s="16" t="s">
        <v>11</v>
      </c>
      <c r="R32" s="16" t="s">
        <v>12</v>
      </c>
      <c r="S32" s="17" t="s">
        <v>13</v>
      </c>
      <c r="T32" s="16" t="s">
        <v>11</v>
      </c>
      <c r="U32" s="16" t="s">
        <v>12</v>
      </c>
      <c r="V32" s="17" t="s">
        <v>13</v>
      </c>
      <c r="W32" s="16" t="s">
        <v>11</v>
      </c>
      <c r="X32" s="16" t="s">
        <v>12</v>
      </c>
      <c r="Y32" s="17" t="s">
        <v>13</v>
      </c>
      <c r="Z32" s="16" t="s">
        <v>11</v>
      </c>
      <c r="AA32" s="16" t="s">
        <v>12</v>
      </c>
      <c r="AB32" s="17" t="s">
        <v>13</v>
      </c>
      <c r="AC32" s="16" t="s">
        <v>11</v>
      </c>
      <c r="AD32" s="16" t="s">
        <v>12</v>
      </c>
      <c r="AE32" s="17" t="s">
        <v>13</v>
      </c>
      <c r="AF32" s="16" t="s">
        <v>11</v>
      </c>
      <c r="AG32" s="16" t="s">
        <v>12</v>
      </c>
      <c r="AH32" s="17" t="s">
        <v>13</v>
      </c>
      <c r="AI32" s="16" t="s">
        <v>11</v>
      </c>
      <c r="AJ32" s="16" t="s">
        <v>12</v>
      </c>
      <c r="AK32" s="17" t="s">
        <v>13</v>
      </c>
      <c r="AL32" s="16" t="s">
        <v>11</v>
      </c>
      <c r="AM32" s="16" t="s">
        <v>12</v>
      </c>
      <c r="AN32" s="17" t="s">
        <v>13</v>
      </c>
      <c r="AO32" s="16" t="s">
        <v>11</v>
      </c>
      <c r="AP32" s="16" t="s">
        <v>12</v>
      </c>
      <c r="AQ32" s="17" t="s">
        <v>13</v>
      </c>
      <c r="AR32" s="16" t="s">
        <v>11</v>
      </c>
      <c r="AS32" s="16" t="s">
        <v>12</v>
      </c>
      <c r="AT32" s="17" t="s">
        <v>13</v>
      </c>
      <c r="AU32" s="16" t="s">
        <v>11</v>
      </c>
      <c r="AV32" s="16" t="s">
        <v>12</v>
      </c>
      <c r="AW32" s="17" t="s">
        <v>13</v>
      </c>
      <c r="AX32" s="16" t="s">
        <v>11</v>
      </c>
      <c r="AY32" s="16" t="s">
        <v>12</v>
      </c>
      <c r="AZ32" s="17" t="s">
        <v>13</v>
      </c>
      <c r="BA32" s="16" t="s">
        <v>11</v>
      </c>
      <c r="BB32" s="16" t="s">
        <v>12</v>
      </c>
      <c r="BC32" s="17" t="s">
        <v>13</v>
      </c>
      <c r="BD32" s="16" t="s">
        <v>11</v>
      </c>
      <c r="BE32" s="16" t="s">
        <v>12</v>
      </c>
      <c r="BF32" s="17" t="s">
        <v>13</v>
      </c>
      <c r="BG32" s="16" t="s">
        <v>11</v>
      </c>
      <c r="BH32" s="16" t="s">
        <v>12</v>
      </c>
      <c r="BI32" s="17" t="s">
        <v>13</v>
      </c>
    </row>
    <row r="33" spans="1:61" ht="15.75" customHeight="1" x14ac:dyDescent="0.25">
      <c r="A33" s="12" t="s">
        <v>14</v>
      </c>
      <c r="B33" s="28">
        <v>0</v>
      </c>
      <c r="C33" s="28">
        <v>2606</v>
      </c>
      <c r="D33" s="28">
        <f>B33+C33</f>
        <v>2606</v>
      </c>
      <c r="E33" s="28">
        <v>0</v>
      </c>
      <c r="F33" s="28">
        <v>1997</v>
      </c>
      <c r="G33" s="28">
        <f t="shared" ref="G33:G39" si="101">E33+F33</f>
        <v>1997</v>
      </c>
      <c r="H33">
        <v>782</v>
      </c>
      <c r="I33">
        <v>1126</v>
      </c>
      <c r="J33" s="28">
        <f>H33+I33</f>
        <v>1908</v>
      </c>
      <c r="K33" s="28">
        <v>961</v>
      </c>
      <c r="L33" s="28">
        <v>2360</v>
      </c>
      <c r="M33" s="28">
        <f>K33+L33</f>
        <v>3321</v>
      </c>
      <c r="N33" s="28">
        <v>9681</v>
      </c>
      <c r="O33" s="28">
        <v>8322</v>
      </c>
      <c r="P33" s="28">
        <f>N33+O33</f>
        <v>18003</v>
      </c>
      <c r="Q33" s="28">
        <v>16339</v>
      </c>
      <c r="R33" s="28">
        <v>8075</v>
      </c>
      <c r="S33" s="28">
        <f>Q33+R33</f>
        <v>24414</v>
      </c>
      <c r="T33" s="28">
        <v>14393</v>
      </c>
      <c r="U33" s="28">
        <v>13156</v>
      </c>
      <c r="V33" s="28">
        <f>T33+U33</f>
        <v>27549</v>
      </c>
      <c r="W33">
        <v>16065</v>
      </c>
      <c r="X33">
        <v>10015</v>
      </c>
      <c r="Y33" s="28">
        <f>Contrato!W33+Contrato!X33</f>
        <v>18856</v>
      </c>
      <c r="Z33" s="28">
        <v>19866</v>
      </c>
      <c r="AA33" s="28">
        <v>9451</v>
      </c>
      <c r="AB33" s="28">
        <f>Z33+AA33</f>
        <v>29317</v>
      </c>
      <c r="AC33" s="28">
        <v>12068</v>
      </c>
      <c r="AD33" s="28">
        <v>10800</v>
      </c>
      <c r="AE33" s="28">
        <f>AC33+AD33</f>
        <v>22868</v>
      </c>
      <c r="AF33" s="28">
        <v>12027</v>
      </c>
      <c r="AG33" s="28">
        <v>7876</v>
      </c>
      <c r="AH33" s="28">
        <f>AF33+AG33</f>
        <v>19903</v>
      </c>
      <c r="AI33" s="28">
        <v>9139</v>
      </c>
      <c r="AJ33" s="28">
        <v>10783</v>
      </c>
      <c r="AK33" s="28">
        <f>AI33+AJ33</f>
        <v>19922</v>
      </c>
      <c r="AL33" s="28">
        <v>7180</v>
      </c>
      <c r="AM33" s="28">
        <v>7197</v>
      </c>
      <c r="AN33" s="28">
        <f>AL33+AM33</f>
        <v>14377</v>
      </c>
      <c r="AO33" s="28">
        <v>7137</v>
      </c>
      <c r="AP33" s="28">
        <v>12767</v>
      </c>
      <c r="AQ33" s="28">
        <f>AO33+AP33</f>
        <v>19904</v>
      </c>
      <c r="AR33" s="28">
        <v>6229</v>
      </c>
      <c r="AS33" s="28">
        <v>11514</v>
      </c>
      <c r="AT33" s="28">
        <f>AR33+AS33</f>
        <v>17743</v>
      </c>
      <c r="AU33" s="28">
        <v>0</v>
      </c>
      <c r="AV33" s="28">
        <v>164</v>
      </c>
      <c r="AW33" s="28">
        <f>AU33+AV33</f>
        <v>164</v>
      </c>
      <c r="AX33" s="28">
        <v>5613</v>
      </c>
      <c r="AY33" s="28">
        <v>11595</v>
      </c>
      <c r="AZ33" s="28">
        <f>AX33+AY33</f>
        <v>17208</v>
      </c>
      <c r="BA33" s="28">
        <v>5598</v>
      </c>
      <c r="BB33" s="28">
        <v>7302</v>
      </c>
      <c r="BC33" s="28">
        <f>BA33+BB33</f>
        <v>12900</v>
      </c>
      <c r="BD33" s="28">
        <v>4543</v>
      </c>
      <c r="BE33" s="28">
        <v>13528</v>
      </c>
      <c r="BF33" s="28">
        <f>BD33+BE33</f>
        <v>18071</v>
      </c>
      <c r="BG33" s="28">
        <v>16065</v>
      </c>
      <c r="BH33" s="28">
        <v>10015</v>
      </c>
      <c r="BI33" s="28">
        <f>BG33+BH33</f>
        <v>26080</v>
      </c>
    </row>
    <row r="34" spans="1:61" ht="15.75" customHeight="1" x14ac:dyDescent="0.25">
      <c r="A34" s="12" t="s">
        <v>15</v>
      </c>
      <c r="B34">
        <v>5508</v>
      </c>
      <c r="C34">
        <v>2740</v>
      </c>
      <c r="D34" s="28">
        <f t="shared" ref="D34:D35" si="102">B34+C34</f>
        <v>8248</v>
      </c>
      <c r="E34">
        <v>1502</v>
      </c>
      <c r="F34">
        <v>5158</v>
      </c>
      <c r="G34" s="28">
        <f t="shared" si="101"/>
        <v>6660</v>
      </c>
      <c r="H34">
        <v>3542</v>
      </c>
      <c r="I34">
        <v>7013</v>
      </c>
      <c r="J34" s="28">
        <f>H34+I34</f>
        <v>10555</v>
      </c>
      <c r="K34">
        <v>6944</v>
      </c>
      <c r="L34">
        <v>7987</v>
      </c>
      <c r="M34" s="28">
        <f t="shared" ref="M34:M39" si="103">K34+L34</f>
        <v>14931</v>
      </c>
      <c r="N34">
        <v>1836</v>
      </c>
      <c r="O34">
        <v>1856</v>
      </c>
      <c r="P34" s="28">
        <f t="shared" ref="P34:P35" si="104">N34+O34</f>
        <v>3692</v>
      </c>
      <c r="Q34">
        <v>0</v>
      </c>
      <c r="R34">
        <v>1342</v>
      </c>
      <c r="S34" s="28">
        <f t="shared" ref="S34:S39" si="105">Q34+R34</f>
        <v>1342</v>
      </c>
      <c r="T34">
        <v>509</v>
      </c>
      <c r="U34">
        <v>1974</v>
      </c>
      <c r="V34" s="28">
        <f t="shared" ref="V34:V39" si="106">T34+U34</f>
        <v>2483</v>
      </c>
      <c r="W34">
        <v>1743</v>
      </c>
      <c r="X34">
        <v>1332</v>
      </c>
      <c r="Y34" s="28">
        <f>Contrato!W34+Contrato!X34</f>
        <v>1479</v>
      </c>
      <c r="Z34">
        <v>288</v>
      </c>
      <c r="AA34">
        <v>993</v>
      </c>
      <c r="AB34" s="28">
        <f t="shared" ref="AB34" si="107">Z34+AA34</f>
        <v>1281</v>
      </c>
      <c r="AC34">
        <v>903</v>
      </c>
      <c r="AD34">
        <v>0</v>
      </c>
      <c r="AE34" s="28">
        <f t="shared" ref="AE34:AE40" si="108">AC34+AD34</f>
        <v>903</v>
      </c>
      <c r="AF34">
        <v>278</v>
      </c>
      <c r="AG34">
        <v>486</v>
      </c>
      <c r="AH34" s="28">
        <f t="shared" ref="AH34:AH40" si="109">AF34+AG34</f>
        <v>764</v>
      </c>
      <c r="AI34">
        <v>394</v>
      </c>
      <c r="AJ34">
        <v>1093</v>
      </c>
      <c r="AK34" s="28">
        <f t="shared" ref="AK34:AK39" si="110">AI34+AJ34</f>
        <v>1487</v>
      </c>
      <c r="AL34">
        <v>609</v>
      </c>
      <c r="AM34">
        <v>1074</v>
      </c>
      <c r="AN34" s="28">
        <f t="shared" ref="AN34:AN39" si="111">AL34+AM34</f>
        <v>1683</v>
      </c>
      <c r="AO34">
        <v>634</v>
      </c>
      <c r="AP34">
        <v>942</v>
      </c>
      <c r="AQ34" s="28">
        <f t="shared" ref="AQ34:AQ39" si="112">AO34+AP34</f>
        <v>1576</v>
      </c>
      <c r="AR34">
        <v>701</v>
      </c>
      <c r="AS34">
        <v>1355</v>
      </c>
      <c r="AT34" s="28">
        <f t="shared" ref="AT34:AT39" si="113">AR34+AS34</f>
        <v>2056</v>
      </c>
      <c r="AU34">
        <v>770</v>
      </c>
      <c r="AV34">
        <v>3591</v>
      </c>
      <c r="AW34" s="28">
        <f t="shared" ref="AW34:AW37" si="114">AU34+AV34</f>
        <v>4361</v>
      </c>
      <c r="AX34">
        <v>386</v>
      </c>
      <c r="AY34">
        <v>2062</v>
      </c>
      <c r="AZ34" s="28">
        <f t="shared" ref="AZ34:AZ40" si="115">AX34+AY34</f>
        <v>2448</v>
      </c>
      <c r="BA34">
        <v>544</v>
      </c>
      <c r="BB34">
        <v>2227</v>
      </c>
      <c r="BC34" s="28">
        <f t="shared" ref="BC34:BC37" si="116">BA34+BB34</f>
        <v>2771</v>
      </c>
      <c r="BD34">
        <v>0</v>
      </c>
      <c r="BE34">
        <v>1462</v>
      </c>
      <c r="BF34" s="28">
        <f t="shared" ref="BF34:BF37" si="117">BD34+BE34</f>
        <v>1462</v>
      </c>
      <c r="BG34">
        <v>1743</v>
      </c>
      <c r="BH34">
        <v>1332</v>
      </c>
      <c r="BI34" s="28">
        <f t="shared" ref="BI34:BI35" si="118">BG34+BH34</f>
        <v>3075</v>
      </c>
    </row>
    <row r="35" spans="1:61" ht="15.75" customHeight="1" x14ac:dyDescent="0.25">
      <c r="A35" s="12" t="s">
        <v>16</v>
      </c>
      <c r="B35">
        <v>2247</v>
      </c>
      <c r="C35">
        <v>4013</v>
      </c>
      <c r="D35" s="28">
        <f t="shared" si="102"/>
        <v>6260</v>
      </c>
      <c r="E35">
        <v>2221</v>
      </c>
      <c r="F35">
        <v>3805</v>
      </c>
      <c r="G35" s="28">
        <f t="shared" si="101"/>
        <v>6026</v>
      </c>
      <c r="H35">
        <v>2021</v>
      </c>
      <c r="I35">
        <v>4754</v>
      </c>
      <c r="J35" s="28">
        <f t="shared" ref="J35:J39" si="119">H35+I35</f>
        <v>6775</v>
      </c>
      <c r="K35">
        <v>2692</v>
      </c>
      <c r="L35">
        <v>6506</v>
      </c>
      <c r="M35" s="28">
        <f t="shared" si="103"/>
        <v>9198</v>
      </c>
      <c r="N35">
        <v>4911</v>
      </c>
      <c r="O35">
        <v>5169</v>
      </c>
      <c r="P35" s="28">
        <f t="shared" si="104"/>
        <v>10080</v>
      </c>
      <c r="Q35">
        <v>9498</v>
      </c>
      <c r="R35">
        <v>4827</v>
      </c>
      <c r="S35" s="28">
        <f t="shared" si="105"/>
        <v>14325</v>
      </c>
      <c r="T35">
        <v>10825</v>
      </c>
      <c r="U35">
        <v>10240</v>
      </c>
      <c r="V35" s="28">
        <f t="shared" si="106"/>
        <v>21065</v>
      </c>
      <c r="W35">
        <v>5353</v>
      </c>
      <c r="X35">
        <v>4318</v>
      </c>
      <c r="Y35" s="28">
        <f>Contrato!W35+Contrato!X35</f>
        <v>5882</v>
      </c>
      <c r="Z35">
        <v>9230</v>
      </c>
      <c r="AA35">
        <v>5013</v>
      </c>
      <c r="AB35" s="28">
        <f>Z35+AA35</f>
        <v>14243</v>
      </c>
      <c r="AC35">
        <v>11559</v>
      </c>
      <c r="AD35">
        <v>6036</v>
      </c>
      <c r="AE35" s="28">
        <f t="shared" si="108"/>
        <v>17595</v>
      </c>
      <c r="AF35">
        <v>7384</v>
      </c>
      <c r="AG35">
        <v>7047</v>
      </c>
      <c r="AH35" s="28">
        <f t="shared" si="109"/>
        <v>14431</v>
      </c>
      <c r="AI35">
        <v>6030</v>
      </c>
      <c r="AJ35">
        <v>7457</v>
      </c>
      <c r="AK35" s="28">
        <f t="shared" si="110"/>
        <v>13487</v>
      </c>
      <c r="AL35">
        <v>4644</v>
      </c>
      <c r="AM35">
        <v>7518</v>
      </c>
      <c r="AN35" s="28">
        <f t="shared" si="111"/>
        <v>12162</v>
      </c>
      <c r="AO35">
        <v>2091</v>
      </c>
      <c r="AP35">
        <v>4442</v>
      </c>
      <c r="AQ35" s="28">
        <f t="shared" si="112"/>
        <v>6533</v>
      </c>
      <c r="AR35">
        <v>3404</v>
      </c>
      <c r="AS35">
        <v>12562</v>
      </c>
      <c r="AT35" s="28">
        <f t="shared" si="113"/>
        <v>15966</v>
      </c>
      <c r="AU35">
        <v>2351</v>
      </c>
      <c r="AV35">
        <v>7321</v>
      </c>
      <c r="AW35" s="28">
        <f t="shared" si="114"/>
        <v>9672</v>
      </c>
      <c r="AX35">
        <v>5110</v>
      </c>
      <c r="AY35">
        <v>6064</v>
      </c>
      <c r="AZ35" s="28">
        <f t="shared" si="115"/>
        <v>11174</v>
      </c>
      <c r="BA35">
        <v>2885</v>
      </c>
      <c r="BB35">
        <v>10442</v>
      </c>
      <c r="BC35" s="28">
        <f t="shared" si="116"/>
        <v>13327</v>
      </c>
      <c r="BD35">
        <v>6447</v>
      </c>
      <c r="BE35">
        <v>7970</v>
      </c>
      <c r="BF35" s="28">
        <f t="shared" si="117"/>
        <v>14417</v>
      </c>
      <c r="BG35">
        <v>5353</v>
      </c>
      <c r="BH35">
        <v>4318</v>
      </c>
      <c r="BI35" s="28">
        <f t="shared" si="118"/>
        <v>9671</v>
      </c>
    </row>
    <row r="36" spans="1:61" ht="15.75" customHeight="1" x14ac:dyDescent="0.25">
      <c r="A36" s="12" t="s">
        <v>17</v>
      </c>
      <c r="B36" s="28">
        <v>0</v>
      </c>
      <c r="C36" s="28">
        <v>0</v>
      </c>
      <c r="D36" s="28">
        <f>B36+C36</f>
        <v>0</v>
      </c>
      <c r="E36">
        <v>198</v>
      </c>
      <c r="F36">
        <v>0</v>
      </c>
      <c r="G36" s="28">
        <f t="shared" si="101"/>
        <v>198</v>
      </c>
      <c r="H36" s="5" t="s">
        <v>22</v>
      </c>
      <c r="I36" s="5" t="s">
        <v>22</v>
      </c>
      <c r="J36" s="5" t="s">
        <v>22</v>
      </c>
      <c r="K36" s="5" t="s">
        <v>22</v>
      </c>
      <c r="L36" s="5" t="s">
        <v>22</v>
      </c>
      <c r="M36" s="5" t="s">
        <v>22</v>
      </c>
      <c r="N36">
        <v>0</v>
      </c>
      <c r="O36">
        <v>0</v>
      </c>
      <c r="P36" s="28">
        <f>N36+O36</f>
        <v>0</v>
      </c>
      <c r="Q36" s="5" t="s">
        <v>22</v>
      </c>
      <c r="R36" s="5" t="s">
        <v>22</v>
      </c>
      <c r="S36" s="5" t="s">
        <v>22</v>
      </c>
      <c r="T36" s="5" t="s">
        <v>22</v>
      </c>
      <c r="U36" s="5" t="s">
        <v>22</v>
      </c>
      <c r="V36" s="5" t="s">
        <v>22</v>
      </c>
      <c r="W36" s="5" t="s">
        <v>22</v>
      </c>
      <c r="X36" s="5" t="s">
        <v>22</v>
      </c>
      <c r="Y36" s="5" t="s">
        <v>22</v>
      </c>
      <c r="Z36" s="5" t="s">
        <v>22</v>
      </c>
      <c r="AA36" s="5" t="s">
        <v>22</v>
      </c>
      <c r="AB36" s="5" t="s">
        <v>22</v>
      </c>
      <c r="AC36" s="5" t="s">
        <v>22</v>
      </c>
      <c r="AD36" s="5" t="s">
        <v>22</v>
      </c>
      <c r="AE36" s="5" t="s">
        <v>22</v>
      </c>
      <c r="AF36">
        <v>0</v>
      </c>
      <c r="AG36">
        <v>0</v>
      </c>
      <c r="AH36" s="28">
        <f>AF36+AG36</f>
        <v>0</v>
      </c>
      <c r="AI36" s="5" t="s">
        <v>22</v>
      </c>
      <c r="AJ36" s="5" t="s">
        <v>22</v>
      </c>
      <c r="AK36" s="5">
        <v>0</v>
      </c>
      <c r="AL36" s="5" t="s">
        <v>22</v>
      </c>
      <c r="AM36" s="5" t="s">
        <v>22</v>
      </c>
      <c r="AN36" s="5" t="s">
        <v>22</v>
      </c>
      <c r="AO36" s="5" t="s">
        <v>22</v>
      </c>
      <c r="AP36" s="5" t="s">
        <v>22</v>
      </c>
      <c r="AQ36" s="5" t="s">
        <v>22</v>
      </c>
      <c r="AR36">
        <v>0</v>
      </c>
      <c r="AS36">
        <v>470</v>
      </c>
      <c r="AT36" s="28">
        <f>AR36+AS36</f>
        <v>470</v>
      </c>
      <c r="AU36">
        <v>0</v>
      </c>
      <c r="AV36">
        <v>0</v>
      </c>
      <c r="AW36" s="28">
        <f>AU36+AV36</f>
        <v>0</v>
      </c>
      <c r="AX36">
        <v>0</v>
      </c>
      <c r="AY36">
        <v>0</v>
      </c>
      <c r="AZ36" s="28">
        <f>AX36+AY36</f>
        <v>0</v>
      </c>
      <c r="BA36" t="s">
        <v>22</v>
      </c>
      <c r="BB36" t="s">
        <v>22</v>
      </c>
      <c r="BC36" s="28" t="s">
        <v>22</v>
      </c>
      <c r="BD36">
        <v>0</v>
      </c>
      <c r="BE36">
        <v>1398</v>
      </c>
      <c r="BF36" s="28">
        <f>BD36+BE36</f>
        <v>1398</v>
      </c>
      <c r="BG36" t="s">
        <v>22</v>
      </c>
      <c r="BH36" t="s">
        <v>22</v>
      </c>
      <c r="BI36" s="28" t="s">
        <v>22</v>
      </c>
    </row>
    <row r="37" spans="1:61" ht="15.75" customHeight="1" x14ac:dyDescent="0.25">
      <c r="A37" s="12" t="s">
        <v>18</v>
      </c>
      <c r="B37">
        <v>341</v>
      </c>
      <c r="C37">
        <v>1032</v>
      </c>
      <c r="D37" s="28">
        <f t="shared" ref="D37:D40" si="120">B37+C37</f>
        <v>1373</v>
      </c>
      <c r="E37">
        <v>275</v>
      </c>
      <c r="F37">
        <v>923</v>
      </c>
      <c r="G37" s="28">
        <f t="shared" si="101"/>
        <v>1198</v>
      </c>
      <c r="H37">
        <v>0</v>
      </c>
      <c r="I37">
        <v>211</v>
      </c>
      <c r="J37" s="28">
        <f t="shared" si="119"/>
        <v>211</v>
      </c>
      <c r="K37">
        <v>0</v>
      </c>
      <c r="L37">
        <v>229</v>
      </c>
      <c r="M37" s="28">
        <f t="shared" si="103"/>
        <v>229</v>
      </c>
      <c r="N37">
        <v>0</v>
      </c>
      <c r="O37">
        <v>776</v>
      </c>
      <c r="P37" s="28">
        <f>N37+O37</f>
        <v>776</v>
      </c>
      <c r="Q37">
        <v>439</v>
      </c>
      <c r="R37">
        <v>918</v>
      </c>
      <c r="S37" s="28">
        <f t="shared" si="105"/>
        <v>1357</v>
      </c>
      <c r="T37">
        <v>850</v>
      </c>
      <c r="U37">
        <v>318</v>
      </c>
      <c r="V37" s="28">
        <f t="shared" si="106"/>
        <v>1168</v>
      </c>
      <c r="W37">
        <v>185</v>
      </c>
      <c r="X37">
        <v>351</v>
      </c>
      <c r="Y37" s="28">
        <f>Contrato!W37+Contrato!X37</f>
        <v>1458</v>
      </c>
      <c r="Z37">
        <v>1014</v>
      </c>
      <c r="AA37">
        <v>913</v>
      </c>
      <c r="AB37" s="28">
        <f t="shared" ref="AB37:AB39" si="121">Z37+AA37</f>
        <v>1927</v>
      </c>
      <c r="AC37">
        <v>828</v>
      </c>
      <c r="AD37">
        <v>493</v>
      </c>
      <c r="AE37" s="28">
        <f t="shared" si="108"/>
        <v>1321</v>
      </c>
      <c r="AF37">
        <v>724</v>
      </c>
      <c r="AG37">
        <v>720</v>
      </c>
      <c r="AH37" s="28">
        <f t="shared" si="109"/>
        <v>1444</v>
      </c>
      <c r="AI37">
        <v>836</v>
      </c>
      <c r="AJ37">
        <v>595</v>
      </c>
      <c r="AK37" s="28">
        <f t="shared" si="110"/>
        <v>1431</v>
      </c>
      <c r="AL37">
        <v>0</v>
      </c>
      <c r="AM37">
        <v>1971</v>
      </c>
      <c r="AN37" s="28">
        <f t="shared" si="111"/>
        <v>1971</v>
      </c>
      <c r="AO37">
        <v>0</v>
      </c>
      <c r="AP37">
        <v>776</v>
      </c>
      <c r="AQ37" s="28">
        <f t="shared" si="112"/>
        <v>776</v>
      </c>
      <c r="AR37">
        <v>0</v>
      </c>
      <c r="AS37">
        <v>782</v>
      </c>
      <c r="AT37" s="28">
        <f t="shared" si="113"/>
        <v>782</v>
      </c>
      <c r="AU37">
        <v>757</v>
      </c>
      <c r="AV37">
        <v>661</v>
      </c>
      <c r="AW37" s="28">
        <f t="shared" si="114"/>
        <v>1418</v>
      </c>
      <c r="AX37">
        <v>451</v>
      </c>
      <c r="AY37">
        <v>730</v>
      </c>
      <c r="AZ37" s="28">
        <f t="shared" si="115"/>
        <v>1181</v>
      </c>
      <c r="BA37">
        <v>1027</v>
      </c>
      <c r="BB37">
        <v>362</v>
      </c>
      <c r="BC37" s="28">
        <f t="shared" si="116"/>
        <v>1389</v>
      </c>
      <c r="BD37">
        <v>942</v>
      </c>
      <c r="BE37">
        <v>471</v>
      </c>
      <c r="BF37" s="28">
        <f t="shared" si="117"/>
        <v>1413</v>
      </c>
      <c r="BG37">
        <v>185</v>
      </c>
      <c r="BH37">
        <v>351</v>
      </c>
      <c r="BI37" s="28">
        <f t="shared" ref="BI37" si="122">BG37+BH37</f>
        <v>536</v>
      </c>
    </row>
    <row r="38" spans="1:61" ht="15.75" customHeight="1" x14ac:dyDescent="0.25">
      <c r="A38" s="12" t="s">
        <v>19</v>
      </c>
      <c r="B38">
        <v>887</v>
      </c>
      <c r="C38">
        <v>2076</v>
      </c>
      <c r="D38" s="28">
        <f t="shared" si="120"/>
        <v>2963</v>
      </c>
      <c r="E38">
        <v>968</v>
      </c>
      <c r="F38">
        <v>2909</v>
      </c>
      <c r="G38" s="28">
        <f t="shared" si="101"/>
        <v>3877</v>
      </c>
      <c r="H38">
        <v>1967</v>
      </c>
      <c r="I38">
        <v>1309</v>
      </c>
      <c r="J38" s="28">
        <f t="shared" si="119"/>
        <v>3276</v>
      </c>
      <c r="K38">
        <v>3063</v>
      </c>
      <c r="L38">
        <v>4566</v>
      </c>
      <c r="M38" s="28">
        <f t="shared" si="103"/>
        <v>7629</v>
      </c>
      <c r="N38">
        <v>5062</v>
      </c>
      <c r="O38">
        <v>4221</v>
      </c>
      <c r="P38" s="28">
        <f t="shared" ref="P38" si="123">N38+O38</f>
        <v>9283</v>
      </c>
      <c r="Q38">
        <v>4278</v>
      </c>
      <c r="R38">
        <v>3936</v>
      </c>
      <c r="S38" s="28">
        <f t="shared" si="105"/>
        <v>8214</v>
      </c>
      <c r="T38">
        <v>4191</v>
      </c>
      <c r="U38">
        <v>2235</v>
      </c>
      <c r="V38" s="28">
        <f t="shared" si="106"/>
        <v>6426</v>
      </c>
      <c r="W38">
        <v>4907</v>
      </c>
      <c r="X38">
        <v>4745</v>
      </c>
      <c r="Y38" s="28">
        <f>Contrato!W38+Contrato!X38</f>
        <v>7204</v>
      </c>
      <c r="Z38">
        <v>4676</v>
      </c>
      <c r="AA38">
        <v>4260</v>
      </c>
      <c r="AB38" s="28">
        <f t="shared" si="121"/>
        <v>8936</v>
      </c>
      <c r="AC38">
        <v>5664</v>
      </c>
      <c r="AD38">
        <v>4592</v>
      </c>
      <c r="AE38" s="28">
        <f t="shared" si="108"/>
        <v>10256</v>
      </c>
      <c r="AF38">
        <v>5094</v>
      </c>
      <c r="AG38">
        <v>3026</v>
      </c>
      <c r="AH38" s="28">
        <f t="shared" si="109"/>
        <v>8120</v>
      </c>
      <c r="AI38">
        <v>1917</v>
      </c>
      <c r="AJ38">
        <v>4169</v>
      </c>
      <c r="AK38" s="28">
        <f t="shared" si="110"/>
        <v>6086</v>
      </c>
      <c r="AL38">
        <v>4364</v>
      </c>
      <c r="AM38">
        <v>5634</v>
      </c>
      <c r="AN38" s="28">
        <f t="shared" si="111"/>
        <v>9998</v>
      </c>
      <c r="AO38">
        <v>6517</v>
      </c>
      <c r="AP38">
        <v>4910</v>
      </c>
      <c r="AQ38" s="28">
        <f t="shared" si="112"/>
        <v>11427</v>
      </c>
      <c r="AR38">
        <v>2018</v>
      </c>
      <c r="AS38">
        <v>5826</v>
      </c>
      <c r="AT38" s="28">
        <f t="shared" si="113"/>
        <v>7844</v>
      </c>
      <c r="AU38">
        <v>4039</v>
      </c>
      <c r="AV38">
        <v>4875</v>
      </c>
      <c r="AW38" s="28">
        <f>AU38+AV38</f>
        <v>8914</v>
      </c>
      <c r="AX38">
        <v>2554</v>
      </c>
      <c r="AY38">
        <v>7116</v>
      </c>
      <c r="AZ38" s="28">
        <f t="shared" si="115"/>
        <v>9670</v>
      </c>
      <c r="BA38">
        <v>3651</v>
      </c>
      <c r="BB38">
        <v>8002</v>
      </c>
      <c r="BC38" s="28">
        <f>BA38+BB38</f>
        <v>11653</v>
      </c>
      <c r="BD38">
        <v>8710</v>
      </c>
      <c r="BE38">
        <v>7895</v>
      </c>
      <c r="BF38" s="28">
        <f>BD38+BE38</f>
        <v>16605</v>
      </c>
      <c r="BG38">
        <v>4907</v>
      </c>
      <c r="BH38">
        <v>4745</v>
      </c>
      <c r="BI38" s="28">
        <f>BG38+BH38</f>
        <v>9652</v>
      </c>
    </row>
    <row r="39" spans="1:61" ht="15.75" customHeight="1" x14ac:dyDescent="0.25">
      <c r="A39" s="12" t="s">
        <v>20</v>
      </c>
      <c r="B39">
        <v>0</v>
      </c>
      <c r="C39">
        <v>0</v>
      </c>
      <c r="D39" s="28">
        <f t="shared" si="120"/>
        <v>0</v>
      </c>
      <c r="E39">
        <v>0</v>
      </c>
      <c r="F39">
        <v>0</v>
      </c>
      <c r="G39" s="28">
        <f t="shared" si="101"/>
        <v>0</v>
      </c>
      <c r="H39">
        <v>0</v>
      </c>
      <c r="I39">
        <v>0</v>
      </c>
      <c r="J39" s="28">
        <f t="shared" si="119"/>
        <v>0</v>
      </c>
      <c r="K39">
        <v>0</v>
      </c>
      <c r="L39">
        <v>0</v>
      </c>
      <c r="M39" s="28">
        <f t="shared" si="103"/>
        <v>0</v>
      </c>
      <c r="N39" s="5" t="s">
        <v>22</v>
      </c>
      <c r="O39" s="5" t="s">
        <v>22</v>
      </c>
      <c r="P39" s="5" t="s">
        <v>22</v>
      </c>
      <c r="Q39">
        <v>0</v>
      </c>
      <c r="R39">
        <v>323</v>
      </c>
      <c r="S39" s="28">
        <f t="shared" si="105"/>
        <v>323</v>
      </c>
      <c r="T39">
        <v>0</v>
      </c>
      <c r="U39">
        <v>0</v>
      </c>
      <c r="V39" s="28">
        <f t="shared" si="106"/>
        <v>0</v>
      </c>
      <c r="W39">
        <v>240</v>
      </c>
      <c r="X39">
        <v>132</v>
      </c>
      <c r="Y39" s="28">
        <f>Contrato!W39+Contrato!X39</f>
        <v>0</v>
      </c>
      <c r="Z39" s="28">
        <v>247</v>
      </c>
      <c r="AA39" s="28">
        <v>723</v>
      </c>
      <c r="AB39" s="28">
        <f t="shared" si="121"/>
        <v>970</v>
      </c>
      <c r="AC39">
        <v>464</v>
      </c>
      <c r="AD39">
        <v>0</v>
      </c>
      <c r="AE39" s="28">
        <f t="shared" si="108"/>
        <v>464</v>
      </c>
      <c r="AF39">
        <v>0</v>
      </c>
      <c r="AG39">
        <v>236</v>
      </c>
      <c r="AH39" s="28">
        <f t="shared" si="109"/>
        <v>236</v>
      </c>
      <c r="AI39" s="28">
        <v>191</v>
      </c>
      <c r="AJ39" s="28">
        <v>203</v>
      </c>
      <c r="AK39" s="28">
        <f t="shared" si="110"/>
        <v>394</v>
      </c>
      <c r="AL39" s="28">
        <v>591</v>
      </c>
      <c r="AM39" s="28">
        <v>553</v>
      </c>
      <c r="AN39" s="28">
        <f t="shared" si="111"/>
        <v>1144</v>
      </c>
      <c r="AO39" s="28">
        <v>279</v>
      </c>
      <c r="AP39" s="28">
        <v>1575</v>
      </c>
      <c r="AQ39" s="28">
        <f t="shared" si="112"/>
        <v>1854</v>
      </c>
      <c r="AR39" s="28">
        <v>470</v>
      </c>
      <c r="AS39" s="28">
        <v>813</v>
      </c>
      <c r="AT39" s="28">
        <f t="shared" si="113"/>
        <v>1283</v>
      </c>
      <c r="AU39" s="28">
        <v>0</v>
      </c>
      <c r="AV39" s="28">
        <v>164</v>
      </c>
      <c r="AW39" s="28">
        <f t="shared" ref="AW39:AW40" si="124">AU39+AV39</f>
        <v>164</v>
      </c>
      <c r="AX39" s="28">
        <v>0</v>
      </c>
      <c r="AY39" s="28">
        <v>635</v>
      </c>
      <c r="AZ39" s="28">
        <f t="shared" si="115"/>
        <v>635</v>
      </c>
      <c r="BA39" s="28">
        <v>0</v>
      </c>
      <c r="BB39" s="28">
        <v>519</v>
      </c>
      <c r="BC39" s="28">
        <f t="shared" ref="BC39:BC40" si="125">BA39+BB39</f>
        <v>519</v>
      </c>
      <c r="BD39">
        <v>0</v>
      </c>
      <c r="BE39">
        <v>1579</v>
      </c>
      <c r="BF39" s="28">
        <f t="shared" ref="BF39" si="126">BD39+BE39</f>
        <v>1579</v>
      </c>
      <c r="BG39" s="28">
        <v>240</v>
      </c>
      <c r="BH39" s="28">
        <v>132</v>
      </c>
      <c r="BI39" s="28">
        <f t="shared" ref="BI39" si="127">BG39+BH39</f>
        <v>372</v>
      </c>
    </row>
    <row r="40" spans="1:61" ht="15.75" customHeight="1" x14ac:dyDescent="0.25">
      <c r="A40" s="12" t="s">
        <v>21</v>
      </c>
      <c r="B40" s="28">
        <v>0</v>
      </c>
      <c r="C40" s="28">
        <v>0</v>
      </c>
      <c r="D40" s="28">
        <f t="shared" si="120"/>
        <v>0</v>
      </c>
      <c r="E40" s="5" t="s">
        <v>22</v>
      </c>
      <c r="F40" s="5" t="s">
        <v>22</v>
      </c>
      <c r="G40" s="5" t="s">
        <v>22</v>
      </c>
      <c r="H40" s="5" t="s">
        <v>22</v>
      </c>
      <c r="I40" s="5" t="s">
        <v>22</v>
      </c>
      <c r="J40" s="5" t="s">
        <v>22</v>
      </c>
      <c r="K40" s="5" t="s">
        <v>22</v>
      </c>
      <c r="L40" s="5" t="s">
        <v>22</v>
      </c>
      <c r="M40" s="5" t="s">
        <v>22</v>
      </c>
      <c r="N40" s="5" t="s">
        <v>22</v>
      </c>
      <c r="O40" s="5" t="s">
        <v>22</v>
      </c>
      <c r="P40" s="5" t="s">
        <v>22</v>
      </c>
      <c r="Q40" s="5" t="s">
        <v>22</v>
      </c>
      <c r="R40" s="5" t="s">
        <v>22</v>
      </c>
      <c r="S40" s="5" t="s">
        <v>22</v>
      </c>
      <c r="T40" s="5" t="s">
        <v>22</v>
      </c>
      <c r="U40" s="5" t="s">
        <v>22</v>
      </c>
      <c r="V40" s="5" t="s">
        <v>22</v>
      </c>
      <c r="W40" s="5" t="s">
        <v>22</v>
      </c>
      <c r="X40" s="5" t="s">
        <v>22</v>
      </c>
      <c r="Y40" s="5" t="s">
        <v>22</v>
      </c>
      <c r="Z40" s="5" t="s">
        <v>22</v>
      </c>
      <c r="AA40" s="5" t="s">
        <v>22</v>
      </c>
      <c r="AB40" s="5" t="s">
        <v>22</v>
      </c>
      <c r="AC40">
        <v>0</v>
      </c>
      <c r="AD40">
        <v>267</v>
      </c>
      <c r="AE40" s="28">
        <f t="shared" si="108"/>
        <v>267</v>
      </c>
      <c r="AF40">
        <v>0</v>
      </c>
      <c r="AG40">
        <v>336</v>
      </c>
      <c r="AH40" s="28">
        <f t="shared" si="109"/>
        <v>336</v>
      </c>
      <c r="AI40" s="5" t="s">
        <v>22</v>
      </c>
      <c r="AJ40" s="5" t="s">
        <v>22</v>
      </c>
      <c r="AK40" s="5">
        <v>0</v>
      </c>
      <c r="AL40" s="5" t="s">
        <v>22</v>
      </c>
      <c r="AM40" s="5" t="s">
        <v>22</v>
      </c>
      <c r="AN40" s="5" t="s">
        <v>22</v>
      </c>
      <c r="AO40" s="5" t="s">
        <v>22</v>
      </c>
      <c r="AP40" s="5" t="s">
        <v>22</v>
      </c>
      <c r="AQ40" s="5" t="s">
        <v>22</v>
      </c>
      <c r="AR40" s="5" t="s">
        <v>22</v>
      </c>
      <c r="AS40" s="5" t="s">
        <v>22</v>
      </c>
      <c r="AT40" s="5" t="s">
        <v>22</v>
      </c>
      <c r="AU40">
        <v>0</v>
      </c>
      <c r="AV40">
        <v>0</v>
      </c>
      <c r="AW40" s="28">
        <f t="shared" si="124"/>
        <v>0</v>
      </c>
      <c r="AX40">
        <v>0</v>
      </c>
      <c r="AY40">
        <v>522</v>
      </c>
      <c r="AZ40" s="28">
        <f t="shared" si="115"/>
        <v>522</v>
      </c>
      <c r="BA40" s="28">
        <v>0</v>
      </c>
      <c r="BB40" s="28">
        <v>0</v>
      </c>
      <c r="BC40" s="28">
        <f t="shared" si="125"/>
        <v>0</v>
      </c>
      <c r="BD40" s="5" t="s">
        <v>22</v>
      </c>
      <c r="BE40" s="5" t="s">
        <v>22</v>
      </c>
      <c r="BF40" s="5" t="s">
        <v>22</v>
      </c>
      <c r="BG40" s="5" t="s">
        <v>22</v>
      </c>
      <c r="BH40" s="5" t="s">
        <v>22</v>
      </c>
      <c r="BI40" s="5">
        <v>0</v>
      </c>
    </row>
    <row r="41" spans="1:61" ht="15.75" customHeight="1" x14ac:dyDescent="0.25">
      <c r="A41" s="21" t="s">
        <v>13</v>
      </c>
      <c r="B41" s="30">
        <f t="shared" ref="B41:D41" si="128">SUM(B33:B40)</f>
        <v>8983</v>
      </c>
      <c r="C41" s="30">
        <f t="shared" si="128"/>
        <v>12467</v>
      </c>
      <c r="D41" s="30">
        <f t="shared" si="128"/>
        <v>21450</v>
      </c>
      <c r="E41" s="30">
        <f>SUM(E33:E40)</f>
        <v>5164</v>
      </c>
      <c r="F41" s="30">
        <f>SUM(F33:F40)</f>
        <v>14792</v>
      </c>
      <c r="G41" s="30">
        <f t="shared" ref="G41" si="129">SUM(G33:G40)</f>
        <v>19956</v>
      </c>
      <c r="H41" s="30">
        <f>SUM(H33:H40)</f>
        <v>8312</v>
      </c>
      <c r="I41" s="30">
        <f>SUM(I33:I40)</f>
        <v>14413</v>
      </c>
      <c r="J41" s="30">
        <f t="shared" ref="J41" si="130">SUM(J33:J40)</f>
        <v>22725</v>
      </c>
      <c r="K41" s="30">
        <f t="shared" ref="K41" si="131">SUM(K33:K40)</f>
        <v>13660</v>
      </c>
      <c r="L41" s="30">
        <f t="shared" ref="L41" si="132">SUM(L33:L40)</f>
        <v>21648</v>
      </c>
      <c r="M41" s="30">
        <f t="shared" ref="M41" si="133">SUM(M33:M40)</f>
        <v>35308</v>
      </c>
      <c r="N41" s="30">
        <f t="shared" ref="N41" si="134">SUM(N33:N40)</f>
        <v>21490</v>
      </c>
      <c r="O41" s="30">
        <f t="shared" ref="O41" si="135">SUM(O33:O40)</f>
        <v>20344</v>
      </c>
      <c r="P41" s="30">
        <f t="shared" ref="P41" si="136">SUM(P33:P40)</f>
        <v>41834</v>
      </c>
      <c r="Q41" s="30">
        <f t="shared" ref="Q41" si="137">SUM(Q33:Q40)</f>
        <v>30554</v>
      </c>
      <c r="R41" s="30">
        <f t="shared" ref="R41" si="138">SUM(R33:R40)</f>
        <v>19421</v>
      </c>
      <c r="S41" s="30">
        <f t="shared" ref="S41" si="139">SUM(S33:S40)</f>
        <v>49975</v>
      </c>
      <c r="T41" s="30">
        <f>SUM(T33:T40)</f>
        <v>30768</v>
      </c>
      <c r="U41" s="30">
        <f t="shared" ref="U41" si="140">SUM(U33:U40)</f>
        <v>27923</v>
      </c>
      <c r="V41" s="30">
        <f t="shared" ref="V41" si="141">SUM(V33:V40)</f>
        <v>58691</v>
      </c>
      <c r="W41" s="30">
        <f>SUM(W40:W40)</f>
        <v>0</v>
      </c>
      <c r="X41" s="30">
        <f>SUM(X40:X40)</f>
        <v>0</v>
      </c>
      <c r="Y41" s="30">
        <f t="shared" ref="Y41" si="142">SUM(Y33:Y40)</f>
        <v>34879</v>
      </c>
      <c r="Z41" s="30">
        <f t="shared" ref="Z41" si="143">SUM(Z33:Z40)</f>
        <v>35321</v>
      </c>
      <c r="AA41" s="30">
        <f t="shared" ref="AA41" si="144">SUM(AA33:AA40)</f>
        <v>21353</v>
      </c>
      <c r="AB41" s="30">
        <f t="shared" ref="AB41" si="145">SUM(AB33:AB40)</f>
        <v>56674</v>
      </c>
      <c r="AC41" s="30">
        <f t="shared" ref="AC41" si="146">SUM(AC33:AC40)</f>
        <v>31486</v>
      </c>
      <c r="AD41" s="30">
        <f t="shared" ref="AD41" si="147">SUM(AD33:AD40)</f>
        <v>22188</v>
      </c>
      <c r="AE41" s="30">
        <f t="shared" ref="AE41" si="148">SUM(AE33:AE40)</f>
        <v>53674</v>
      </c>
      <c r="AF41" s="30">
        <f t="shared" ref="AF41" si="149">SUM(AF33:AF40)</f>
        <v>25507</v>
      </c>
      <c r="AG41" s="30">
        <f t="shared" ref="AG41" si="150">SUM(AG33:AG40)</f>
        <v>19727</v>
      </c>
      <c r="AH41" s="30">
        <f t="shared" ref="AH41" si="151">SUM(AH33:AH40)</f>
        <v>45234</v>
      </c>
      <c r="AI41" s="30">
        <f t="shared" ref="AI41" si="152">SUM(AI33:AI40)</f>
        <v>18507</v>
      </c>
      <c r="AJ41" s="30">
        <f t="shared" ref="AJ41" si="153">SUM(AJ33:AJ40)</f>
        <v>24300</v>
      </c>
      <c r="AK41" s="30">
        <f t="shared" ref="AK41" si="154">SUM(AK33:AK40)</f>
        <v>42807</v>
      </c>
      <c r="AL41" s="30">
        <f t="shared" ref="AL41" si="155">SUM(AL33:AL40)</f>
        <v>17388</v>
      </c>
      <c r="AM41" s="30">
        <f t="shared" ref="AM41" si="156">SUM(AM33:AM40)</f>
        <v>23947</v>
      </c>
      <c r="AN41" s="30">
        <f t="shared" ref="AN41" si="157">SUM(AN33:AN40)</f>
        <v>41335</v>
      </c>
      <c r="AO41" s="30">
        <f t="shared" ref="AO41" si="158">SUM(AO33:AO40)</f>
        <v>16658</v>
      </c>
      <c r="AP41" s="30">
        <f t="shared" ref="AP41" si="159">SUM(AP33:AP40)</f>
        <v>25412</v>
      </c>
      <c r="AQ41" s="30">
        <f t="shared" ref="AQ41" si="160">SUM(AQ33:AQ40)</f>
        <v>42070</v>
      </c>
      <c r="AR41" s="30">
        <f t="shared" ref="AR41" si="161">SUM(AR33:AR40)</f>
        <v>12822</v>
      </c>
      <c r="AS41" s="30">
        <f t="shared" ref="AS41" si="162">SUM(AS33:AS40)</f>
        <v>33322</v>
      </c>
      <c r="AT41" s="30">
        <f t="shared" ref="AT41" si="163">SUM(AT33:AT40)</f>
        <v>46144</v>
      </c>
      <c r="AU41" s="30">
        <f t="shared" ref="AU41" si="164">SUM(AU33:AU40)</f>
        <v>7917</v>
      </c>
      <c r="AV41" s="30">
        <f t="shared" ref="AV41" si="165">SUM(AV33:AV40)</f>
        <v>16776</v>
      </c>
      <c r="AW41" s="30">
        <f t="shared" ref="AW41" si="166">SUM(AW33:AW40)</f>
        <v>24693</v>
      </c>
      <c r="AX41" s="30">
        <f t="shared" ref="AX41" si="167">SUM(AX33:AX40)</f>
        <v>14114</v>
      </c>
      <c r="AY41" s="30">
        <f t="shared" ref="AY41" si="168">SUM(AY33:AY40)</f>
        <v>28724</v>
      </c>
      <c r="AZ41" s="30">
        <f t="shared" ref="AZ41" si="169">SUM(AZ33:AZ40)</f>
        <v>42838</v>
      </c>
      <c r="BA41" s="30">
        <f t="shared" ref="BA41" si="170">SUM(BA33:BA40)</f>
        <v>13705</v>
      </c>
      <c r="BB41" s="30">
        <f t="shared" ref="BB41" si="171">SUM(BB33:BB40)</f>
        <v>28854</v>
      </c>
      <c r="BC41" s="30">
        <f t="shared" ref="BC41" si="172">SUM(BC33:BC40)</f>
        <v>42559</v>
      </c>
      <c r="BD41" s="30">
        <f>SUM(BD33:BD40)</f>
        <v>20642</v>
      </c>
      <c r="BE41" s="30">
        <f t="shared" ref="BE41" si="173">SUM(BE33:BE40)</f>
        <v>34303</v>
      </c>
      <c r="BF41" s="30">
        <f>SUM(BF33:BF40)</f>
        <v>54945</v>
      </c>
      <c r="BG41" s="30">
        <f>SUM(BG33:BG40)</f>
        <v>28493</v>
      </c>
      <c r="BH41" s="30">
        <f t="shared" ref="BH41" si="174">SUM(BH33:BH40)</f>
        <v>20893</v>
      </c>
      <c r="BI41" s="30">
        <f>SUM(BI33:BI40)</f>
        <v>49386</v>
      </c>
    </row>
    <row r="42" spans="1:61" ht="15.75" customHeight="1" x14ac:dyDescent="0.25"/>
    <row r="43" spans="1:61" ht="15.75" customHeight="1" x14ac:dyDescent="0.25"/>
    <row r="44" spans="1:61" ht="15.75" customHeight="1" x14ac:dyDescent="0.25">
      <c r="A44" s="11" t="s">
        <v>25</v>
      </c>
      <c r="B44" s="46">
        <v>2005</v>
      </c>
      <c r="C44" s="46"/>
      <c r="D44" s="46"/>
      <c r="E44" s="46">
        <v>2006</v>
      </c>
      <c r="F44" s="46"/>
      <c r="G44" s="46"/>
      <c r="H44" s="46">
        <v>2007</v>
      </c>
      <c r="I44" s="46"/>
      <c r="J44" s="46"/>
      <c r="K44" s="46">
        <v>2008</v>
      </c>
      <c r="L44" s="46"/>
      <c r="M44" s="46"/>
      <c r="N44" s="46">
        <v>2009</v>
      </c>
      <c r="O44" s="46"/>
      <c r="P44" s="46"/>
      <c r="Q44" s="46">
        <v>2010</v>
      </c>
      <c r="R44" s="46"/>
      <c r="S44" s="46"/>
      <c r="T44" s="46">
        <v>2011</v>
      </c>
      <c r="U44" s="46"/>
      <c r="V44" s="46"/>
      <c r="W44" s="46">
        <v>2012</v>
      </c>
      <c r="X44" s="46"/>
      <c r="Y44" s="46"/>
      <c r="Z44" s="46">
        <v>2013</v>
      </c>
      <c r="AA44" s="46"/>
      <c r="AB44" s="46"/>
      <c r="AC44" s="46">
        <v>2014</v>
      </c>
      <c r="AD44" s="46"/>
      <c r="AE44" s="46"/>
      <c r="AF44" s="46">
        <v>2015</v>
      </c>
      <c r="AG44" s="46"/>
      <c r="AH44" s="46"/>
      <c r="AI44" s="46">
        <v>2016</v>
      </c>
      <c r="AJ44" s="46"/>
      <c r="AK44" s="46"/>
      <c r="AL44" s="46">
        <v>2017</v>
      </c>
      <c r="AM44" s="46"/>
      <c r="AN44" s="46"/>
      <c r="AO44" s="46">
        <v>2018</v>
      </c>
      <c r="AP44" s="46"/>
      <c r="AQ44" s="46"/>
      <c r="AR44" s="46">
        <v>2019</v>
      </c>
      <c r="AS44" s="46"/>
      <c r="AT44" s="46"/>
      <c r="AU44" s="46">
        <v>2020</v>
      </c>
      <c r="AV44" s="46"/>
      <c r="AW44" s="46"/>
      <c r="AX44" s="46">
        <v>2021</v>
      </c>
      <c r="AY44" s="46"/>
      <c r="AZ44" s="46"/>
      <c r="BA44" s="46">
        <v>2022</v>
      </c>
      <c r="BB44" s="46"/>
      <c r="BC44" s="46"/>
      <c r="BD44" s="46">
        <v>2023</v>
      </c>
      <c r="BE44" s="46"/>
      <c r="BF44" s="46"/>
      <c r="BG44" s="46">
        <v>2024</v>
      </c>
      <c r="BH44" s="46"/>
      <c r="BI44" s="46"/>
    </row>
    <row r="45" spans="1:61" ht="15.75" customHeight="1" x14ac:dyDescent="0.25">
      <c r="A45" s="8"/>
      <c r="B45" s="16" t="s">
        <v>11</v>
      </c>
      <c r="C45" s="16" t="s">
        <v>12</v>
      </c>
      <c r="D45" s="17" t="s">
        <v>13</v>
      </c>
      <c r="E45" s="16" t="s">
        <v>11</v>
      </c>
      <c r="F45" s="16" t="s">
        <v>12</v>
      </c>
      <c r="G45" s="17" t="s">
        <v>13</v>
      </c>
      <c r="H45" s="16" t="s">
        <v>11</v>
      </c>
      <c r="I45" s="16" t="s">
        <v>12</v>
      </c>
      <c r="J45" s="17" t="s">
        <v>13</v>
      </c>
      <c r="K45" s="16" t="s">
        <v>11</v>
      </c>
      <c r="L45" s="16" t="s">
        <v>12</v>
      </c>
      <c r="M45" s="17" t="s">
        <v>13</v>
      </c>
      <c r="N45" s="16" t="s">
        <v>11</v>
      </c>
      <c r="O45" s="16" t="s">
        <v>12</v>
      </c>
      <c r="P45" s="17" t="s">
        <v>13</v>
      </c>
      <c r="Q45" s="16" t="s">
        <v>11</v>
      </c>
      <c r="R45" s="16" t="s">
        <v>12</v>
      </c>
      <c r="S45" s="17" t="s">
        <v>13</v>
      </c>
      <c r="T45" s="16" t="s">
        <v>11</v>
      </c>
      <c r="U45" s="16" t="s">
        <v>12</v>
      </c>
      <c r="V45" s="17" t="s">
        <v>13</v>
      </c>
      <c r="W45" s="16" t="s">
        <v>11</v>
      </c>
      <c r="X45" s="16" t="s">
        <v>12</v>
      </c>
      <c r="Y45" s="17" t="s">
        <v>13</v>
      </c>
      <c r="Z45" s="16" t="s">
        <v>11</v>
      </c>
      <c r="AA45" s="16" t="s">
        <v>12</v>
      </c>
      <c r="AB45" s="17" t="s">
        <v>13</v>
      </c>
      <c r="AC45" s="16" t="s">
        <v>11</v>
      </c>
      <c r="AD45" s="16" t="s">
        <v>12</v>
      </c>
      <c r="AE45" s="17" t="s">
        <v>13</v>
      </c>
      <c r="AF45" s="16" t="s">
        <v>11</v>
      </c>
      <c r="AG45" s="16" t="s">
        <v>12</v>
      </c>
      <c r="AH45" s="17" t="s">
        <v>13</v>
      </c>
      <c r="AI45" s="16" t="s">
        <v>11</v>
      </c>
      <c r="AJ45" s="16" t="s">
        <v>12</v>
      </c>
      <c r="AK45" s="17" t="s">
        <v>13</v>
      </c>
      <c r="AL45" s="16" t="s">
        <v>11</v>
      </c>
      <c r="AM45" s="16" t="s">
        <v>12</v>
      </c>
      <c r="AN45" s="17" t="s">
        <v>13</v>
      </c>
      <c r="AO45" s="16" t="s">
        <v>11</v>
      </c>
      <c r="AP45" s="16" t="s">
        <v>12</v>
      </c>
      <c r="AQ45" s="17" t="s">
        <v>13</v>
      </c>
      <c r="AR45" s="16" t="s">
        <v>11</v>
      </c>
      <c r="AS45" s="16" t="s">
        <v>12</v>
      </c>
      <c r="AT45" s="17" t="s">
        <v>13</v>
      </c>
      <c r="AU45" s="16" t="s">
        <v>11</v>
      </c>
      <c r="AV45" s="16" t="s">
        <v>12</v>
      </c>
      <c r="AW45" s="17" t="s">
        <v>13</v>
      </c>
      <c r="AX45" s="16" t="s">
        <v>11</v>
      </c>
      <c r="AY45" s="16" t="s">
        <v>12</v>
      </c>
      <c r="AZ45" s="17" t="s">
        <v>13</v>
      </c>
      <c r="BA45" s="16" t="s">
        <v>11</v>
      </c>
      <c r="BB45" s="16" t="s">
        <v>12</v>
      </c>
      <c r="BC45" s="17" t="s">
        <v>13</v>
      </c>
      <c r="BD45" s="16" t="s">
        <v>11</v>
      </c>
      <c r="BE45" s="16" t="s">
        <v>12</v>
      </c>
      <c r="BF45" s="17" t="s">
        <v>13</v>
      </c>
      <c r="BG45" s="16" t="s">
        <v>11</v>
      </c>
      <c r="BH45" s="16" t="s">
        <v>12</v>
      </c>
      <c r="BI45" s="17" t="s">
        <v>13</v>
      </c>
    </row>
    <row r="46" spans="1:61" ht="15.75" customHeight="1" x14ac:dyDescent="0.25">
      <c r="A46" s="12" t="s">
        <v>14</v>
      </c>
      <c r="B46">
        <v>1626</v>
      </c>
      <c r="C46">
        <v>11617</v>
      </c>
      <c r="D46" s="28">
        <f>B46+C46</f>
        <v>13243</v>
      </c>
      <c r="E46">
        <v>1321</v>
      </c>
      <c r="F46">
        <v>10424</v>
      </c>
      <c r="G46" s="28">
        <f t="shared" ref="G46:G52" si="175">E46+F46</f>
        <v>11745</v>
      </c>
      <c r="H46">
        <f>SUM(F46:F47)</f>
        <v>18772</v>
      </c>
      <c r="I46">
        <f>SUM(G46:G47)</f>
        <v>24801</v>
      </c>
      <c r="J46" s="28">
        <f>H46+I46</f>
        <v>43573</v>
      </c>
      <c r="K46" s="28">
        <v>1896</v>
      </c>
      <c r="L46" s="28">
        <v>10755</v>
      </c>
      <c r="M46" s="28">
        <f>K46+L46</f>
        <v>12651</v>
      </c>
      <c r="N46" s="28">
        <v>30382</v>
      </c>
      <c r="O46" s="28">
        <v>25963</v>
      </c>
      <c r="P46" s="28">
        <f>N46+O46</f>
        <v>56345</v>
      </c>
      <c r="Q46" s="28">
        <v>34553</v>
      </c>
      <c r="R46" s="28">
        <v>19560</v>
      </c>
      <c r="S46" s="28">
        <f>Q46+R46</f>
        <v>54113</v>
      </c>
      <c r="T46">
        <v>6845</v>
      </c>
      <c r="U46">
        <v>2177</v>
      </c>
      <c r="V46" s="28">
        <f>T46+U46</f>
        <v>9022</v>
      </c>
      <c r="W46" s="28">
        <v>33120</v>
      </c>
      <c r="X46" s="28">
        <v>24542</v>
      </c>
      <c r="Y46" s="28">
        <f>W46+X46</f>
        <v>57662</v>
      </c>
      <c r="Z46" s="28">
        <v>32195</v>
      </c>
      <c r="AA46" s="28">
        <v>18378</v>
      </c>
      <c r="AB46" s="28">
        <f>Z46+AA46</f>
        <v>50573</v>
      </c>
      <c r="AC46" s="28">
        <v>23106</v>
      </c>
      <c r="AD46" s="28">
        <v>23129</v>
      </c>
      <c r="AE46" s="28">
        <f>AC46+AD46</f>
        <v>46235</v>
      </c>
      <c r="AF46" s="28">
        <v>22392</v>
      </c>
      <c r="AG46" s="28">
        <v>25379</v>
      </c>
      <c r="AH46" s="28">
        <f>AF46+AG46</f>
        <v>47771</v>
      </c>
      <c r="AI46" s="28">
        <v>22723</v>
      </c>
      <c r="AJ46" s="28">
        <v>24021</v>
      </c>
      <c r="AK46" s="28">
        <f>AI46+AJ46</f>
        <v>46744</v>
      </c>
      <c r="AL46" s="28">
        <v>16222</v>
      </c>
      <c r="AM46" s="28">
        <v>31597</v>
      </c>
      <c r="AN46" s="28">
        <f>AL46+AM46</f>
        <v>47819</v>
      </c>
      <c r="AO46" s="28">
        <v>21264</v>
      </c>
      <c r="AP46" s="28">
        <v>26309</v>
      </c>
      <c r="AQ46" s="28">
        <f>AO46+AP46</f>
        <v>47573</v>
      </c>
      <c r="AR46" s="28">
        <v>14291</v>
      </c>
      <c r="AS46" s="28">
        <v>26385</v>
      </c>
      <c r="AT46" s="28">
        <f>AR46+AS46</f>
        <v>40676</v>
      </c>
      <c r="AU46" s="28">
        <v>14681</v>
      </c>
      <c r="AV46" s="28">
        <v>28932</v>
      </c>
      <c r="AW46" s="28">
        <f>AU46+AV46</f>
        <v>43613</v>
      </c>
      <c r="AX46" s="28">
        <v>21960</v>
      </c>
      <c r="AY46" s="28">
        <v>28537</v>
      </c>
      <c r="AZ46" s="28">
        <f>AX46+AY46</f>
        <v>50497</v>
      </c>
      <c r="BA46" s="28">
        <v>13435</v>
      </c>
      <c r="BB46" s="28">
        <v>25133</v>
      </c>
      <c r="BC46" s="28">
        <f>BA46+BB46</f>
        <v>38568</v>
      </c>
      <c r="BD46" s="28">
        <v>14865</v>
      </c>
      <c r="BE46" s="28">
        <v>30117</v>
      </c>
      <c r="BF46" s="28">
        <f>BD46+BE46</f>
        <v>44982</v>
      </c>
      <c r="BG46" s="28">
        <v>33120</v>
      </c>
      <c r="BH46" s="28">
        <v>24542</v>
      </c>
      <c r="BI46" s="28">
        <f>BG46+BH46</f>
        <v>57662</v>
      </c>
    </row>
    <row r="47" spans="1:61" ht="15.75" customHeight="1" x14ac:dyDescent="0.25">
      <c r="A47" s="12" t="s">
        <v>15</v>
      </c>
      <c r="B47">
        <v>7830</v>
      </c>
      <c r="C47">
        <v>13354</v>
      </c>
      <c r="D47" s="28">
        <f t="shared" ref="D47:D48" si="176">B47+C47</f>
        <v>21184</v>
      </c>
      <c r="E47">
        <v>4708</v>
      </c>
      <c r="F47">
        <v>8348</v>
      </c>
      <c r="G47" s="28">
        <f t="shared" si="175"/>
        <v>13056</v>
      </c>
      <c r="H47">
        <v>10672</v>
      </c>
      <c r="I47">
        <v>13483</v>
      </c>
      <c r="J47" s="28">
        <f>H47+I47</f>
        <v>24155</v>
      </c>
      <c r="K47">
        <v>13155</v>
      </c>
      <c r="L47">
        <v>22330</v>
      </c>
      <c r="M47" s="28">
        <f t="shared" ref="M47:M52" si="177">K47+L47</f>
        <v>35485</v>
      </c>
      <c r="N47">
        <v>5758</v>
      </c>
      <c r="O47">
        <v>581</v>
      </c>
      <c r="P47" s="28">
        <f t="shared" ref="P47:P48" si="178">N47+O47</f>
        <v>6339</v>
      </c>
      <c r="Q47">
        <v>4443</v>
      </c>
      <c r="R47">
        <v>4288</v>
      </c>
      <c r="S47" s="28">
        <f t="shared" ref="S47:S53" si="179">Q47+R47</f>
        <v>8731</v>
      </c>
      <c r="T47" s="28">
        <v>35381</v>
      </c>
      <c r="U47" s="28">
        <v>18900</v>
      </c>
      <c r="V47" s="28">
        <f t="shared" ref="V47:V52" si="180">T47+U47</f>
        <v>54281</v>
      </c>
      <c r="W47">
        <v>9522</v>
      </c>
      <c r="X47">
        <v>2336</v>
      </c>
      <c r="Y47" s="28">
        <f t="shared" ref="Y47:Y53" si="181">W47+X47</f>
        <v>11858</v>
      </c>
      <c r="Z47" s="28">
        <v>7748</v>
      </c>
      <c r="AA47" s="28">
        <v>5115</v>
      </c>
      <c r="AB47" s="28">
        <f t="shared" ref="AB47" si="182">Z47+AA47</f>
        <v>12863</v>
      </c>
      <c r="AC47">
        <v>6164</v>
      </c>
      <c r="AD47">
        <v>3431</v>
      </c>
      <c r="AE47" s="28">
        <f t="shared" ref="AE47:AE52" si="183">AC47+AD47</f>
        <v>9595</v>
      </c>
      <c r="AF47">
        <v>4474</v>
      </c>
      <c r="AG47">
        <v>3332</v>
      </c>
      <c r="AH47" s="28">
        <f t="shared" ref="AH47:AH52" si="184">AF47+AG47</f>
        <v>7806</v>
      </c>
      <c r="AI47">
        <v>2176</v>
      </c>
      <c r="AJ47">
        <v>9119</v>
      </c>
      <c r="AK47" s="28">
        <f t="shared" ref="AK47:AK52" si="185">AI47+AJ47</f>
        <v>11295</v>
      </c>
      <c r="AL47">
        <v>5499</v>
      </c>
      <c r="AM47">
        <v>6425</v>
      </c>
      <c r="AN47" s="28">
        <f t="shared" ref="AN47:AN52" si="186">AL47+AM47</f>
        <v>11924</v>
      </c>
      <c r="AO47">
        <v>4705</v>
      </c>
      <c r="AP47">
        <v>3499</v>
      </c>
      <c r="AQ47" s="28">
        <f t="shared" ref="AQ47:AQ52" si="187">AO47+AP47</f>
        <v>8204</v>
      </c>
      <c r="AR47">
        <v>6206</v>
      </c>
      <c r="AS47">
        <v>9228</v>
      </c>
      <c r="AT47" s="28">
        <f t="shared" ref="AT47:AT52" si="188">AR47+AS47</f>
        <v>15434</v>
      </c>
      <c r="AU47">
        <v>3111</v>
      </c>
      <c r="AV47">
        <v>15077</v>
      </c>
      <c r="AW47" s="28">
        <f t="shared" ref="AW47:AW50" si="189">AU47+AV47</f>
        <v>18188</v>
      </c>
      <c r="AX47">
        <v>11438</v>
      </c>
      <c r="AY47">
        <v>7539</v>
      </c>
      <c r="AZ47" s="28">
        <f t="shared" ref="AZ47:AZ52" si="190">AX47+AY47</f>
        <v>18977</v>
      </c>
      <c r="BA47">
        <v>2518</v>
      </c>
      <c r="BB47">
        <v>8737</v>
      </c>
      <c r="BC47" s="28">
        <f t="shared" ref="BC47:BC50" si="191">BA47+BB47</f>
        <v>11255</v>
      </c>
      <c r="BD47">
        <v>484</v>
      </c>
      <c r="BE47">
        <v>20411</v>
      </c>
      <c r="BF47" s="28">
        <f t="shared" ref="BF47:BF50" si="192">BD47+BE47</f>
        <v>20895</v>
      </c>
      <c r="BG47">
        <v>9522</v>
      </c>
      <c r="BH47">
        <v>2336</v>
      </c>
      <c r="BI47" s="28">
        <f t="shared" ref="BI47:BI48" si="193">BG47+BH47</f>
        <v>11858</v>
      </c>
    </row>
    <row r="48" spans="1:61" ht="15.75" customHeight="1" x14ac:dyDescent="0.25">
      <c r="A48" s="12" t="s">
        <v>16</v>
      </c>
      <c r="B48">
        <v>6091</v>
      </c>
      <c r="C48">
        <v>5910</v>
      </c>
      <c r="D48" s="28">
        <f t="shared" si="176"/>
        <v>12001</v>
      </c>
      <c r="E48">
        <v>9268</v>
      </c>
      <c r="F48">
        <v>6845</v>
      </c>
      <c r="G48" s="28">
        <f t="shared" si="175"/>
        <v>16113</v>
      </c>
      <c r="H48">
        <v>6592</v>
      </c>
      <c r="I48">
        <v>18058</v>
      </c>
      <c r="J48" s="28">
        <f t="shared" ref="J48:J52" si="194">H48+I48</f>
        <v>24650</v>
      </c>
      <c r="K48">
        <v>11233</v>
      </c>
      <c r="L48">
        <v>17503</v>
      </c>
      <c r="M48" s="28">
        <f t="shared" si="177"/>
        <v>28736</v>
      </c>
      <c r="N48">
        <v>16422</v>
      </c>
      <c r="O48">
        <v>12416</v>
      </c>
      <c r="P48" s="28">
        <f t="shared" si="178"/>
        <v>28838</v>
      </c>
      <c r="Q48">
        <v>20731</v>
      </c>
      <c r="R48">
        <v>11682</v>
      </c>
      <c r="S48" s="28">
        <f t="shared" si="179"/>
        <v>32413</v>
      </c>
      <c r="T48">
        <v>16686</v>
      </c>
      <c r="U48">
        <v>8854</v>
      </c>
      <c r="V48" s="28">
        <f t="shared" si="180"/>
        <v>25540</v>
      </c>
      <c r="W48">
        <v>9154</v>
      </c>
      <c r="X48">
        <v>8161</v>
      </c>
      <c r="Y48" s="28">
        <f t="shared" si="181"/>
        <v>17315</v>
      </c>
      <c r="Z48">
        <v>13215</v>
      </c>
      <c r="AA48">
        <v>7339</v>
      </c>
      <c r="AB48" s="28">
        <f>Z48+AA48</f>
        <v>20554</v>
      </c>
      <c r="AC48">
        <v>15857</v>
      </c>
      <c r="AD48">
        <v>9081</v>
      </c>
      <c r="AE48" s="28">
        <f t="shared" si="183"/>
        <v>24938</v>
      </c>
      <c r="AF48">
        <v>10625</v>
      </c>
      <c r="AG48">
        <v>13437</v>
      </c>
      <c r="AH48" s="28">
        <f t="shared" si="184"/>
        <v>24062</v>
      </c>
      <c r="AI48">
        <v>6662</v>
      </c>
      <c r="AJ48">
        <v>8178</v>
      </c>
      <c r="AK48" s="28">
        <f t="shared" si="185"/>
        <v>14840</v>
      </c>
      <c r="AL48">
        <v>11754</v>
      </c>
      <c r="AM48">
        <v>13942</v>
      </c>
      <c r="AN48" s="28">
        <f t="shared" si="186"/>
        <v>25696</v>
      </c>
      <c r="AO48">
        <v>11702</v>
      </c>
      <c r="AP48">
        <v>17033</v>
      </c>
      <c r="AQ48" s="28">
        <f t="shared" si="187"/>
        <v>28735</v>
      </c>
      <c r="AR48">
        <v>9628</v>
      </c>
      <c r="AS48">
        <v>17076</v>
      </c>
      <c r="AT48" s="28">
        <f t="shared" si="188"/>
        <v>26704</v>
      </c>
      <c r="AU48">
        <v>6906</v>
      </c>
      <c r="AV48">
        <v>18404</v>
      </c>
      <c r="AW48" s="28">
        <f t="shared" si="189"/>
        <v>25310</v>
      </c>
      <c r="AX48">
        <v>6332</v>
      </c>
      <c r="AY48">
        <v>8758</v>
      </c>
      <c r="AZ48" s="28">
        <f t="shared" si="190"/>
        <v>15090</v>
      </c>
      <c r="BA48">
        <v>8941</v>
      </c>
      <c r="BB48">
        <v>23744</v>
      </c>
      <c r="BC48" s="28">
        <f t="shared" si="191"/>
        <v>32685</v>
      </c>
      <c r="BD48">
        <v>7944</v>
      </c>
      <c r="BE48">
        <v>22326</v>
      </c>
      <c r="BF48" s="28">
        <f t="shared" si="192"/>
        <v>30270</v>
      </c>
      <c r="BG48">
        <v>9154</v>
      </c>
      <c r="BH48">
        <v>8161</v>
      </c>
      <c r="BI48" s="28">
        <f t="shared" si="193"/>
        <v>17315</v>
      </c>
    </row>
    <row r="49" spans="1:61" ht="15.75" customHeight="1" x14ac:dyDescent="0.25">
      <c r="A49" s="12" t="s">
        <v>17</v>
      </c>
      <c r="B49">
        <v>0</v>
      </c>
      <c r="C49">
        <v>790</v>
      </c>
      <c r="D49" s="28">
        <f>B49+C49</f>
        <v>790</v>
      </c>
      <c r="E49">
        <v>0</v>
      </c>
      <c r="F49">
        <v>1033</v>
      </c>
      <c r="G49" s="28">
        <f t="shared" si="175"/>
        <v>1033</v>
      </c>
      <c r="H49">
        <v>0</v>
      </c>
      <c r="I49">
        <v>337</v>
      </c>
      <c r="J49" s="28">
        <f>H49+I49</f>
        <v>337</v>
      </c>
      <c r="K49" s="5" t="s">
        <v>22</v>
      </c>
      <c r="L49" s="5" t="s">
        <v>22</v>
      </c>
      <c r="M49" s="5">
        <v>0</v>
      </c>
      <c r="N49">
        <v>426</v>
      </c>
      <c r="O49">
        <v>0</v>
      </c>
      <c r="P49" s="28">
        <f>N49+O49</f>
        <v>426</v>
      </c>
      <c r="Q49">
        <v>0</v>
      </c>
      <c r="R49">
        <v>0</v>
      </c>
      <c r="S49" s="28">
        <f>Q49+R49</f>
        <v>0</v>
      </c>
      <c r="T49">
        <v>0</v>
      </c>
      <c r="U49">
        <v>0</v>
      </c>
      <c r="V49" s="28">
        <f>T49+U49</f>
        <v>0</v>
      </c>
      <c r="W49" s="5" t="s">
        <v>22</v>
      </c>
      <c r="X49" s="5" t="s">
        <v>22</v>
      </c>
      <c r="Y49" s="5" t="s">
        <v>22</v>
      </c>
      <c r="Z49">
        <v>0</v>
      </c>
      <c r="AA49">
        <v>0</v>
      </c>
      <c r="AB49" s="28">
        <f>Z49+AA49</f>
        <v>0</v>
      </c>
      <c r="AC49">
        <v>0</v>
      </c>
      <c r="AD49">
        <v>881</v>
      </c>
      <c r="AE49" s="28">
        <f>AC49+AD49</f>
        <v>881</v>
      </c>
      <c r="AF49">
        <v>0</v>
      </c>
      <c r="AG49">
        <v>2037</v>
      </c>
      <c r="AH49" s="28">
        <f>AF49+AG49</f>
        <v>2037</v>
      </c>
      <c r="AI49">
        <v>0</v>
      </c>
      <c r="AJ49">
        <v>0</v>
      </c>
      <c r="AK49" s="28">
        <f>AI49+AJ49</f>
        <v>0</v>
      </c>
      <c r="AL49">
        <v>0</v>
      </c>
      <c r="AM49">
        <v>651</v>
      </c>
      <c r="AN49" s="28">
        <f>AL49+AM49</f>
        <v>651</v>
      </c>
      <c r="AO49">
        <v>0</v>
      </c>
      <c r="AP49">
        <v>1041</v>
      </c>
      <c r="AQ49" s="28">
        <f>AO49+AP49</f>
        <v>1041</v>
      </c>
      <c r="AR49">
        <v>0</v>
      </c>
      <c r="AS49">
        <v>943</v>
      </c>
      <c r="AT49" s="28">
        <f>AR49+AS49</f>
        <v>943</v>
      </c>
      <c r="AU49">
        <v>0</v>
      </c>
      <c r="AV49">
        <v>885</v>
      </c>
      <c r="AW49" s="28">
        <f>AU49+AV49</f>
        <v>885</v>
      </c>
      <c r="AX49">
        <v>0</v>
      </c>
      <c r="AY49">
        <v>0</v>
      </c>
      <c r="AZ49" s="28">
        <f>AX49+AY49</f>
        <v>0</v>
      </c>
      <c r="BA49">
        <v>1113</v>
      </c>
      <c r="BB49">
        <v>3834</v>
      </c>
      <c r="BC49" s="28">
        <f>BA49+BB49</f>
        <v>4947</v>
      </c>
      <c r="BD49">
        <v>0</v>
      </c>
      <c r="BE49">
        <v>2527</v>
      </c>
      <c r="BF49" s="28">
        <f>BD49+BE49</f>
        <v>2527</v>
      </c>
      <c r="BG49" t="s">
        <v>22</v>
      </c>
      <c r="BH49" t="s">
        <v>22</v>
      </c>
      <c r="BI49" s="28" t="s">
        <v>22</v>
      </c>
    </row>
    <row r="50" spans="1:61" ht="15.75" customHeight="1" x14ac:dyDescent="0.25">
      <c r="A50" s="12" t="s">
        <v>18</v>
      </c>
      <c r="B50">
        <v>786</v>
      </c>
      <c r="C50">
        <v>501</v>
      </c>
      <c r="D50" s="28">
        <f t="shared" ref="D50:D53" si="195">B50+C50</f>
        <v>1287</v>
      </c>
      <c r="E50">
        <v>0</v>
      </c>
      <c r="F50">
        <v>909</v>
      </c>
      <c r="G50" s="28">
        <f t="shared" si="175"/>
        <v>909</v>
      </c>
      <c r="H50">
        <v>1043</v>
      </c>
      <c r="I50">
        <v>1311</v>
      </c>
      <c r="J50" s="28">
        <f t="shared" si="194"/>
        <v>2354</v>
      </c>
      <c r="K50">
        <v>409</v>
      </c>
      <c r="L50">
        <v>1822</v>
      </c>
      <c r="M50" s="28">
        <f t="shared" si="177"/>
        <v>2231</v>
      </c>
      <c r="N50">
        <v>2563</v>
      </c>
      <c r="O50">
        <v>3056</v>
      </c>
      <c r="P50" s="28">
        <f>N50+O50</f>
        <v>5619</v>
      </c>
      <c r="Q50">
        <v>3646</v>
      </c>
      <c r="R50">
        <v>3644</v>
      </c>
      <c r="S50" s="28">
        <f t="shared" si="179"/>
        <v>7290</v>
      </c>
      <c r="T50">
        <v>3224</v>
      </c>
      <c r="U50">
        <v>3074</v>
      </c>
      <c r="V50" s="28">
        <f t="shared" si="180"/>
        <v>6298</v>
      </c>
      <c r="W50">
        <v>2879</v>
      </c>
      <c r="X50">
        <v>2420</v>
      </c>
      <c r="Y50" s="28">
        <f t="shared" si="181"/>
        <v>5299</v>
      </c>
      <c r="Z50">
        <v>1326</v>
      </c>
      <c r="AA50">
        <v>1936</v>
      </c>
      <c r="AB50" s="28">
        <f t="shared" ref="AB50:AB52" si="196">Z50+AA50</f>
        <v>3262</v>
      </c>
      <c r="AC50">
        <v>1429</v>
      </c>
      <c r="AD50">
        <v>2900</v>
      </c>
      <c r="AE50" s="28">
        <f t="shared" si="183"/>
        <v>4329</v>
      </c>
      <c r="AF50">
        <v>2765</v>
      </c>
      <c r="AG50">
        <v>1659</v>
      </c>
      <c r="AH50" s="28">
        <f t="shared" si="184"/>
        <v>4424</v>
      </c>
      <c r="AI50">
        <v>2123</v>
      </c>
      <c r="AJ50">
        <v>3197</v>
      </c>
      <c r="AK50" s="28">
        <f t="shared" si="185"/>
        <v>5320</v>
      </c>
      <c r="AL50">
        <v>1193</v>
      </c>
      <c r="AM50">
        <v>1631</v>
      </c>
      <c r="AN50" s="28">
        <f t="shared" si="186"/>
        <v>2824</v>
      </c>
      <c r="AO50">
        <v>2086</v>
      </c>
      <c r="AP50">
        <v>1302</v>
      </c>
      <c r="AQ50" s="28">
        <f t="shared" si="187"/>
        <v>3388</v>
      </c>
      <c r="AR50">
        <v>6879</v>
      </c>
      <c r="AS50">
        <v>4831</v>
      </c>
      <c r="AT50" s="28">
        <f t="shared" si="188"/>
        <v>11710</v>
      </c>
      <c r="AU50">
        <v>6587</v>
      </c>
      <c r="AV50">
        <v>8833</v>
      </c>
      <c r="AW50" s="28">
        <f t="shared" si="189"/>
        <v>15420</v>
      </c>
      <c r="AX50">
        <v>7111</v>
      </c>
      <c r="AY50">
        <v>7729</v>
      </c>
      <c r="AZ50" s="28">
        <f t="shared" si="190"/>
        <v>14840</v>
      </c>
      <c r="BA50">
        <v>1835</v>
      </c>
      <c r="BB50">
        <v>8871</v>
      </c>
      <c r="BC50" s="28">
        <f t="shared" si="191"/>
        <v>10706</v>
      </c>
      <c r="BD50">
        <v>3835</v>
      </c>
      <c r="BE50">
        <v>2684</v>
      </c>
      <c r="BF50" s="28">
        <f t="shared" si="192"/>
        <v>6519</v>
      </c>
      <c r="BG50">
        <v>2879</v>
      </c>
      <c r="BH50">
        <v>2420</v>
      </c>
      <c r="BI50" s="28">
        <f t="shared" ref="BI50" si="197">BG50+BH50</f>
        <v>5299</v>
      </c>
    </row>
    <row r="51" spans="1:61" ht="15.75" customHeight="1" x14ac:dyDescent="0.25">
      <c r="A51" s="12" t="s">
        <v>19</v>
      </c>
      <c r="B51">
        <v>11431</v>
      </c>
      <c r="C51">
        <v>17452</v>
      </c>
      <c r="D51" s="28">
        <f t="shared" si="195"/>
        <v>28883</v>
      </c>
      <c r="E51">
        <v>8293</v>
      </c>
      <c r="F51">
        <v>24796</v>
      </c>
      <c r="G51" s="28">
        <f t="shared" si="175"/>
        <v>33089</v>
      </c>
      <c r="H51">
        <v>11760</v>
      </c>
      <c r="I51">
        <v>22441</v>
      </c>
      <c r="J51" s="28">
        <f t="shared" si="194"/>
        <v>34201</v>
      </c>
      <c r="K51">
        <v>17886</v>
      </c>
      <c r="L51">
        <v>15297</v>
      </c>
      <c r="M51" s="28">
        <f t="shared" si="177"/>
        <v>33183</v>
      </c>
      <c r="N51">
        <v>40999</v>
      </c>
      <c r="O51">
        <v>20845</v>
      </c>
      <c r="P51" s="28">
        <f t="shared" ref="P51:P53" si="198">N51+O51</f>
        <v>61844</v>
      </c>
      <c r="Q51">
        <v>36335</v>
      </c>
      <c r="R51">
        <v>23010</v>
      </c>
      <c r="S51" s="28">
        <f t="shared" si="179"/>
        <v>59345</v>
      </c>
      <c r="T51">
        <v>32727</v>
      </c>
      <c r="U51">
        <v>25781</v>
      </c>
      <c r="V51" s="28">
        <f t="shared" si="180"/>
        <v>58508</v>
      </c>
      <c r="W51">
        <v>37919</v>
      </c>
      <c r="X51">
        <v>29355</v>
      </c>
      <c r="Y51" s="28">
        <f t="shared" si="181"/>
        <v>67274</v>
      </c>
      <c r="Z51">
        <v>40952</v>
      </c>
      <c r="AA51">
        <v>23861</v>
      </c>
      <c r="AB51" s="28">
        <f t="shared" si="196"/>
        <v>64813</v>
      </c>
      <c r="AC51">
        <v>45018</v>
      </c>
      <c r="AD51">
        <v>21661</v>
      </c>
      <c r="AE51" s="28">
        <f t="shared" si="183"/>
        <v>66679</v>
      </c>
      <c r="AF51">
        <v>21164</v>
      </c>
      <c r="AG51">
        <v>16858</v>
      </c>
      <c r="AH51" s="28">
        <f t="shared" si="184"/>
        <v>38022</v>
      </c>
      <c r="AI51">
        <v>23688</v>
      </c>
      <c r="AJ51">
        <v>23921</v>
      </c>
      <c r="AK51" s="28">
        <f t="shared" si="185"/>
        <v>47609</v>
      </c>
      <c r="AL51">
        <v>24848</v>
      </c>
      <c r="AM51">
        <v>21385</v>
      </c>
      <c r="AN51" s="28">
        <f t="shared" si="186"/>
        <v>46233</v>
      </c>
      <c r="AO51">
        <v>17444</v>
      </c>
      <c r="AP51">
        <v>23892</v>
      </c>
      <c r="AQ51" s="28">
        <f t="shared" si="187"/>
        <v>41336</v>
      </c>
      <c r="AR51">
        <v>14097</v>
      </c>
      <c r="AS51">
        <v>30279</v>
      </c>
      <c r="AT51" s="28">
        <f t="shared" si="188"/>
        <v>44376</v>
      </c>
      <c r="AU51">
        <v>32313</v>
      </c>
      <c r="AV51">
        <v>46011</v>
      </c>
      <c r="AW51" s="28">
        <f>AU51+AV51</f>
        <v>78324</v>
      </c>
      <c r="AX51">
        <v>28596</v>
      </c>
      <c r="AY51">
        <v>33969</v>
      </c>
      <c r="AZ51" s="28">
        <f t="shared" si="190"/>
        <v>62565</v>
      </c>
      <c r="BA51">
        <v>24919</v>
      </c>
      <c r="BB51">
        <v>30902</v>
      </c>
      <c r="BC51" s="28">
        <f>BA51+BB51</f>
        <v>55821</v>
      </c>
      <c r="BD51">
        <v>23925</v>
      </c>
      <c r="BE51">
        <v>40867</v>
      </c>
      <c r="BF51" s="28">
        <f>BD51+BE51</f>
        <v>64792</v>
      </c>
      <c r="BG51">
        <v>37919</v>
      </c>
      <c r="BH51">
        <v>29355</v>
      </c>
      <c r="BI51" s="28">
        <f>BG51+BH51</f>
        <v>67274</v>
      </c>
    </row>
    <row r="52" spans="1:61" ht="15.75" customHeight="1" x14ac:dyDescent="0.25">
      <c r="A52" s="12" t="s">
        <v>20</v>
      </c>
      <c r="B52">
        <v>0</v>
      </c>
      <c r="C52">
        <v>716</v>
      </c>
      <c r="D52" s="28">
        <f t="shared" si="195"/>
        <v>716</v>
      </c>
      <c r="E52">
        <v>0</v>
      </c>
      <c r="F52">
        <v>972</v>
      </c>
      <c r="G52" s="28">
        <f t="shared" si="175"/>
        <v>972</v>
      </c>
      <c r="H52">
        <v>0</v>
      </c>
      <c r="I52">
        <v>3745</v>
      </c>
      <c r="J52" s="28">
        <f t="shared" si="194"/>
        <v>3745</v>
      </c>
      <c r="K52">
        <v>0</v>
      </c>
      <c r="L52">
        <v>0</v>
      </c>
      <c r="M52" s="28">
        <f t="shared" si="177"/>
        <v>0</v>
      </c>
      <c r="N52" s="28">
        <v>0</v>
      </c>
      <c r="O52" s="28">
        <v>5603</v>
      </c>
      <c r="P52" s="28">
        <f t="shared" si="198"/>
        <v>5603</v>
      </c>
      <c r="Q52" s="28">
        <v>1982</v>
      </c>
      <c r="R52" s="28">
        <v>2567</v>
      </c>
      <c r="S52" s="28">
        <f t="shared" si="179"/>
        <v>4549</v>
      </c>
      <c r="T52" s="28">
        <v>2455</v>
      </c>
      <c r="U52" s="28">
        <v>1879</v>
      </c>
      <c r="V52" s="28">
        <f t="shared" si="180"/>
        <v>4334</v>
      </c>
      <c r="W52" s="28">
        <v>681</v>
      </c>
      <c r="X52" s="28">
        <v>2353</v>
      </c>
      <c r="Y52" s="28">
        <f t="shared" si="181"/>
        <v>3034</v>
      </c>
      <c r="Z52" s="28">
        <v>2333</v>
      </c>
      <c r="AA52" s="28">
        <v>4046</v>
      </c>
      <c r="AB52" s="28">
        <f t="shared" si="196"/>
        <v>6379</v>
      </c>
      <c r="AC52">
        <v>522</v>
      </c>
      <c r="AD52">
        <v>2617</v>
      </c>
      <c r="AE52" s="28">
        <f t="shared" si="183"/>
        <v>3139</v>
      </c>
      <c r="AF52" s="28">
        <v>0</v>
      </c>
      <c r="AG52" s="28">
        <v>4727</v>
      </c>
      <c r="AH52" s="28">
        <f t="shared" si="184"/>
        <v>4727</v>
      </c>
      <c r="AI52" s="28">
        <v>512</v>
      </c>
      <c r="AJ52" s="28">
        <v>3988</v>
      </c>
      <c r="AK52" s="28">
        <f t="shared" si="185"/>
        <v>4500</v>
      </c>
      <c r="AL52" s="28">
        <v>599</v>
      </c>
      <c r="AM52" s="28">
        <v>5765</v>
      </c>
      <c r="AN52" s="28">
        <f t="shared" si="186"/>
        <v>6364</v>
      </c>
      <c r="AO52" s="28">
        <v>2488</v>
      </c>
      <c r="AP52" s="28">
        <v>6276</v>
      </c>
      <c r="AQ52" s="28">
        <f t="shared" si="187"/>
        <v>8764</v>
      </c>
      <c r="AR52" s="28">
        <v>1910</v>
      </c>
      <c r="AS52" s="28">
        <v>8512</v>
      </c>
      <c r="AT52" s="28">
        <f t="shared" si="188"/>
        <v>10422</v>
      </c>
      <c r="AU52" s="28">
        <v>2555</v>
      </c>
      <c r="AV52" s="28">
        <v>12256</v>
      </c>
      <c r="AW52" s="28">
        <f t="shared" ref="AW52:AW53" si="199">AU52+AV52</f>
        <v>14811</v>
      </c>
      <c r="AX52" s="28">
        <v>3419</v>
      </c>
      <c r="AY52" s="28">
        <v>8794</v>
      </c>
      <c r="AZ52" s="28">
        <f t="shared" si="190"/>
        <v>12213</v>
      </c>
      <c r="BA52" s="28">
        <v>1133</v>
      </c>
      <c r="BB52" s="28">
        <v>9712</v>
      </c>
      <c r="BC52" s="28">
        <f t="shared" ref="BC52" si="200">BA52+BB52</f>
        <v>10845</v>
      </c>
      <c r="BD52" s="28">
        <v>666</v>
      </c>
      <c r="BE52" s="28">
        <v>8355</v>
      </c>
      <c r="BF52" s="28">
        <f t="shared" ref="BF52" si="201">BD52+BE52</f>
        <v>9021</v>
      </c>
      <c r="BG52" s="28">
        <v>681</v>
      </c>
      <c r="BH52" s="28">
        <v>2353</v>
      </c>
      <c r="BI52" s="28">
        <f t="shared" ref="BI52:BI53" si="202">BG52+BH52</f>
        <v>3034</v>
      </c>
    </row>
    <row r="53" spans="1:61" ht="15.75" customHeight="1" x14ac:dyDescent="0.25">
      <c r="A53" s="12" t="s">
        <v>21</v>
      </c>
      <c r="B53" s="28">
        <v>0</v>
      </c>
      <c r="C53" s="28">
        <v>0</v>
      </c>
      <c r="D53" s="28">
        <f t="shared" si="195"/>
        <v>0</v>
      </c>
      <c r="E53" s="5" t="s">
        <v>22</v>
      </c>
      <c r="F53" s="5" t="s">
        <v>22</v>
      </c>
      <c r="G53" s="5">
        <v>0</v>
      </c>
      <c r="H53" s="5" t="s">
        <v>22</v>
      </c>
      <c r="I53" s="5" t="s">
        <v>22</v>
      </c>
      <c r="J53" s="5">
        <v>0</v>
      </c>
      <c r="K53" s="5" t="s">
        <v>22</v>
      </c>
      <c r="L53" s="5" t="s">
        <v>22</v>
      </c>
      <c r="M53" s="5">
        <v>0</v>
      </c>
      <c r="N53">
        <v>0</v>
      </c>
      <c r="O53">
        <v>689</v>
      </c>
      <c r="P53" s="28">
        <f t="shared" si="198"/>
        <v>689</v>
      </c>
      <c r="Q53">
        <v>631</v>
      </c>
      <c r="R53">
        <v>632</v>
      </c>
      <c r="S53" s="28">
        <f t="shared" si="179"/>
        <v>1263</v>
      </c>
      <c r="T53" s="5" t="s">
        <v>22</v>
      </c>
      <c r="U53" s="5" t="s">
        <v>22</v>
      </c>
      <c r="V53" s="5" t="s">
        <v>22</v>
      </c>
      <c r="W53">
        <v>0</v>
      </c>
      <c r="X53">
        <v>0</v>
      </c>
      <c r="Y53" s="28">
        <f t="shared" si="181"/>
        <v>0</v>
      </c>
      <c r="Z53" s="5" t="s">
        <v>22</v>
      </c>
      <c r="AA53" s="5" t="s">
        <v>22</v>
      </c>
      <c r="AB53" s="5" t="s">
        <v>22</v>
      </c>
      <c r="AC53" s="5" t="s">
        <v>22</v>
      </c>
      <c r="AD53" s="5" t="s">
        <v>22</v>
      </c>
      <c r="AE53" s="5" t="s">
        <v>22</v>
      </c>
      <c r="AF53" s="5" t="s">
        <v>22</v>
      </c>
      <c r="AG53" s="5" t="s">
        <v>22</v>
      </c>
      <c r="AH53" s="5" t="s">
        <v>22</v>
      </c>
      <c r="AI53" s="5" t="s">
        <v>22</v>
      </c>
      <c r="AJ53" s="5" t="s">
        <v>22</v>
      </c>
      <c r="AK53" s="5" t="s">
        <v>22</v>
      </c>
      <c r="AL53" s="5" t="s">
        <v>22</v>
      </c>
      <c r="AM53" s="5" t="s">
        <v>22</v>
      </c>
      <c r="AN53" s="5" t="s">
        <v>22</v>
      </c>
      <c r="AO53" s="5" t="s">
        <v>22</v>
      </c>
      <c r="AP53" s="5" t="s">
        <v>22</v>
      </c>
      <c r="AQ53" s="5" t="s">
        <v>22</v>
      </c>
      <c r="AR53" s="5" t="s">
        <v>22</v>
      </c>
      <c r="AS53" s="5" t="s">
        <v>22</v>
      </c>
      <c r="AT53" s="5" t="s">
        <v>22</v>
      </c>
      <c r="AU53">
        <v>0</v>
      </c>
      <c r="AV53">
        <v>0</v>
      </c>
      <c r="AW53" s="28">
        <f t="shared" si="199"/>
        <v>0</v>
      </c>
      <c r="AX53" s="5" t="s">
        <v>22</v>
      </c>
      <c r="AY53" s="5" t="s">
        <v>22</v>
      </c>
      <c r="AZ53" s="5" t="s">
        <v>22</v>
      </c>
      <c r="BA53" s="5" t="s">
        <v>22</v>
      </c>
      <c r="BB53" s="5" t="s">
        <v>22</v>
      </c>
      <c r="BC53" s="5" t="s">
        <v>22</v>
      </c>
      <c r="BD53" s="5" t="s">
        <v>22</v>
      </c>
      <c r="BE53" s="5" t="s">
        <v>22</v>
      </c>
      <c r="BF53" s="5" t="s">
        <v>22</v>
      </c>
      <c r="BG53">
        <v>0</v>
      </c>
      <c r="BH53">
        <v>0</v>
      </c>
      <c r="BI53" s="28">
        <f t="shared" si="202"/>
        <v>0</v>
      </c>
    </row>
    <row r="54" spans="1:61" ht="15.75" customHeight="1" x14ac:dyDescent="0.25">
      <c r="A54" s="21" t="s">
        <v>13</v>
      </c>
      <c r="B54" s="30">
        <f t="shared" ref="B54:D54" si="203">SUM(B46:B53)</f>
        <v>27764</v>
      </c>
      <c r="C54" s="30">
        <f t="shared" si="203"/>
        <v>50340</v>
      </c>
      <c r="D54" s="30">
        <f t="shared" si="203"/>
        <v>78104</v>
      </c>
      <c r="E54" s="30">
        <f>SUM(E46:E53)</f>
        <v>23590</v>
      </c>
      <c r="F54" s="30">
        <f>SUM(F46:F53)</f>
        <v>53327</v>
      </c>
      <c r="G54" s="30">
        <f t="shared" ref="G54" si="204">SUM(G46:G53)</f>
        <v>76917</v>
      </c>
      <c r="H54" s="30">
        <f>SUM(H46:H53)</f>
        <v>48839</v>
      </c>
      <c r="I54" s="30">
        <f>SUM(I46:I53)</f>
        <v>84176</v>
      </c>
      <c r="J54" s="30">
        <f t="shared" ref="J54" si="205">SUM(J46:J53)</f>
        <v>133015</v>
      </c>
      <c r="K54" s="30">
        <f t="shared" ref="K54" si="206">SUM(K46:K53)</f>
        <v>44579</v>
      </c>
      <c r="L54" s="30">
        <f t="shared" ref="L54" si="207">SUM(L46:L53)</f>
        <v>67707</v>
      </c>
      <c r="M54" s="30">
        <f t="shared" ref="M54" si="208">SUM(M46:M53)</f>
        <v>112286</v>
      </c>
      <c r="N54" s="30">
        <f t="shared" ref="N54" si="209">SUM(N46:N53)</f>
        <v>96550</v>
      </c>
      <c r="O54" s="30">
        <f t="shared" ref="O54" si="210">SUM(O46:O53)</f>
        <v>69153</v>
      </c>
      <c r="P54" s="30">
        <f t="shared" ref="P54" si="211">SUM(P46:P53)</f>
        <v>165703</v>
      </c>
      <c r="Q54" s="30">
        <f t="shared" ref="Q54" si="212">SUM(Q46:Q53)</f>
        <v>102321</v>
      </c>
      <c r="R54" s="30">
        <f t="shared" ref="R54" si="213">SUM(R46:R53)</f>
        <v>65383</v>
      </c>
      <c r="S54" s="30">
        <f t="shared" ref="S54" si="214">SUM(S46:S53)</f>
        <v>167704</v>
      </c>
      <c r="T54" s="30">
        <f>SUM(T46:T53)</f>
        <v>97318</v>
      </c>
      <c r="U54" s="30">
        <f t="shared" ref="U54" si="215">SUM(U46:U53)</f>
        <v>60665</v>
      </c>
      <c r="V54" s="30">
        <f t="shared" ref="V54" si="216">SUM(V46:V53)</f>
        <v>157983</v>
      </c>
      <c r="W54" s="30">
        <f t="shared" ref="W54" si="217">SUM(W46:W53)</f>
        <v>93275</v>
      </c>
      <c r="X54" s="30">
        <f t="shared" ref="X54" si="218">SUM(X46:X53)</f>
        <v>69167</v>
      </c>
      <c r="Y54" s="30">
        <f t="shared" ref="Y54" si="219">SUM(Y46:Y53)</f>
        <v>162442</v>
      </c>
      <c r="Z54" s="30">
        <f t="shared" ref="Z54" si="220">SUM(Z46:Z53)</f>
        <v>97769</v>
      </c>
      <c r="AA54" s="30">
        <f t="shared" ref="AA54" si="221">SUM(AA46:AA53)</f>
        <v>60675</v>
      </c>
      <c r="AB54" s="30">
        <f t="shared" ref="AB54" si="222">SUM(AB46:AB53)</f>
        <v>158444</v>
      </c>
      <c r="AC54" s="30">
        <f t="shared" ref="AC54" si="223">SUM(AC46:AC53)</f>
        <v>92096</v>
      </c>
      <c r="AD54" s="30">
        <f t="shared" ref="AD54" si="224">SUM(AD46:AD53)</f>
        <v>63700</v>
      </c>
      <c r="AE54" s="30">
        <f t="shared" ref="AE54" si="225">SUM(AE46:AE53)</f>
        <v>155796</v>
      </c>
      <c r="AF54" s="30">
        <f t="shared" ref="AF54" si="226">SUM(AF46:AF53)</f>
        <v>61420</v>
      </c>
      <c r="AG54" s="30">
        <f t="shared" ref="AG54" si="227">SUM(AG46:AG53)</f>
        <v>67429</v>
      </c>
      <c r="AH54" s="30">
        <f t="shared" ref="AH54" si="228">SUM(AH46:AH53)</f>
        <v>128849</v>
      </c>
      <c r="AI54" s="30">
        <f t="shared" ref="AI54" si="229">SUM(AI46:AI53)</f>
        <v>57884</v>
      </c>
      <c r="AJ54" s="30">
        <f t="shared" ref="AJ54" si="230">SUM(AJ46:AJ53)</f>
        <v>72424</v>
      </c>
      <c r="AK54" s="30">
        <f t="shared" ref="AK54" si="231">SUM(AK46:AK53)</f>
        <v>130308</v>
      </c>
      <c r="AL54" s="30">
        <f t="shared" ref="AL54" si="232">SUM(AL46:AL53)</f>
        <v>60115</v>
      </c>
      <c r="AM54" s="30">
        <f t="shared" ref="AM54" si="233">SUM(AM46:AM53)</f>
        <v>81396</v>
      </c>
      <c r="AN54" s="30">
        <f t="shared" ref="AN54" si="234">SUM(AN46:AN53)</f>
        <v>141511</v>
      </c>
      <c r="AO54" s="30">
        <f t="shared" ref="AO54" si="235">SUM(AO46:AO53)</f>
        <v>59689</v>
      </c>
      <c r="AP54" s="30">
        <f t="shared" ref="AP54" si="236">SUM(AP46:AP53)</f>
        <v>79352</v>
      </c>
      <c r="AQ54" s="30">
        <f t="shared" ref="AQ54" si="237">SUM(AQ46:AQ53)</f>
        <v>139041</v>
      </c>
      <c r="AR54" s="30">
        <f t="shared" ref="AR54" si="238">SUM(AR46:AR53)</f>
        <v>53011</v>
      </c>
      <c r="AS54" s="30">
        <f t="shared" ref="AS54" si="239">SUM(AS46:AS53)</f>
        <v>97254</v>
      </c>
      <c r="AT54" s="30">
        <f t="shared" ref="AT54" si="240">SUM(AT46:AT53)</f>
        <v>150265</v>
      </c>
      <c r="AU54" s="30">
        <f t="shared" ref="AU54" si="241">SUM(AU46:AU53)</f>
        <v>66153</v>
      </c>
      <c r="AV54" s="30">
        <f t="shared" ref="AV54" si="242">SUM(AV46:AV53)</f>
        <v>130398</v>
      </c>
      <c r="AW54" s="30">
        <f t="shared" ref="AW54" si="243">SUM(AW46:AW53)</f>
        <v>196551</v>
      </c>
      <c r="AX54" s="30">
        <f t="shared" ref="AX54" si="244">SUM(AX46:AX53)</f>
        <v>78856</v>
      </c>
      <c r="AY54" s="30">
        <f t="shared" ref="AY54" si="245">SUM(AY46:AY53)</f>
        <v>95326</v>
      </c>
      <c r="AZ54" s="30">
        <f t="shared" ref="AZ54" si="246">SUM(AZ46:AZ53)</f>
        <v>174182</v>
      </c>
      <c r="BA54" s="30">
        <f t="shared" ref="BA54" si="247">SUM(BA46:BA53)</f>
        <v>53894</v>
      </c>
      <c r="BB54" s="30">
        <f t="shared" ref="BB54" si="248">SUM(BB46:BB53)</f>
        <v>110933</v>
      </c>
      <c r="BC54" s="30">
        <f t="shared" ref="BC54" si="249">SUM(BC46:BC53)</f>
        <v>164827</v>
      </c>
      <c r="BD54" s="30">
        <f>SUM(BD46:BD53)</f>
        <v>51719</v>
      </c>
      <c r="BE54" s="30">
        <f t="shared" ref="BE54" si="250">SUM(BE46:BE53)</f>
        <v>127287</v>
      </c>
      <c r="BF54" s="30">
        <f>SUM(BF46:BF53)</f>
        <v>179006</v>
      </c>
      <c r="BG54" s="30">
        <f>SUM(BG46:BG53)</f>
        <v>93275</v>
      </c>
      <c r="BH54" s="30">
        <f t="shared" ref="BH54" si="251">SUM(BH46:BH53)</f>
        <v>69167</v>
      </c>
      <c r="BI54" s="30">
        <f>SUM(BI46:BI53)</f>
        <v>162442</v>
      </c>
    </row>
    <row r="55" spans="1:61" ht="15.75" customHeight="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61" ht="15.75" customHeight="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</row>
    <row r="57" spans="1:61" x14ac:dyDescent="0.25">
      <c r="A57" s="39" t="s">
        <v>28</v>
      </c>
    </row>
    <row r="58" spans="1:61" x14ac:dyDescent="0.25">
      <c r="A58" s="39" t="s">
        <v>29</v>
      </c>
    </row>
  </sheetData>
  <mergeCells count="80">
    <mergeCell ref="BG5:BI5"/>
    <mergeCell ref="BG18:BI18"/>
    <mergeCell ref="BG31:BI31"/>
    <mergeCell ref="BG44:BI44"/>
    <mergeCell ref="AI5:AK5"/>
    <mergeCell ref="BA5:BC5"/>
    <mergeCell ref="AU18:AW18"/>
    <mergeCell ref="AX18:AZ18"/>
    <mergeCell ref="BA18:BC18"/>
    <mergeCell ref="BD18:BF18"/>
    <mergeCell ref="AO18:AQ18"/>
    <mergeCell ref="AR18:AT18"/>
    <mergeCell ref="BD31:BF31"/>
    <mergeCell ref="AO31:AQ31"/>
    <mergeCell ref="AR31:AT31"/>
    <mergeCell ref="AU31:AW31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D5:BF5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L5:AN5"/>
    <mergeCell ref="AO5:AQ5"/>
    <mergeCell ref="AR5:AT5"/>
    <mergeCell ref="AU5:AW5"/>
    <mergeCell ref="AX5:AZ5"/>
    <mergeCell ref="AC18:AE18"/>
    <mergeCell ref="AF18:AH18"/>
    <mergeCell ref="AI18:AK18"/>
    <mergeCell ref="AL18:AN18"/>
    <mergeCell ref="AI31:AK31"/>
    <mergeCell ref="AC31:AE31"/>
    <mergeCell ref="AF31:AH31"/>
    <mergeCell ref="B31:D31"/>
    <mergeCell ref="E31:G31"/>
    <mergeCell ref="H31:J31"/>
    <mergeCell ref="K31:M31"/>
    <mergeCell ref="N31:P3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L31:AN31"/>
    <mergeCell ref="Q31:S31"/>
    <mergeCell ref="T31:V31"/>
    <mergeCell ref="W31:Y31"/>
    <mergeCell ref="Z31:AB31"/>
    <mergeCell ref="AX31:AZ31"/>
    <mergeCell ref="BA31:BC31"/>
    <mergeCell ref="AU44:AW44"/>
    <mergeCell ref="AX44:AZ44"/>
    <mergeCell ref="BA44:BC44"/>
    <mergeCell ref="BD44:BF44"/>
    <mergeCell ref="AC44:AE44"/>
    <mergeCell ref="AF44:AH44"/>
    <mergeCell ref="AI44:AK44"/>
    <mergeCell ref="AL44:AN44"/>
    <mergeCell ref="AO44:AQ44"/>
    <mergeCell ref="AR44:AT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FA0B-2656-4AC4-82C1-F4DAC40CDD98}">
  <dimension ref="A1:BI58"/>
  <sheetViews>
    <sheetView workbookViewId="0">
      <selection activeCell="A5" sqref="A5"/>
    </sheetView>
  </sheetViews>
  <sheetFormatPr baseColWidth="10" defaultColWidth="9" defaultRowHeight="15.75" x14ac:dyDescent="0.25"/>
  <cols>
    <col min="1" max="1" width="21.125" customWidth="1"/>
    <col min="2" max="55" width="9" customWidth="1"/>
  </cols>
  <sheetData>
    <row r="1" spans="1:61" ht="28.5" x14ac:dyDescent="0.25">
      <c r="A1" s="6" t="s">
        <v>9</v>
      </c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61" ht="23.25" x14ac:dyDescent="0.25">
      <c r="A2" s="7" t="s">
        <v>31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5" spans="1:61" ht="15.75" customHeight="1" x14ac:dyDescent="0.25">
      <c r="A5" s="11" t="s">
        <v>57</v>
      </c>
      <c r="B5" s="46">
        <v>2005</v>
      </c>
      <c r="C5" s="46"/>
      <c r="D5" s="46"/>
      <c r="E5" s="46">
        <v>2006</v>
      </c>
      <c r="F5" s="46"/>
      <c r="G5" s="46"/>
      <c r="H5" s="46">
        <v>2007</v>
      </c>
      <c r="I5" s="46"/>
      <c r="J5" s="46"/>
      <c r="K5" s="46">
        <v>2008</v>
      </c>
      <c r="L5" s="46"/>
      <c r="M5" s="46"/>
      <c r="N5" s="46">
        <v>2009</v>
      </c>
      <c r="O5" s="46"/>
      <c r="P5" s="46"/>
      <c r="Q5" s="46">
        <v>2010</v>
      </c>
      <c r="R5" s="46"/>
      <c r="S5" s="46"/>
      <c r="T5" s="46">
        <v>2011</v>
      </c>
      <c r="U5" s="46"/>
      <c r="V5" s="46"/>
      <c r="W5" s="46">
        <v>2012</v>
      </c>
      <c r="X5" s="46"/>
      <c r="Y5" s="46"/>
      <c r="Z5" s="46">
        <v>2013</v>
      </c>
      <c r="AA5" s="46"/>
      <c r="AB5" s="46"/>
      <c r="AC5" s="46">
        <v>2014</v>
      </c>
      <c r="AD5" s="46"/>
      <c r="AE5" s="46"/>
      <c r="AF5" s="46">
        <v>2015</v>
      </c>
      <c r="AG5" s="46"/>
      <c r="AH5" s="46"/>
      <c r="AI5" s="46">
        <v>2016</v>
      </c>
      <c r="AJ5" s="46"/>
      <c r="AK5" s="46"/>
      <c r="AL5" s="46">
        <v>2017</v>
      </c>
      <c r="AM5" s="46"/>
      <c r="AN5" s="46"/>
      <c r="AO5" s="46">
        <v>2018</v>
      </c>
      <c r="AP5" s="46"/>
      <c r="AQ5" s="46"/>
      <c r="AR5" s="46">
        <v>2019</v>
      </c>
      <c r="AS5" s="46"/>
      <c r="AT5" s="46"/>
      <c r="AU5" s="46">
        <v>2020</v>
      </c>
      <c r="AV5" s="46"/>
      <c r="AW5" s="46"/>
      <c r="AX5" s="46">
        <v>2021</v>
      </c>
      <c r="AY5" s="46"/>
      <c r="AZ5" s="46"/>
      <c r="BA5" s="46">
        <v>2022</v>
      </c>
      <c r="BB5" s="46"/>
      <c r="BC5" s="46"/>
      <c r="BD5" s="46">
        <v>2023</v>
      </c>
      <c r="BE5" s="46"/>
      <c r="BF5" s="46"/>
      <c r="BG5" s="46">
        <v>2024</v>
      </c>
      <c r="BH5" s="46"/>
      <c r="BI5" s="46"/>
    </row>
    <row r="6" spans="1:61" ht="15.75" customHeight="1" x14ac:dyDescent="0.25">
      <c r="A6" s="8"/>
      <c r="B6" s="15" t="s">
        <v>32</v>
      </c>
      <c r="C6" s="15" t="s">
        <v>33</v>
      </c>
      <c r="D6" s="17" t="s">
        <v>13</v>
      </c>
      <c r="E6" s="15" t="s">
        <v>32</v>
      </c>
      <c r="F6" s="15" t="s">
        <v>33</v>
      </c>
      <c r="G6" s="17" t="s">
        <v>13</v>
      </c>
      <c r="H6" s="15" t="s">
        <v>32</v>
      </c>
      <c r="I6" s="15" t="s">
        <v>33</v>
      </c>
      <c r="J6" s="17" t="s">
        <v>13</v>
      </c>
      <c r="K6" s="15" t="s">
        <v>32</v>
      </c>
      <c r="L6" s="15" t="s">
        <v>33</v>
      </c>
      <c r="M6" s="17" t="s">
        <v>13</v>
      </c>
      <c r="N6" s="15" t="s">
        <v>32</v>
      </c>
      <c r="O6" s="15" t="s">
        <v>33</v>
      </c>
      <c r="P6" s="17" t="s">
        <v>13</v>
      </c>
      <c r="Q6" s="15" t="s">
        <v>32</v>
      </c>
      <c r="R6" s="15" t="s">
        <v>33</v>
      </c>
      <c r="S6" s="17" t="s">
        <v>13</v>
      </c>
      <c r="T6" s="15" t="s">
        <v>32</v>
      </c>
      <c r="U6" s="15" t="s">
        <v>33</v>
      </c>
      <c r="V6" s="17" t="s">
        <v>13</v>
      </c>
      <c r="W6" s="15" t="s">
        <v>32</v>
      </c>
      <c r="X6" s="15" t="s">
        <v>33</v>
      </c>
      <c r="Y6" s="17" t="s">
        <v>13</v>
      </c>
      <c r="Z6" s="15" t="s">
        <v>32</v>
      </c>
      <c r="AA6" s="15" t="s">
        <v>33</v>
      </c>
      <c r="AB6" s="17" t="s">
        <v>13</v>
      </c>
      <c r="AC6" s="15" t="s">
        <v>32</v>
      </c>
      <c r="AD6" s="15" t="s">
        <v>33</v>
      </c>
      <c r="AE6" s="17" t="s">
        <v>13</v>
      </c>
      <c r="AF6" s="15" t="s">
        <v>32</v>
      </c>
      <c r="AG6" s="15" t="s">
        <v>33</v>
      </c>
      <c r="AH6" s="17" t="s">
        <v>13</v>
      </c>
      <c r="AI6" s="15" t="s">
        <v>32</v>
      </c>
      <c r="AJ6" s="15" t="s">
        <v>33</v>
      </c>
      <c r="AK6" s="17" t="s">
        <v>13</v>
      </c>
      <c r="AL6" s="15" t="s">
        <v>32</v>
      </c>
      <c r="AM6" s="15" t="s">
        <v>33</v>
      </c>
      <c r="AN6" s="17" t="s">
        <v>13</v>
      </c>
      <c r="AO6" s="15" t="s">
        <v>32</v>
      </c>
      <c r="AP6" s="15" t="s">
        <v>33</v>
      </c>
      <c r="AQ6" s="17" t="s">
        <v>13</v>
      </c>
      <c r="AR6" s="15" t="s">
        <v>32</v>
      </c>
      <c r="AS6" s="15" t="s">
        <v>33</v>
      </c>
      <c r="AT6" s="17" t="s">
        <v>13</v>
      </c>
      <c r="AU6" s="15" t="s">
        <v>32</v>
      </c>
      <c r="AV6" s="15" t="s">
        <v>33</v>
      </c>
      <c r="AW6" s="17" t="s">
        <v>13</v>
      </c>
      <c r="AX6" s="15" t="s">
        <v>32</v>
      </c>
      <c r="AY6" s="15" t="s">
        <v>33</v>
      </c>
      <c r="AZ6" s="17" t="s">
        <v>13</v>
      </c>
      <c r="BA6" s="15" t="s">
        <v>32</v>
      </c>
      <c r="BB6" s="15" t="s">
        <v>33</v>
      </c>
      <c r="BC6" s="17" t="s">
        <v>13</v>
      </c>
      <c r="BD6" s="15" t="s">
        <v>32</v>
      </c>
      <c r="BE6" s="15" t="s">
        <v>33</v>
      </c>
      <c r="BF6" s="17" t="s">
        <v>13</v>
      </c>
      <c r="BG6" s="15" t="s">
        <v>32</v>
      </c>
      <c r="BH6" s="15" t="s">
        <v>33</v>
      </c>
      <c r="BI6" s="17" t="s">
        <v>13</v>
      </c>
    </row>
    <row r="7" spans="1:61" ht="15.75" customHeight="1" x14ac:dyDescent="0.25">
      <c r="A7" s="12" t="s">
        <v>14</v>
      </c>
      <c r="B7" s="28">
        <f>14979+1752</f>
        <v>16731</v>
      </c>
      <c r="C7" s="28">
        <f>10530+9757</f>
        <v>20287</v>
      </c>
      <c r="D7" s="28">
        <f>B7+C7</f>
        <v>37018</v>
      </c>
      <c r="E7" s="28">
        <v>27818</v>
      </c>
      <c r="F7" s="28">
        <v>19382</v>
      </c>
      <c r="G7" s="28">
        <f>E7+F7</f>
        <v>47200</v>
      </c>
      <c r="H7" s="28">
        <v>30564</v>
      </c>
      <c r="I7" s="28">
        <v>11716</v>
      </c>
      <c r="J7" s="28">
        <f>H7+I7</f>
        <v>42280</v>
      </c>
      <c r="K7" s="28">
        <v>34495</v>
      </c>
      <c r="L7" s="28">
        <v>18031</v>
      </c>
      <c r="M7" s="28">
        <f>K7+L7</f>
        <v>52526</v>
      </c>
      <c r="N7" s="28">
        <v>69041</v>
      </c>
      <c r="O7" s="28">
        <v>63638</v>
      </c>
      <c r="P7" s="28">
        <f>N7+O7</f>
        <v>132679</v>
      </c>
      <c r="Q7" s="28">
        <v>68684</v>
      </c>
      <c r="R7" s="28">
        <v>63188</v>
      </c>
      <c r="S7" s="28">
        <f>Q7+R7</f>
        <v>131872</v>
      </c>
      <c r="T7" s="28">
        <v>56923</v>
      </c>
      <c r="U7" s="28">
        <v>58431</v>
      </c>
      <c r="V7" s="28">
        <f>T7+U7</f>
        <v>115354</v>
      </c>
      <c r="W7" s="28">
        <v>57609</v>
      </c>
      <c r="X7" s="28">
        <v>36356</v>
      </c>
      <c r="Y7" s="28">
        <f>W7+X7</f>
        <v>93965</v>
      </c>
      <c r="Z7">
        <v>55857</v>
      </c>
      <c r="AA7">
        <v>41291</v>
      </c>
      <c r="AB7" s="28">
        <f>Jornada!Z7+Jornada!AA7</f>
        <v>129859</v>
      </c>
      <c r="AC7" s="28">
        <v>66232</v>
      </c>
      <c r="AD7" s="28">
        <v>37694</v>
      </c>
      <c r="AE7" s="28">
        <f>AC7+AD7</f>
        <v>103926</v>
      </c>
      <c r="AF7" s="28">
        <v>62624</v>
      </c>
      <c r="AG7" s="28">
        <v>34725</v>
      </c>
      <c r="AH7" s="28">
        <f>AF7+AG7</f>
        <v>97349</v>
      </c>
      <c r="AI7" s="28">
        <v>76387</v>
      </c>
      <c r="AJ7" s="28">
        <v>44843</v>
      </c>
      <c r="AK7" s="28">
        <f>AI7+AJ7</f>
        <v>121230</v>
      </c>
      <c r="AL7" s="28">
        <v>81909</v>
      </c>
      <c r="AM7" s="28">
        <v>44190</v>
      </c>
      <c r="AN7" s="28">
        <f>AL7+AM7</f>
        <v>126099</v>
      </c>
      <c r="AO7" s="28">
        <v>77486</v>
      </c>
      <c r="AP7" s="28">
        <v>53107</v>
      </c>
      <c r="AQ7" s="28">
        <f>AO7+AP7</f>
        <v>130593</v>
      </c>
      <c r="AR7" s="28">
        <v>97971</v>
      </c>
      <c r="AS7" s="28">
        <v>51383</v>
      </c>
      <c r="AT7" s="28">
        <f>AR7+AS7</f>
        <v>149354</v>
      </c>
      <c r="AU7" s="28">
        <v>92420</v>
      </c>
      <c r="AV7" s="28">
        <v>32729</v>
      </c>
      <c r="AW7" s="28">
        <f>AU7+AV7</f>
        <v>125149</v>
      </c>
      <c r="AX7" s="28">
        <v>69733</v>
      </c>
      <c r="AY7" s="28">
        <v>23561</v>
      </c>
      <c r="AZ7" s="28">
        <f>AX7+AY7</f>
        <v>93294</v>
      </c>
      <c r="BA7" s="28">
        <v>71951</v>
      </c>
      <c r="BB7" s="28">
        <v>18643</v>
      </c>
      <c r="BC7" s="28">
        <f>BA7+BB7</f>
        <v>90594</v>
      </c>
      <c r="BD7" s="28">
        <v>93189</v>
      </c>
      <c r="BE7" s="28">
        <v>18079</v>
      </c>
      <c r="BF7" s="28">
        <f>BD7+BE7</f>
        <v>111268</v>
      </c>
      <c r="BG7" s="28">
        <v>57609</v>
      </c>
      <c r="BH7" s="28">
        <v>36356</v>
      </c>
      <c r="BI7" s="28">
        <f>BG7+BH7</f>
        <v>93965</v>
      </c>
    </row>
    <row r="8" spans="1:61" ht="15.75" customHeight="1" x14ac:dyDescent="0.25">
      <c r="A8" s="12" t="s">
        <v>15</v>
      </c>
      <c r="B8" s="28">
        <v>26912</v>
      </c>
      <c r="C8" s="28">
        <v>66775</v>
      </c>
      <c r="D8" s="28">
        <f t="shared" ref="D8:D9" si="0">B8+C8</f>
        <v>93687</v>
      </c>
      <c r="E8">
        <v>26040</v>
      </c>
      <c r="F8">
        <v>69545</v>
      </c>
      <c r="G8" s="28">
        <f t="shared" ref="G8:G13" si="1">E8+F8</f>
        <v>95585</v>
      </c>
      <c r="H8">
        <v>36365</v>
      </c>
      <c r="I8">
        <v>72140</v>
      </c>
      <c r="J8" s="28">
        <f t="shared" ref="J8:J13" si="2">H8+I8</f>
        <v>108505</v>
      </c>
      <c r="K8">
        <v>50321</v>
      </c>
      <c r="L8">
        <v>53765</v>
      </c>
      <c r="M8" s="28">
        <f t="shared" ref="M8:M13" si="3">K8+L8</f>
        <v>104086</v>
      </c>
      <c r="N8">
        <v>8433</v>
      </c>
      <c r="O8">
        <v>5196</v>
      </c>
      <c r="P8" s="28">
        <f t="shared" ref="P8:P14" si="4">N8+O8</f>
        <v>13629</v>
      </c>
      <c r="Q8">
        <v>7693</v>
      </c>
      <c r="R8">
        <v>6021</v>
      </c>
      <c r="S8" s="28">
        <f t="shared" ref="S8:S14" si="5">Q8+R8</f>
        <v>13714</v>
      </c>
      <c r="T8">
        <v>8767</v>
      </c>
      <c r="U8">
        <v>7554</v>
      </c>
      <c r="V8" s="28">
        <f t="shared" ref="V8:V13" si="6">T8+U8</f>
        <v>16321</v>
      </c>
      <c r="W8">
        <v>7082</v>
      </c>
      <c r="X8">
        <v>6837</v>
      </c>
      <c r="Y8" s="28">
        <f t="shared" ref="Y8:Y14" si="7">W8+X8</f>
        <v>13919</v>
      </c>
      <c r="Z8">
        <v>7631</v>
      </c>
      <c r="AA8">
        <v>8269</v>
      </c>
      <c r="AB8" s="28">
        <f>Jornada!Z8+Jornada!AA8</f>
        <v>18649</v>
      </c>
      <c r="AC8">
        <v>5338</v>
      </c>
      <c r="AD8">
        <v>4478</v>
      </c>
      <c r="AE8" s="28">
        <f t="shared" ref="AE8:AE14" si="8">AC8+AD8</f>
        <v>9816</v>
      </c>
      <c r="AF8">
        <v>13762</v>
      </c>
      <c r="AG8">
        <v>10798</v>
      </c>
      <c r="AH8" s="28">
        <f t="shared" ref="AH8:AH14" si="9">AF8+AG8</f>
        <v>24560</v>
      </c>
      <c r="AI8">
        <v>18009</v>
      </c>
      <c r="AJ8">
        <v>9230</v>
      </c>
      <c r="AK8" s="28">
        <f t="shared" ref="AK8:AK14" si="10">AI8+AJ8</f>
        <v>27239</v>
      </c>
      <c r="AL8">
        <v>7740</v>
      </c>
      <c r="AM8">
        <v>7502</v>
      </c>
      <c r="AN8" s="28">
        <f t="shared" ref="AN8:AN13" si="11">AL8+AM8</f>
        <v>15242</v>
      </c>
      <c r="AO8">
        <v>10416</v>
      </c>
      <c r="AP8">
        <v>8305</v>
      </c>
      <c r="AQ8" s="28">
        <f t="shared" ref="AQ8:AQ13" si="12">AO8+AP8</f>
        <v>18721</v>
      </c>
      <c r="AR8">
        <v>14240</v>
      </c>
      <c r="AS8">
        <v>7846</v>
      </c>
      <c r="AT8" s="28">
        <f t="shared" ref="AT8:AT13" si="13">AR8+AS8</f>
        <v>22086</v>
      </c>
      <c r="AU8">
        <v>13413</v>
      </c>
      <c r="AV8">
        <v>5117</v>
      </c>
      <c r="AW8" s="28">
        <f t="shared" ref="AW8:AW14" si="14">AU8+AV8</f>
        <v>18530</v>
      </c>
      <c r="AX8">
        <v>21982</v>
      </c>
      <c r="AY8">
        <v>10699</v>
      </c>
      <c r="AZ8" s="28">
        <f t="shared" ref="AZ8:AZ14" si="15">AX8+AY8</f>
        <v>32681</v>
      </c>
      <c r="BA8">
        <v>22778</v>
      </c>
      <c r="BB8">
        <v>12835</v>
      </c>
      <c r="BC8" s="28">
        <f t="shared" ref="BC8:BC14" si="16">BA8+BB8</f>
        <v>35613</v>
      </c>
      <c r="BD8">
        <v>34775</v>
      </c>
      <c r="BE8">
        <v>1272</v>
      </c>
      <c r="BF8" s="28">
        <f t="shared" ref="BF8:BF13" si="17">BD8+BE8</f>
        <v>36047</v>
      </c>
      <c r="BG8">
        <v>7082</v>
      </c>
      <c r="BH8">
        <v>6837</v>
      </c>
      <c r="BI8" s="28">
        <f t="shared" ref="BI8:BI9" si="18">BG8+BH8</f>
        <v>13919</v>
      </c>
    </row>
    <row r="9" spans="1:61" ht="15.75" customHeight="1" x14ac:dyDescent="0.25">
      <c r="A9" s="12" t="s">
        <v>16</v>
      </c>
      <c r="B9" s="28">
        <v>15519</v>
      </c>
      <c r="C9" s="28">
        <v>26175</v>
      </c>
      <c r="D9" s="28">
        <f t="shared" si="0"/>
        <v>41694</v>
      </c>
      <c r="E9">
        <v>16447</v>
      </c>
      <c r="F9">
        <v>31374</v>
      </c>
      <c r="G9" s="28">
        <f t="shared" si="1"/>
        <v>47821</v>
      </c>
      <c r="H9">
        <v>19900</v>
      </c>
      <c r="I9">
        <v>38239</v>
      </c>
      <c r="J9" s="28">
        <f t="shared" si="2"/>
        <v>58139</v>
      </c>
      <c r="K9">
        <v>16715</v>
      </c>
      <c r="L9">
        <v>18719</v>
      </c>
      <c r="M9" s="28">
        <f t="shared" si="3"/>
        <v>35434</v>
      </c>
      <c r="N9">
        <v>15727</v>
      </c>
      <c r="O9">
        <v>18354</v>
      </c>
      <c r="P9" s="28">
        <f t="shared" si="4"/>
        <v>34081</v>
      </c>
      <c r="Q9">
        <v>15132</v>
      </c>
      <c r="R9">
        <v>8862</v>
      </c>
      <c r="S9" s="28">
        <f t="shared" si="5"/>
        <v>23994</v>
      </c>
      <c r="T9">
        <v>16871</v>
      </c>
      <c r="U9">
        <v>16712</v>
      </c>
      <c r="V9" s="28">
        <f t="shared" si="6"/>
        <v>33583</v>
      </c>
      <c r="W9">
        <v>12364</v>
      </c>
      <c r="X9">
        <v>20236</v>
      </c>
      <c r="Y9" s="28">
        <f t="shared" si="7"/>
        <v>32600</v>
      </c>
      <c r="Z9">
        <v>11260</v>
      </c>
      <c r="AA9">
        <v>14628</v>
      </c>
      <c r="AB9" s="28">
        <f>Jornada!Z9+Jornada!AA9</f>
        <v>30062</v>
      </c>
      <c r="AC9">
        <v>12567</v>
      </c>
      <c r="AD9">
        <v>14121</v>
      </c>
      <c r="AE9" s="28">
        <f t="shared" si="8"/>
        <v>26688</v>
      </c>
      <c r="AF9">
        <v>18334</v>
      </c>
      <c r="AG9">
        <v>24795</v>
      </c>
      <c r="AH9" s="28">
        <f t="shared" si="9"/>
        <v>43129</v>
      </c>
      <c r="AI9">
        <v>15208</v>
      </c>
      <c r="AJ9">
        <v>13289</v>
      </c>
      <c r="AK9" s="28">
        <f t="shared" si="10"/>
        <v>28497</v>
      </c>
      <c r="AL9">
        <v>18624</v>
      </c>
      <c r="AM9">
        <v>16352</v>
      </c>
      <c r="AN9" s="28">
        <f t="shared" si="11"/>
        <v>34976</v>
      </c>
      <c r="AO9">
        <v>14078</v>
      </c>
      <c r="AP9">
        <v>14540</v>
      </c>
      <c r="AQ9" s="28">
        <f t="shared" si="12"/>
        <v>28618</v>
      </c>
      <c r="AR9">
        <v>18202</v>
      </c>
      <c r="AS9">
        <v>30033</v>
      </c>
      <c r="AT9" s="28">
        <f t="shared" si="13"/>
        <v>48235</v>
      </c>
      <c r="AU9">
        <v>17679</v>
      </c>
      <c r="AV9">
        <v>16137</v>
      </c>
      <c r="AW9" s="28">
        <f t="shared" si="14"/>
        <v>33816</v>
      </c>
      <c r="AX9">
        <v>13507</v>
      </c>
      <c r="AY9">
        <v>15812</v>
      </c>
      <c r="AZ9" s="28">
        <f t="shared" si="15"/>
        <v>29319</v>
      </c>
      <c r="BA9">
        <v>27291</v>
      </c>
      <c r="BB9">
        <v>25949</v>
      </c>
      <c r="BC9" s="28">
        <f t="shared" si="16"/>
        <v>53240</v>
      </c>
      <c r="BD9">
        <v>33911</v>
      </c>
      <c r="BE9">
        <v>12416</v>
      </c>
      <c r="BF9" s="28">
        <f t="shared" si="17"/>
        <v>46327</v>
      </c>
      <c r="BG9">
        <v>12364</v>
      </c>
      <c r="BH9">
        <v>20236</v>
      </c>
      <c r="BI9" s="28">
        <f t="shared" si="18"/>
        <v>32600</v>
      </c>
    </row>
    <row r="10" spans="1:61" ht="15.75" customHeight="1" x14ac:dyDescent="0.25">
      <c r="A10" s="12" t="s">
        <v>17</v>
      </c>
      <c r="B10" s="28">
        <v>0</v>
      </c>
      <c r="C10" s="28">
        <v>0</v>
      </c>
      <c r="D10" s="28">
        <f>B10+C10</f>
        <v>0</v>
      </c>
      <c r="E10">
        <v>414</v>
      </c>
      <c r="F10">
        <v>0</v>
      </c>
      <c r="G10" s="28">
        <f>E10+F10</f>
        <v>414</v>
      </c>
      <c r="H10">
        <v>409</v>
      </c>
      <c r="I10">
        <v>0</v>
      </c>
      <c r="J10" s="28">
        <f>H10+I10</f>
        <v>409</v>
      </c>
      <c r="K10">
        <v>496</v>
      </c>
      <c r="L10">
        <v>0</v>
      </c>
      <c r="M10" s="28">
        <f>K10+L10</f>
        <v>496</v>
      </c>
      <c r="N10">
        <v>1984</v>
      </c>
      <c r="O10">
        <v>0</v>
      </c>
      <c r="P10" s="28">
        <f>N10+O10</f>
        <v>1984</v>
      </c>
      <c r="Q10">
        <v>602</v>
      </c>
      <c r="R10">
        <v>0</v>
      </c>
      <c r="S10" s="28">
        <f>Q10+R10</f>
        <v>602</v>
      </c>
      <c r="T10">
        <v>0</v>
      </c>
      <c r="U10">
        <v>0</v>
      </c>
      <c r="V10" s="28">
        <f>T10+U10</f>
        <v>0</v>
      </c>
      <c r="W10">
        <v>626</v>
      </c>
      <c r="X10">
        <v>0</v>
      </c>
      <c r="Y10" s="28">
        <f>W10+X10</f>
        <v>626</v>
      </c>
      <c r="Z10">
        <v>0</v>
      </c>
      <c r="AA10">
        <v>793</v>
      </c>
      <c r="AB10" s="28">
        <f>Jornada!Z10+Jornada!AA10</f>
        <v>1711</v>
      </c>
      <c r="AC10">
        <v>341</v>
      </c>
      <c r="AD10">
        <v>0</v>
      </c>
      <c r="AE10" s="28">
        <f>AC10+AD10</f>
        <v>341</v>
      </c>
      <c r="AF10">
        <v>291</v>
      </c>
      <c r="AG10">
        <v>0</v>
      </c>
      <c r="AH10" s="28">
        <f>AF10+AG10</f>
        <v>291</v>
      </c>
      <c r="AI10">
        <v>303</v>
      </c>
      <c r="AJ10">
        <v>0</v>
      </c>
      <c r="AK10" s="28">
        <f>AI10+AJ10</f>
        <v>303</v>
      </c>
      <c r="AL10">
        <v>1187</v>
      </c>
      <c r="AM10">
        <v>0</v>
      </c>
      <c r="AN10" s="28">
        <f>AL10+AM10</f>
        <v>1187</v>
      </c>
      <c r="AO10">
        <v>992</v>
      </c>
      <c r="AP10">
        <v>0</v>
      </c>
      <c r="AQ10" s="28">
        <f>AO10+AP10</f>
        <v>992</v>
      </c>
      <c r="AR10">
        <v>0</v>
      </c>
      <c r="AS10">
        <v>0</v>
      </c>
      <c r="AT10" s="28">
        <f>AR10+AS10</f>
        <v>0</v>
      </c>
      <c r="AU10">
        <v>663</v>
      </c>
      <c r="AV10">
        <v>392</v>
      </c>
      <c r="AW10" s="28">
        <f>AU10+AV10</f>
        <v>1055</v>
      </c>
      <c r="AX10">
        <v>1215</v>
      </c>
      <c r="AY10">
        <v>0</v>
      </c>
      <c r="AZ10" s="28">
        <f>AX10+AY10</f>
        <v>1215</v>
      </c>
      <c r="BA10">
        <v>648</v>
      </c>
      <c r="BB10">
        <v>0</v>
      </c>
      <c r="BC10" s="28">
        <f>BA10+BB10</f>
        <v>648</v>
      </c>
      <c r="BD10">
        <v>0</v>
      </c>
      <c r="BE10">
        <v>0</v>
      </c>
      <c r="BF10" s="28">
        <f>BD10+BE10</f>
        <v>0</v>
      </c>
      <c r="BG10">
        <v>626</v>
      </c>
      <c r="BH10">
        <v>0</v>
      </c>
      <c r="BI10" s="28">
        <f>BG10+BH10</f>
        <v>626</v>
      </c>
    </row>
    <row r="11" spans="1:61" ht="15.75" customHeight="1" x14ac:dyDescent="0.25">
      <c r="A11" s="12" t="s">
        <v>18</v>
      </c>
      <c r="B11" s="28">
        <v>2869</v>
      </c>
      <c r="C11" s="28">
        <v>546</v>
      </c>
      <c r="D11" s="28">
        <f t="shared" ref="D11:D14" si="19">B11+C11</f>
        <v>3415</v>
      </c>
      <c r="E11">
        <v>2703</v>
      </c>
      <c r="F11">
        <v>2434</v>
      </c>
      <c r="G11" s="28">
        <f t="shared" si="1"/>
        <v>5137</v>
      </c>
      <c r="H11">
        <v>3671</v>
      </c>
      <c r="I11">
        <v>839</v>
      </c>
      <c r="J11" s="28">
        <f>H11+I11</f>
        <v>4510</v>
      </c>
      <c r="K11">
        <v>5542</v>
      </c>
      <c r="L11">
        <v>2883</v>
      </c>
      <c r="M11" s="28">
        <f t="shared" si="3"/>
        <v>8425</v>
      </c>
      <c r="N11">
        <v>2794</v>
      </c>
      <c r="O11">
        <v>2773</v>
      </c>
      <c r="P11" s="28">
        <f t="shared" si="4"/>
        <v>5567</v>
      </c>
      <c r="Q11">
        <v>5117</v>
      </c>
      <c r="R11">
        <v>2205</v>
      </c>
      <c r="S11" s="28">
        <f t="shared" si="5"/>
        <v>7322</v>
      </c>
      <c r="T11">
        <v>5445</v>
      </c>
      <c r="U11">
        <v>4030</v>
      </c>
      <c r="V11" s="28">
        <f t="shared" si="6"/>
        <v>9475</v>
      </c>
      <c r="W11">
        <v>5438</v>
      </c>
      <c r="X11">
        <v>3947</v>
      </c>
      <c r="Y11" s="28">
        <f t="shared" si="7"/>
        <v>9385</v>
      </c>
      <c r="Z11">
        <v>2521</v>
      </c>
      <c r="AA11">
        <v>6002</v>
      </c>
      <c r="AB11" s="28">
        <f>Jornada!Z11+Jornada!AA11</f>
        <v>9555</v>
      </c>
      <c r="AC11">
        <v>5063</v>
      </c>
      <c r="AD11">
        <v>4534</v>
      </c>
      <c r="AE11" s="28">
        <f t="shared" si="8"/>
        <v>9597</v>
      </c>
      <c r="AF11">
        <v>1933</v>
      </c>
      <c r="AG11">
        <v>2017</v>
      </c>
      <c r="AH11" s="28">
        <f t="shared" si="9"/>
        <v>3950</v>
      </c>
      <c r="AI11">
        <v>4541</v>
      </c>
      <c r="AJ11">
        <v>1180</v>
      </c>
      <c r="AK11" s="28">
        <f t="shared" si="10"/>
        <v>5721</v>
      </c>
      <c r="AL11">
        <v>6011</v>
      </c>
      <c r="AM11">
        <v>6067</v>
      </c>
      <c r="AN11" s="28">
        <f t="shared" si="11"/>
        <v>12078</v>
      </c>
      <c r="AO11">
        <v>4317</v>
      </c>
      <c r="AP11">
        <v>4468</v>
      </c>
      <c r="AQ11" s="28">
        <f t="shared" si="12"/>
        <v>8785</v>
      </c>
      <c r="AR11">
        <v>8919</v>
      </c>
      <c r="AS11">
        <v>2624</v>
      </c>
      <c r="AT11" s="28">
        <f t="shared" si="13"/>
        <v>11543</v>
      </c>
      <c r="AU11">
        <v>9675</v>
      </c>
      <c r="AV11">
        <v>5806</v>
      </c>
      <c r="AW11" s="28">
        <f t="shared" si="14"/>
        <v>15481</v>
      </c>
      <c r="AX11">
        <v>8042</v>
      </c>
      <c r="AY11">
        <v>10057</v>
      </c>
      <c r="AZ11" s="28">
        <f t="shared" si="15"/>
        <v>18099</v>
      </c>
      <c r="BA11">
        <v>17947</v>
      </c>
      <c r="BB11">
        <v>12690</v>
      </c>
      <c r="BC11" s="28">
        <f t="shared" si="16"/>
        <v>30637</v>
      </c>
      <c r="BD11">
        <v>16992</v>
      </c>
      <c r="BE11">
        <v>5386</v>
      </c>
      <c r="BF11" s="28">
        <f t="shared" si="17"/>
        <v>22378</v>
      </c>
      <c r="BG11">
        <v>5438</v>
      </c>
      <c r="BH11">
        <v>3947</v>
      </c>
      <c r="BI11" s="28">
        <f t="shared" ref="BI11:BI13" si="20">BG11+BH11</f>
        <v>9385</v>
      </c>
    </row>
    <row r="12" spans="1:61" ht="15.75" customHeight="1" x14ac:dyDescent="0.25">
      <c r="A12" s="12" t="s">
        <v>19</v>
      </c>
      <c r="B12" s="28">
        <v>4360</v>
      </c>
      <c r="C12" s="28">
        <v>98496</v>
      </c>
      <c r="D12" s="28">
        <f t="shared" si="19"/>
        <v>102856</v>
      </c>
      <c r="E12">
        <v>56360</v>
      </c>
      <c r="F12">
        <v>88579</v>
      </c>
      <c r="G12" s="28">
        <f t="shared" si="1"/>
        <v>144939</v>
      </c>
      <c r="H12">
        <v>71106</v>
      </c>
      <c r="I12">
        <v>89353</v>
      </c>
      <c r="J12" s="28">
        <f t="shared" si="2"/>
        <v>160459</v>
      </c>
      <c r="K12">
        <v>88607</v>
      </c>
      <c r="L12">
        <v>94638</v>
      </c>
      <c r="M12" s="28">
        <f t="shared" si="3"/>
        <v>183245</v>
      </c>
      <c r="N12">
        <v>87641</v>
      </c>
      <c r="O12">
        <v>79337</v>
      </c>
      <c r="P12" s="28">
        <f t="shared" si="4"/>
        <v>166978</v>
      </c>
      <c r="Q12">
        <v>62700</v>
      </c>
      <c r="R12">
        <v>71429</v>
      </c>
      <c r="S12" s="28">
        <f t="shared" si="5"/>
        <v>134129</v>
      </c>
      <c r="T12">
        <v>69677</v>
      </c>
      <c r="U12">
        <v>46133</v>
      </c>
      <c r="V12" s="28">
        <f t="shared" si="6"/>
        <v>115810</v>
      </c>
      <c r="W12">
        <v>65205</v>
      </c>
      <c r="X12">
        <v>62217</v>
      </c>
      <c r="Y12" s="28">
        <f t="shared" si="7"/>
        <v>127422</v>
      </c>
      <c r="Z12">
        <v>50240</v>
      </c>
      <c r="AA12">
        <v>42771</v>
      </c>
      <c r="AB12" s="28">
        <f>Jornada!Z12+Jornada!AA12</f>
        <v>107345</v>
      </c>
      <c r="AC12">
        <v>49795</v>
      </c>
      <c r="AD12">
        <v>40399</v>
      </c>
      <c r="AE12" s="28">
        <f t="shared" si="8"/>
        <v>90194</v>
      </c>
      <c r="AF12">
        <v>50622</v>
      </c>
      <c r="AG12">
        <v>27333</v>
      </c>
      <c r="AH12" s="28">
        <f t="shared" si="9"/>
        <v>77955</v>
      </c>
      <c r="AI12">
        <v>53595</v>
      </c>
      <c r="AJ12">
        <v>37502</v>
      </c>
      <c r="AK12" s="28">
        <f t="shared" si="10"/>
        <v>91097</v>
      </c>
      <c r="AL12">
        <v>59944</v>
      </c>
      <c r="AM12">
        <v>45997</v>
      </c>
      <c r="AN12" s="28">
        <f t="shared" si="11"/>
        <v>105941</v>
      </c>
      <c r="AO12">
        <v>63983</v>
      </c>
      <c r="AP12">
        <v>50574</v>
      </c>
      <c r="AQ12" s="28">
        <f t="shared" si="12"/>
        <v>114557</v>
      </c>
      <c r="AR12">
        <v>49574</v>
      </c>
      <c r="AS12">
        <v>46925</v>
      </c>
      <c r="AT12" s="28">
        <f t="shared" si="13"/>
        <v>96499</v>
      </c>
      <c r="AU12">
        <v>65929</v>
      </c>
      <c r="AV12">
        <v>37097</v>
      </c>
      <c r="AW12" s="28">
        <f t="shared" si="14"/>
        <v>103026</v>
      </c>
      <c r="AX12">
        <v>64812</v>
      </c>
      <c r="AY12">
        <v>60758</v>
      </c>
      <c r="AZ12" s="28">
        <f t="shared" si="15"/>
        <v>125570</v>
      </c>
      <c r="BA12">
        <v>89430</v>
      </c>
      <c r="BB12">
        <v>49270</v>
      </c>
      <c r="BC12" s="28">
        <f t="shared" si="16"/>
        <v>138700</v>
      </c>
      <c r="BD12">
        <v>133300</v>
      </c>
      <c r="BE12">
        <v>64700</v>
      </c>
      <c r="BF12" s="28">
        <f t="shared" si="17"/>
        <v>198000</v>
      </c>
      <c r="BG12">
        <v>65205</v>
      </c>
      <c r="BH12">
        <v>62217</v>
      </c>
      <c r="BI12" s="28">
        <f t="shared" si="20"/>
        <v>127422</v>
      </c>
    </row>
    <row r="13" spans="1:61" ht="15.75" customHeight="1" x14ac:dyDescent="0.25">
      <c r="A13" s="12" t="s">
        <v>20</v>
      </c>
      <c r="B13" s="28">
        <f>339+249</f>
        <v>588</v>
      </c>
      <c r="C13" s="28">
        <v>716</v>
      </c>
      <c r="D13" s="28">
        <f t="shared" si="19"/>
        <v>1304</v>
      </c>
      <c r="E13" s="28">
        <v>1427</v>
      </c>
      <c r="F13" s="28">
        <v>629</v>
      </c>
      <c r="G13" s="28">
        <f t="shared" si="1"/>
        <v>2056</v>
      </c>
      <c r="H13" s="28">
        <v>4833</v>
      </c>
      <c r="I13" s="28">
        <v>0</v>
      </c>
      <c r="J13" s="28">
        <f t="shared" si="2"/>
        <v>4833</v>
      </c>
      <c r="K13" s="28">
        <v>3271</v>
      </c>
      <c r="L13" s="28">
        <v>3984</v>
      </c>
      <c r="M13" s="28">
        <f t="shared" si="3"/>
        <v>7255</v>
      </c>
      <c r="N13" s="28">
        <v>4331</v>
      </c>
      <c r="O13" s="28">
        <v>4678</v>
      </c>
      <c r="P13" s="28">
        <f t="shared" si="4"/>
        <v>9009</v>
      </c>
      <c r="Q13" s="28">
        <v>3388</v>
      </c>
      <c r="R13" s="28">
        <v>1354</v>
      </c>
      <c r="S13" s="28">
        <f t="shared" si="5"/>
        <v>4742</v>
      </c>
      <c r="T13" s="28">
        <v>1959</v>
      </c>
      <c r="U13" s="28">
        <v>5039</v>
      </c>
      <c r="V13" s="28">
        <f t="shared" si="6"/>
        <v>6998</v>
      </c>
      <c r="W13" s="28">
        <v>3509</v>
      </c>
      <c r="X13" s="28">
        <v>3313</v>
      </c>
      <c r="Y13" s="28">
        <f t="shared" si="7"/>
        <v>6822</v>
      </c>
      <c r="Z13">
        <v>3857</v>
      </c>
      <c r="AA13">
        <v>4961</v>
      </c>
      <c r="AB13" s="28">
        <f>Jornada!Z13+Jornada!AA13</f>
        <v>21027</v>
      </c>
      <c r="AC13" s="28">
        <v>6945</v>
      </c>
      <c r="AD13" s="28">
        <v>6244</v>
      </c>
      <c r="AE13" s="28">
        <f t="shared" si="8"/>
        <v>13189</v>
      </c>
      <c r="AF13" s="28">
        <v>8030</v>
      </c>
      <c r="AG13" s="28">
        <v>2038</v>
      </c>
      <c r="AH13" s="28">
        <f t="shared" si="9"/>
        <v>10068</v>
      </c>
      <c r="AI13" s="28">
        <v>5035</v>
      </c>
      <c r="AJ13" s="28">
        <v>3339</v>
      </c>
      <c r="AK13" s="28">
        <f t="shared" si="10"/>
        <v>8374</v>
      </c>
      <c r="AL13" s="28">
        <v>5521</v>
      </c>
      <c r="AM13" s="28">
        <v>2451</v>
      </c>
      <c r="AN13" s="28">
        <f t="shared" si="11"/>
        <v>7972</v>
      </c>
      <c r="AO13" s="28">
        <v>9842</v>
      </c>
      <c r="AP13" s="28">
        <v>4265</v>
      </c>
      <c r="AQ13" s="28">
        <f t="shared" si="12"/>
        <v>14107</v>
      </c>
      <c r="AR13" s="28">
        <v>5767</v>
      </c>
      <c r="AS13" s="28">
        <v>3497</v>
      </c>
      <c r="AT13" s="28">
        <f t="shared" si="13"/>
        <v>9264</v>
      </c>
      <c r="AU13" s="28">
        <v>8267</v>
      </c>
      <c r="AV13" s="28">
        <v>1729</v>
      </c>
      <c r="AW13" s="28">
        <f t="shared" si="14"/>
        <v>9996</v>
      </c>
      <c r="AX13" s="28">
        <v>3983</v>
      </c>
      <c r="AY13" s="28">
        <v>3594</v>
      </c>
      <c r="AZ13" s="28">
        <f t="shared" si="15"/>
        <v>7577</v>
      </c>
      <c r="BA13" s="28">
        <v>13543</v>
      </c>
      <c r="BB13" s="28">
        <v>3601</v>
      </c>
      <c r="BC13" s="28">
        <f t="shared" si="16"/>
        <v>17144</v>
      </c>
      <c r="BD13" s="28">
        <v>7665</v>
      </c>
      <c r="BE13" s="28">
        <v>2046</v>
      </c>
      <c r="BF13" s="28">
        <f t="shared" si="17"/>
        <v>9711</v>
      </c>
      <c r="BG13" s="28">
        <v>3509</v>
      </c>
      <c r="BH13" s="28">
        <v>3313</v>
      </c>
      <c r="BI13" s="28">
        <f t="shared" si="20"/>
        <v>6822</v>
      </c>
    </row>
    <row r="14" spans="1:61" ht="15.75" customHeight="1" x14ac:dyDescent="0.25">
      <c r="A14" s="12" t="s">
        <v>21</v>
      </c>
      <c r="B14" s="28">
        <v>0</v>
      </c>
      <c r="C14" s="28">
        <v>0</v>
      </c>
      <c r="D14" s="28">
        <f t="shared" si="19"/>
        <v>0</v>
      </c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5" t="s">
        <v>22</v>
      </c>
      <c r="K14" s="5" t="s">
        <v>22</v>
      </c>
      <c r="L14" s="5" t="s">
        <v>22</v>
      </c>
      <c r="M14" s="5" t="s">
        <v>22</v>
      </c>
      <c r="N14" s="28">
        <v>0</v>
      </c>
      <c r="O14" s="28">
        <v>689</v>
      </c>
      <c r="P14" s="28">
        <f t="shared" si="4"/>
        <v>689</v>
      </c>
      <c r="Q14">
        <v>0</v>
      </c>
      <c r="R14">
        <v>0</v>
      </c>
      <c r="S14" s="28">
        <f t="shared" si="5"/>
        <v>0</v>
      </c>
      <c r="T14" s="5" t="s">
        <v>22</v>
      </c>
      <c r="U14" s="5" t="s">
        <v>22</v>
      </c>
      <c r="V14" s="5" t="s">
        <v>22</v>
      </c>
      <c r="W14">
        <v>1370</v>
      </c>
      <c r="X14">
        <v>0</v>
      </c>
      <c r="Y14" s="28">
        <f t="shared" si="7"/>
        <v>1370</v>
      </c>
      <c r="Z14">
        <v>311</v>
      </c>
      <c r="AA14">
        <v>0</v>
      </c>
      <c r="AB14" s="28">
        <f>Jornada!Z14+Jornada!AA14</f>
        <v>311</v>
      </c>
      <c r="AC14">
        <v>329</v>
      </c>
      <c r="AD14">
        <v>0</v>
      </c>
      <c r="AE14" s="28">
        <f t="shared" si="8"/>
        <v>329</v>
      </c>
      <c r="AF14" s="28">
        <v>0</v>
      </c>
      <c r="AG14" s="28">
        <v>0</v>
      </c>
      <c r="AH14" s="28">
        <f t="shared" si="9"/>
        <v>0</v>
      </c>
      <c r="AI14">
        <v>0</v>
      </c>
      <c r="AJ14">
        <v>0</v>
      </c>
      <c r="AK14" s="28">
        <f t="shared" si="10"/>
        <v>0</v>
      </c>
      <c r="AL14" s="28" t="s">
        <v>22</v>
      </c>
      <c r="AM14" s="28" t="s">
        <v>22</v>
      </c>
      <c r="AN14" s="28" t="s">
        <v>22</v>
      </c>
      <c r="AO14" s="28" t="s">
        <v>22</v>
      </c>
      <c r="AP14" s="28" t="s">
        <v>22</v>
      </c>
      <c r="AQ14" s="28" t="s">
        <v>22</v>
      </c>
      <c r="AR14" s="28" t="s">
        <v>22</v>
      </c>
      <c r="AS14" s="28" t="s">
        <v>22</v>
      </c>
      <c r="AT14" s="28" t="s">
        <v>22</v>
      </c>
      <c r="AU14">
        <v>0</v>
      </c>
      <c r="AV14">
        <v>0</v>
      </c>
      <c r="AW14" s="28">
        <f t="shared" si="14"/>
        <v>0</v>
      </c>
      <c r="AX14">
        <v>0</v>
      </c>
      <c r="AY14">
        <v>252</v>
      </c>
      <c r="AZ14" s="28">
        <f t="shared" si="15"/>
        <v>252</v>
      </c>
      <c r="BA14">
        <v>0</v>
      </c>
      <c r="BB14">
        <v>251</v>
      </c>
      <c r="BC14" s="28">
        <f t="shared" si="16"/>
        <v>251</v>
      </c>
      <c r="BD14" s="28" t="s">
        <v>22</v>
      </c>
      <c r="BE14" s="28" t="s">
        <v>22</v>
      </c>
      <c r="BF14" s="28" t="s">
        <v>22</v>
      </c>
      <c r="BG14" s="5" t="s">
        <v>22</v>
      </c>
      <c r="BH14" s="5" t="s">
        <v>22</v>
      </c>
      <c r="BI14" s="5" t="s">
        <v>22</v>
      </c>
    </row>
    <row r="15" spans="1:61" ht="15.75" customHeight="1" x14ac:dyDescent="0.25">
      <c r="A15" s="21" t="s">
        <v>13</v>
      </c>
      <c r="B15" s="30">
        <f t="shared" ref="B15:C15" si="21">SUM(B7:B14)</f>
        <v>66979</v>
      </c>
      <c r="C15" s="30">
        <f t="shared" si="21"/>
        <v>212995</v>
      </c>
      <c r="D15" s="30">
        <f t="shared" ref="D15:Y15" si="22">SUM(D7:D14)</f>
        <v>279974</v>
      </c>
      <c r="E15" s="30">
        <f t="shared" si="22"/>
        <v>131209</v>
      </c>
      <c r="F15" s="30">
        <f t="shared" si="22"/>
        <v>211943</v>
      </c>
      <c r="G15" s="30">
        <f t="shared" si="22"/>
        <v>343152</v>
      </c>
      <c r="H15" s="30">
        <f t="shared" si="22"/>
        <v>166848</v>
      </c>
      <c r="I15" s="30">
        <f t="shared" si="22"/>
        <v>212287</v>
      </c>
      <c r="J15" s="30">
        <f t="shared" si="22"/>
        <v>379135</v>
      </c>
      <c r="K15" s="30">
        <f t="shared" si="22"/>
        <v>199447</v>
      </c>
      <c r="L15" s="30">
        <f t="shared" si="22"/>
        <v>192020</v>
      </c>
      <c r="M15" s="30">
        <f t="shared" si="22"/>
        <v>391467</v>
      </c>
      <c r="N15" s="30">
        <f t="shared" si="22"/>
        <v>189951</v>
      </c>
      <c r="O15" s="30">
        <f t="shared" si="22"/>
        <v>174665</v>
      </c>
      <c r="P15" s="30">
        <f t="shared" si="22"/>
        <v>364616</v>
      </c>
      <c r="Q15" s="30">
        <f t="shared" si="22"/>
        <v>163316</v>
      </c>
      <c r="R15" s="30">
        <f t="shared" si="22"/>
        <v>153059</v>
      </c>
      <c r="S15" s="30">
        <f t="shared" si="22"/>
        <v>316375</v>
      </c>
      <c r="T15" s="30">
        <f t="shared" si="22"/>
        <v>159642</v>
      </c>
      <c r="U15" s="30">
        <f t="shared" si="22"/>
        <v>137899</v>
      </c>
      <c r="V15" s="30">
        <f t="shared" si="22"/>
        <v>297541</v>
      </c>
      <c r="W15" s="30">
        <f t="shared" si="22"/>
        <v>153203</v>
      </c>
      <c r="X15" s="30">
        <f t="shared" si="22"/>
        <v>132906</v>
      </c>
      <c r="Y15" s="30">
        <f t="shared" si="22"/>
        <v>286109</v>
      </c>
      <c r="Z15" s="30">
        <f>SUM(Jornada!Z7:Z14)</f>
        <v>219076</v>
      </c>
      <c r="AA15" s="30">
        <f>SUM(Jornada!AA7:AA14)</f>
        <v>99443</v>
      </c>
      <c r="AB15" s="30">
        <f t="shared" ref="AB15:BI15" si="23">SUM(AB7:AB14)</f>
        <v>318519</v>
      </c>
      <c r="AC15" s="30">
        <f t="shared" si="23"/>
        <v>146610</v>
      </c>
      <c r="AD15" s="30">
        <f t="shared" si="23"/>
        <v>107470</v>
      </c>
      <c r="AE15" s="30">
        <f t="shared" si="23"/>
        <v>254080</v>
      </c>
      <c r="AF15" s="30">
        <f t="shared" si="23"/>
        <v>155596</v>
      </c>
      <c r="AG15" s="30">
        <f t="shared" si="23"/>
        <v>101706</v>
      </c>
      <c r="AH15" s="30">
        <f t="shared" si="23"/>
        <v>257302</v>
      </c>
      <c r="AI15" s="30">
        <f t="shared" si="23"/>
        <v>173078</v>
      </c>
      <c r="AJ15" s="30">
        <f t="shared" si="23"/>
        <v>109383</v>
      </c>
      <c r="AK15" s="30">
        <f t="shared" si="23"/>
        <v>282461</v>
      </c>
      <c r="AL15" s="30">
        <f t="shared" si="23"/>
        <v>180936</v>
      </c>
      <c r="AM15" s="30">
        <f t="shared" si="23"/>
        <v>122559</v>
      </c>
      <c r="AN15" s="30">
        <f t="shared" si="23"/>
        <v>303495</v>
      </c>
      <c r="AO15" s="30">
        <f t="shared" si="23"/>
        <v>181114</v>
      </c>
      <c r="AP15" s="30">
        <f t="shared" si="23"/>
        <v>135259</v>
      </c>
      <c r="AQ15" s="30">
        <f t="shared" si="23"/>
        <v>316373</v>
      </c>
      <c r="AR15" s="30">
        <f t="shared" si="23"/>
        <v>194673</v>
      </c>
      <c r="AS15" s="30">
        <f t="shared" si="23"/>
        <v>142308</v>
      </c>
      <c r="AT15" s="30">
        <f t="shared" si="23"/>
        <v>336981</v>
      </c>
      <c r="AU15" s="30">
        <f t="shared" si="23"/>
        <v>208046</v>
      </c>
      <c r="AV15" s="30">
        <f t="shared" si="23"/>
        <v>99007</v>
      </c>
      <c r="AW15" s="30">
        <f t="shared" si="23"/>
        <v>307053</v>
      </c>
      <c r="AX15" s="30">
        <f t="shared" si="23"/>
        <v>183274</v>
      </c>
      <c r="AY15" s="30">
        <f t="shared" si="23"/>
        <v>124733</v>
      </c>
      <c r="AZ15" s="30">
        <f t="shared" si="23"/>
        <v>308007</v>
      </c>
      <c r="BA15" s="30">
        <f t="shared" si="23"/>
        <v>243588</v>
      </c>
      <c r="BB15" s="30">
        <f t="shared" si="23"/>
        <v>123239</v>
      </c>
      <c r="BC15" s="30">
        <f t="shared" si="23"/>
        <v>366827</v>
      </c>
      <c r="BD15" s="30">
        <f t="shared" si="23"/>
        <v>319832</v>
      </c>
      <c r="BE15" s="30">
        <f t="shared" si="23"/>
        <v>103899</v>
      </c>
      <c r="BF15" s="30">
        <f t="shared" si="23"/>
        <v>423731</v>
      </c>
      <c r="BG15" s="30">
        <f t="shared" si="23"/>
        <v>151833</v>
      </c>
      <c r="BH15" s="30">
        <f t="shared" si="23"/>
        <v>132906</v>
      </c>
      <c r="BI15" s="30">
        <f t="shared" si="23"/>
        <v>284739</v>
      </c>
    </row>
    <row r="16" spans="1:61" ht="15.75" customHeight="1" x14ac:dyDescent="0.25"/>
    <row r="17" spans="1:61" ht="15.75" customHeight="1" x14ac:dyDescent="0.25"/>
    <row r="18" spans="1:61" ht="15.75" customHeight="1" x14ac:dyDescent="0.25">
      <c r="A18" s="11" t="s">
        <v>23</v>
      </c>
      <c r="B18" s="46">
        <v>2005</v>
      </c>
      <c r="C18" s="46"/>
      <c r="D18" s="46"/>
      <c r="E18" s="46">
        <v>2006</v>
      </c>
      <c r="F18" s="46"/>
      <c r="G18" s="46"/>
      <c r="H18" s="46">
        <v>2007</v>
      </c>
      <c r="I18" s="46"/>
      <c r="J18" s="46"/>
      <c r="K18" s="46">
        <v>2008</v>
      </c>
      <c r="L18" s="46"/>
      <c r="M18" s="46"/>
      <c r="N18" s="46">
        <v>2009</v>
      </c>
      <c r="O18" s="46"/>
      <c r="P18" s="46"/>
      <c r="Q18" s="46">
        <v>2010</v>
      </c>
      <c r="R18" s="46"/>
      <c r="S18" s="46"/>
      <c r="T18" s="46">
        <v>2011</v>
      </c>
      <c r="U18" s="46"/>
      <c r="V18" s="46"/>
      <c r="W18" s="46">
        <v>2012</v>
      </c>
      <c r="X18" s="46"/>
      <c r="Y18" s="46"/>
      <c r="Z18" s="46">
        <v>2013</v>
      </c>
      <c r="AA18" s="46"/>
      <c r="AB18" s="46"/>
      <c r="AC18" s="46">
        <v>2014</v>
      </c>
      <c r="AD18" s="46"/>
      <c r="AE18" s="46"/>
      <c r="AF18" s="46">
        <v>2015</v>
      </c>
      <c r="AG18" s="46"/>
      <c r="AH18" s="46"/>
      <c r="AI18" s="46">
        <v>2016</v>
      </c>
      <c r="AJ18" s="46"/>
      <c r="AK18" s="46"/>
      <c r="AL18" s="46">
        <v>2017</v>
      </c>
      <c r="AM18" s="46"/>
      <c r="AN18" s="46"/>
      <c r="AO18" s="46">
        <v>2018</v>
      </c>
      <c r="AP18" s="46"/>
      <c r="AQ18" s="46"/>
      <c r="AR18" s="46">
        <v>2019</v>
      </c>
      <c r="AS18" s="46"/>
      <c r="AT18" s="46"/>
      <c r="AU18" s="46">
        <v>2020</v>
      </c>
      <c r="AV18" s="46"/>
      <c r="AW18" s="46"/>
      <c r="AX18" s="46">
        <v>2021</v>
      </c>
      <c r="AY18" s="46"/>
      <c r="AZ18" s="46"/>
      <c r="BA18" s="46">
        <v>2022</v>
      </c>
      <c r="BB18" s="46"/>
      <c r="BC18" s="46"/>
      <c r="BD18" s="46">
        <v>2023</v>
      </c>
      <c r="BE18" s="46"/>
      <c r="BF18" s="46"/>
      <c r="BG18" s="46">
        <v>2024</v>
      </c>
      <c r="BH18" s="46"/>
      <c r="BI18" s="46"/>
    </row>
    <row r="19" spans="1:61" ht="15.75" customHeight="1" x14ac:dyDescent="0.25">
      <c r="A19" s="8"/>
      <c r="B19" s="15" t="s">
        <v>32</v>
      </c>
      <c r="C19" s="15" t="s">
        <v>33</v>
      </c>
      <c r="D19" s="17" t="s">
        <v>13</v>
      </c>
      <c r="E19" s="15" t="s">
        <v>32</v>
      </c>
      <c r="F19" s="15" t="s">
        <v>33</v>
      </c>
      <c r="G19" s="17" t="s">
        <v>13</v>
      </c>
      <c r="H19" s="15" t="s">
        <v>32</v>
      </c>
      <c r="I19" s="15" t="s">
        <v>33</v>
      </c>
      <c r="J19" s="17" t="s">
        <v>13</v>
      </c>
      <c r="K19" s="15" t="s">
        <v>32</v>
      </c>
      <c r="L19" s="15" t="s">
        <v>33</v>
      </c>
      <c r="M19" s="17" t="s">
        <v>13</v>
      </c>
      <c r="N19" s="15" t="s">
        <v>32</v>
      </c>
      <c r="O19" s="15" t="s">
        <v>33</v>
      </c>
      <c r="P19" s="17" t="s">
        <v>13</v>
      </c>
      <c r="Q19" s="15" t="s">
        <v>32</v>
      </c>
      <c r="R19" s="15" t="s">
        <v>33</v>
      </c>
      <c r="S19" s="17" t="s">
        <v>13</v>
      </c>
      <c r="T19" s="15" t="s">
        <v>32</v>
      </c>
      <c r="U19" s="15" t="s">
        <v>33</v>
      </c>
      <c r="V19" s="17" t="s">
        <v>13</v>
      </c>
      <c r="W19" s="15" t="s">
        <v>32</v>
      </c>
      <c r="X19" s="15" t="s">
        <v>33</v>
      </c>
      <c r="Y19" s="17" t="s">
        <v>13</v>
      </c>
      <c r="Z19" s="15" t="s">
        <v>32</v>
      </c>
      <c r="AA19" s="15" t="s">
        <v>33</v>
      </c>
      <c r="AB19" s="17" t="s">
        <v>13</v>
      </c>
      <c r="AC19" s="15" t="s">
        <v>32</v>
      </c>
      <c r="AD19" s="15" t="s">
        <v>33</v>
      </c>
      <c r="AE19" s="17" t="s">
        <v>13</v>
      </c>
      <c r="AF19" s="15" t="s">
        <v>32</v>
      </c>
      <c r="AG19" s="15" t="s">
        <v>33</v>
      </c>
      <c r="AH19" s="17" t="s">
        <v>13</v>
      </c>
      <c r="AI19" s="15" t="s">
        <v>32</v>
      </c>
      <c r="AJ19" s="15" t="s">
        <v>33</v>
      </c>
      <c r="AK19" s="17" t="s">
        <v>13</v>
      </c>
      <c r="AL19" s="15" t="s">
        <v>32</v>
      </c>
      <c r="AM19" s="15" t="s">
        <v>33</v>
      </c>
      <c r="AN19" s="17" t="s">
        <v>13</v>
      </c>
      <c r="AO19" s="15" t="s">
        <v>32</v>
      </c>
      <c r="AP19" s="15" t="s">
        <v>33</v>
      </c>
      <c r="AQ19" s="17" t="s">
        <v>13</v>
      </c>
      <c r="AR19" s="15" t="s">
        <v>32</v>
      </c>
      <c r="AS19" s="15" t="s">
        <v>33</v>
      </c>
      <c r="AT19" s="17" t="s">
        <v>13</v>
      </c>
      <c r="AU19" s="15" t="s">
        <v>32</v>
      </c>
      <c r="AV19" s="15" t="s">
        <v>33</v>
      </c>
      <c r="AW19" s="17" t="s">
        <v>13</v>
      </c>
      <c r="AX19" s="15" t="s">
        <v>32</v>
      </c>
      <c r="AY19" s="15" t="s">
        <v>33</v>
      </c>
      <c r="AZ19" s="17" t="s">
        <v>13</v>
      </c>
      <c r="BA19" s="15" t="s">
        <v>32</v>
      </c>
      <c r="BB19" s="15" t="s">
        <v>33</v>
      </c>
      <c r="BC19" s="17" t="s">
        <v>13</v>
      </c>
      <c r="BD19" s="15" t="s">
        <v>32</v>
      </c>
      <c r="BE19" s="15" t="s">
        <v>33</v>
      </c>
      <c r="BF19" s="17" t="s">
        <v>13</v>
      </c>
      <c r="BG19" s="15" t="s">
        <v>32</v>
      </c>
      <c r="BH19" s="15" t="s">
        <v>33</v>
      </c>
      <c r="BI19" s="17" t="s">
        <v>13</v>
      </c>
    </row>
    <row r="20" spans="1:61" ht="15.75" customHeight="1" x14ac:dyDescent="0.25">
      <c r="A20" s="12" t="s">
        <v>14</v>
      </c>
      <c r="B20" s="28">
        <f>4650+761</f>
        <v>5411</v>
      </c>
      <c r="C20" s="28">
        <f>3707+5961</f>
        <v>9668</v>
      </c>
      <c r="D20" s="28">
        <f>B20+C20</f>
        <v>15079</v>
      </c>
      <c r="E20">
        <v>3714</v>
      </c>
      <c r="F20">
        <v>18158</v>
      </c>
      <c r="G20" s="28">
        <f t="shared" ref="G20:G26" si="24">E20+F20</f>
        <v>21872</v>
      </c>
      <c r="H20">
        <v>11930</v>
      </c>
      <c r="I20">
        <v>6281</v>
      </c>
      <c r="J20" s="28">
        <f>H20+I20</f>
        <v>18211</v>
      </c>
      <c r="K20" s="28">
        <v>11275</v>
      </c>
      <c r="L20" s="28">
        <v>9052</v>
      </c>
      <c r="M20" s="28">
        <f>K20+L20</f>
        <v>20327</v>
      </c>
      <c r="N20" s="28">
        <v>16149</v>
      </c>
      <c r="O20" s="28">
        <v>18453</v>
      </c>
      <c r="P20" s="28">
        <f>N20+O20</f>
        <v>34602</v>
      </c>
      <c r="Q20" s="28">
        <v>20168</v>
      </c>
      <c r="R20" s="28">
        <v>17853</v>
      </c>
      <c r="S20" s="28">
        <f>Q20+R20</f>
        <v>38021</v>
      </c>
      <c r="T20" s="28">
        <v>17117</v>
      </c>
      <c r="U20" s="28">
        <v>19826</v>
      </c>
      <c r="V20" s="28">
        <f>T20+U20</f>
        <v>36943</v>
      </c>
      <c r="W20" s="28">
        <v>17557</v>
      </c>
      <c r="X20" s="28">
        <v>11691</v>
      </c>
      <c r="Y20" s="28">
        <f>W20+X20</f>
        <v>29248</v>
      </c>
      <c r="Z20" s="28">
        <v>15122</v>
      </c>
      <c r="AA20" s="28">
        <v>14861</v>
      </c>
      <c r="AB20" s="28">
        <f>SUM(Z20:AA20)</f>
        <v>29983</v>
      </c>
      <c r="AC20">
        <v>1479</v>
      </c>
      <c r="AD20">
        <v>0</v>
      </c>
      <c r="AE20" s="28">
        <f>AC20+AD20</f>
        <v>1479</v>
      </c>
      <c r="AF20" s="28">
        <v>17925</v>
      </c>
      <c r="AG20" s="28">
        <v>11137</v>
      </c>
      <c r="AH20" s="28">
        <f>AF20+AG20</f>
        <v>29062</v>
      </c>
      <c r="AI20" s="28">
        <v>35887</v>
      </c>
      <c r="AJ20" s="28">
        <v>9982</v>
      </c>
      <c r="AK20" s="28">
        <f>AI20+AJ20</f>
        <v>45869</v>
      </c>
      <c r="AL20" s="28">
        <v>30507</v>
      </c>
      <c r="AM20" s="28">
        <v>9307</v>
      </c>
      <c r="AN20" s="28">
        <f>AL20+AM20</f>
        <v>39814</v>
      </c>
      <c r="AO20" s="28">
        <v>30321</v>
      </c>
      <c r="AP20" s="28">
        <v>12003</v>
      </c>
      <c r="AQ20" s="28">
        <f>AO20+AP20</f>
        <v>42324</v>
      </c>
      <c r="AR20" s="28">
        <v>28731</v>
      </c>
      <c r="AS20" s="28">
        <v>18577</v>
      </c>
      <c r="AT20" s="28">
        <f>AR20+AS20</f>
        <v>47308</v>
      </c>
      <c r="AU20" s="28">
        <v>29548</v>
      </c>
      <c r="AV20" s="28">
        <v>9414</v>
      </c>
      <c r="AW20" s="28">
        <f>AU20+AV20</f>
        <v>38962</v>
      </c>
      <c r="AX20" s="28">
        <v>15517</v>
      </c>
      <c r="AY20" s="28">
        <v>5525</v>
      </c>
      <c r="AZ20" s="28">
        <f>AX20+AY20</f>
        <v>21042</v>
      </c>
      <c r="BA20" s="28">
        <v>19910</v>
      </c>
      <c r="BB20" s="28">
        <v>2793</v>
      </c>
      <c r="BC20" s="28">
        <f>BA20+BB20</f>
        <v>22703</v>
      </c>
      <c r="BD20" s="28">
        <v>13322</v>
      </c>
      <c r="BE20" s="28">
        <v>10326</v>
      </c>
      <c r="BF20" s="28">
        <f>BD20+BE20</f>
        <v>23648</v>
      </c>
      <c r="BG20" s="28">
        <v>17557</v>
      </c>
      <c r="BH20" s="28">
        <v>11691</v>
      </c>
      <c r="BI20" s="28">
        <f>BG20+BH20</f>
        <v>29248</v>
      </c>
    </row>
    <row r="21" spans="1:61" ht="15.75" customHeight="1" x14ac:dyDescent="0.25">
      <c r="A21" s="12" t="s">
        <v>15</v>
      </c>
      <c r="B21" s="28">
        <v>4937</v>
      </c>
      <c r="C21" s="28">
        <v>13270</v>
      </c>
      <c r="D21" s="28">
        <f t="shared" ref="D21:D22" si="25">B21+C21</f>
        <v>18207</v>
      </c>
      <c r="E21" s="28">
        <v>15206</v>
      </c>
      <c r="F21" s="28">
        <v>11011</v>
      </c>
      <c r="G21" s="28">
        <f t="shared" si="24"/>
        <v>26217</v>
      </c>
      <c r="H21">
        <v>6163</v>
      </c>
      <c r="I21">
        <v>24746</v>
      </c>
      <c r="J21" s="28">
        <f t="shared" ref="J21:J22" si="26">H21+I21</f>
        <v>30909</v>
      </c>
      <c r="K21">
        <v>8241</v>
      </c>
      <c r="L21">
        <v>2622</v>
      </c>
      <c r="M21" s="28">
        <f t="shared" ref="M21:M26" si="27">K21+L21</f>
        <v>10863</v>
      </c>
      <c r="N21">
        <v>3389</v>
      </c>
      <c r="O21">
        <v>1422</v>
      </c>
      <c r="P21" s="28">
        <f>N21+O21</f>
        <v>4811</v>
      </c>
      <c r="Q21">
        <v>1539</v>
      </c>
      <c r="R21">
        <v>0</v>
      </c>
      <c r="S21" s="28">
        <f t="shared" ref="S21:S26" si="28">Q21+R21</f>
        <v>1539</v>
      </c>
      <c r="T21">
        <v>1516</v>
      </c>
      <c r="U21">
        <v>974</v>
      </c>
      <c r="V21" s="28">
        <f t="shared" ref="V21:V26" si="29">T21+U21</f>
        <v>2490</v>
      </c>
      <c r="W21">
        <v>1205</v>
      </c>
      <c r="X21">
        <v>0</v>
      </c>
      <c r="Y21" s="28">
        <f t="shared" ref="Y21:Y27" si="30">W21+X21</f>
        <v>1205</v>
      </c>
      <c r="Z21">
        <v>2078</v>
      </c>
      <c r="AA21">
        <v>2119</v>
      </c>
      <c r="AB21" s="28">
        <f t="shared" ref="AB21:AB27" si="31">SUM(Z21:AA21)</f>
        <v>4197</v>
      </c>
      <c r="AC21" s="28">
        <v>16875</v>
      </c>
      <c r="AD21" s="28">
        <v>12404</v>
      </c>
      <c r="AE21" s="28">
        <f t="shared" ref="AE21:AE27" si="32">AC21+AD21</f>
        <v>29279</v>
      </c>
      <c r="AF21">
        <v>1605</v>
      </c>
      <c r="AG21">
        <v>1005</v>
      </c>
      <c r="AH21" s="28">
        <f t="shared" ref="AH21:AH26" si="33">AF21+AG21</f>
        <v>2610</v>
      </c>
      <c r="AI21">
        <v>5901</v>
      </c>
      <c r="AJ21">
        <v>4354</v>
      </c>
      <c r="AK21" s="28">
        <f t="shared" ref="AK21:AK27" si="34">AI21+AJ21</f>
        <v>10255</v>
      </c>
      <c r="AL21">
        <v>2545</v>
      </c>
      <c r="AM21">
        <v>1940</v>
      </c>
      <c r="AN21" s="28">
        <f t="shared" ref="AN21:AN26" si="35">AL21+AM21</f>
        <v>4485</v>
      </c>
      <c r="AO21">
        <v>3070</v>
      </c>
      <c r="AP21">
        <v>2254</v>
      </c>
      <c r="AQ21" s="28">
        <f t="shared" ref="AQ21:AQ26" si="36">AO21+AP21</f>
        <v>5324</v>
      </c>
      <c r="AR21">
        <v>5512</v>
      </c>
      <c r="AS21">
        <v>748</v>
      </c>
      <c r="AT21" s="28">
        <f t="shared" ref="AT21:AT26" si="37">AR21+AS21</f>
        <v>6260</v>
      </c>
      <c r="AU21">
        <v>4068</v>
      </c>
      <c r="AV21">
        <v>670</v>
      </c>
      <c r="AW21" s="28">
        <f t="shared" ref="AW21:AW26" si="38">AU21+AV21</f>
        <v>4738</v>
      </c>
      <c r="AX21">
        <v>3178</v>
      </c>
      <c r="AY21">
        <v>3902</v>
      </c>
      <c r="AZ21" s="28">
        <f t="shared" ref="AZ21:AZ26" si="39">AX21+AY21</f>
        <v>7080</v>
      </c>
      <c r="BA21">
        <v>13877</v>
      </c>
      <c r="BB21">
        <v>6527</v>
      </c>
      <c r="BC21" s="28">
        <f t="shared" ref="BC21:BC27" si="40">BA21+BB21</f>
        <v>20404</v>
      </c>
      <c r="BD21">
        <v>13418</v>
      </c>
      <c r="BE21">
        <v>1272</v>
      </c>
      <c r="BF21" s="28">
        <f t="shared" ref="BF21:BF26" si="41">BD21+BE21</f>
        <v>14690</v>
      </c>
      <c r="BG21">
        <v>1205</v>
      </c>
      <c r="BH21">
        <v>0</v>
      </c>
      <c r="BI21" s="28">
        <f t="shared" ref="BI21:BI22" si="42">BG21+BH21</f>
        <v>1205</v>
      </c>
    </row>
    <row r="22" spans="1:61" ht="15.75" customHeight="1" x14ac:dyDescent="0.25">
      <c r="A22" s="12" t="s">
        <v>16</v>
      </c>
      <c r="B22" s="28">
        <v>7008</v>
      </c>
      <c r="C22" s="28">
        <v>14910</v>
      </c>
      <c r="D22" s="28">
        <f t="shared" si="25"/>
        <v>21918</v>
      </c>
      <c r="E22">
        <v>5195</v>
      </c>
      <c r="F22">
        <v>18806</v>
      </c>
      <c r="G22" s="28">
        <f t="shared" si="24"/>
        <v>24001</v>
      </c>
      <c r="H22">
        <v>8141</v>
      </c>
      <c r="I22">
        <v>18921</v>
      </c>
      <c r="J22" s="28">
        <f t="shared" si="26"/>
        <v>27062</v>
      </c>
      <c r="K22">
        <v>5387</v>
      </c>
      <c r="L22">
        <v>2513</v>
      </c>
      <c r="M22" s="28">
        <f t="shared" si="27"/>
        <v>7900</v>
      </c>
      <c r="N22">
        <v>4611</v>
      </c>
      <c r="O22">
        <v>7847</v>
      </c>
      <c r="P22" s="28">
        <f t="shared" ref="P22:P26" si="43">N22+O22</f>
        <v>12458</v>
      </c>
      <c r="Q22">
        <v>6122</v>
      </c>
      <c r="R22">
        <v>3630</v>
      </c>
      <c r="S22" s="28">
        <f t="shared" si="28"/>
        <v>9752</v>
      </c>
      <c r="T22">
        <v>8400</v>
      </c>
      <c r="U22">
        <v>9797</v>
      </c>
      <c r="V22" s="28">
        <f t="shared" si="29"/>
        <v>18197</v>
      </c>
      <c r="W22">
        <v>3512</v>
      </c>
      <c r="X22">
        <v>11764</v>
      </c>
      <c r="Y22" s="28">
        <f t="shared" si="30"/>
        <v>15276</v>
      </c>
      <c r="Z22">
        <v>4849</v>
      </c>
      <c r="AA22">
        <v>9084</v>
      </c>
      <c r="AB22" s="28">
        <f t="shared" si="31"/>
        <v>13933</v>
      </c>
      <c r="AC22">
        <v>3803</v>
      </c>
      <c r="AD22">
        <v>8879</v>
      </c>
      <c r="AE22" s="28">
        <f t="shared" si="32"/>
        <v>12682</v>
      </c>
      <c r="AF22">
        <v>3343</v>
      </c>
      <c r="AG22">
        <v>13420</v>
      </c>
      <c r="AH22" s="28">
        <f t="shared" si="33"/>
        <v>16763</v>
      </c>
      <c r="AI22">
        <v>4086</v>
      </c>
      <c r="AJ22">
        <v>7189</v>
      </c>
      <c r="AK22" s="28">
        <f t="shared" si="34"/>
        <v>11275</v>
      </c>
      <c r="AL22">
        <v>4903</v>
      </c>
      <c r="AM22">
        <v>3834</v>
      </c>
      <c r="AN22" s="28">
        <f t="shared" si="35"/>
        <v>8737</v>
      </c>
      <c r="AO22">
        <v>4364</v>
      </c>
      <c r="AP22">
        <v>9051</v>
      </c>
      <c r="AQ22" s="28">
        <f t="shared" si="36"/>
        <v>13415</v>
      </c>
      <c r="AR22">
        <v>2531</v>
      </c>
      <c r="AS22">
        <v>9702</v>
      </c>
      <c r="AT22" s="28">
        <f t="shared" si="37"/>
        <v>12233</v>
      </c>
      <c r="AU22">
        <v>10359</v>
      </c>
      <c r="AV22">
        <v>934</v>
      </c>
      <c r="AW22" s="28">
        <f t="shared" si="38"/>
        <v>11293</v>
      </c>
      <c r="AX22">
        <v>7255</v>
      </c>
      <c r="AY22">
        <v>2787</v>
      </c>
      <c r="AZ22" s="28">
        <f t="shared" si="39"/>
        <v>10042</v>
      </c>
      <c r="BA22">
        <v>7629</v>
      </c>
      <c r="BB22">
        <v>11916</v>
      </c>
      <c r="BC22" s="28">
        <f t="shared" si="40"/>
        <v>19545</v>
      </c>
      <c r="BD22">
        <v>13781</v>
      </c>
      <c r="BE22">
        <v>6269</v>
      </c>
      <c r="BF22" s="28">
        <f t="shared" si="41"/>
        <v>20050</v>
      </c>
      <c r="BG22">
        <v>3512</v>
      </c>
      <c r="BH22">
        <v>11764</v>
      </c>
      <c r="BI22" s="28">
        <f t="shared" si="42"/>
        <v>15276</v>
      </c>
    </row>
    <row r="23" spans="1:61" ht="15.75" customHeight="1" x14ac:dyDescent="0.25">
      <c r="A23" s="12" t="s">
        <v>17</v>
      </c>
      <c r="B23" s="28">
        <v>0</v>
      </c>
      <c r="C23" s="28">
        <v>0</v>
      </c>
      <c r="D23" s="28">
        <f>B23+C23</f>
        <v>0</v>
      </c>
      <c r="E23">
        <v>414</v>
      </c>
      <c r="F23">
        <v>0</v>
      </c>
      <c r="G23" s="28">
        <f t="shared" si="24"/>
        <v>414</v>
      </c>
      <c r="H23">
        <v>409</v>
      </c>
      <c r="I23">
        <v>0</v>
      </c>
      <c r="J23" s="28">
        <f>H23+I23</f>
        <v>409</v>
      </c>
      <c r="K23">
        <v>496</v>
      </c>
      <c r="L23">
        <v>0</v>
      </c>
      <c r="M23" s="28">
        <f>K23+L23</f>
        <v>496</v>
      </c>
      <c r="N23">
        <v>1116</v>
      </c>
      <c r="O23">
        <v>0</v>
      </c>
      <c r="P23" s="28">
        <f>N23+O23</f>
        <v>1116</v>
      </c>
      <c r="Q23">
        <v>0</v>
      </c>
      <c r="R23">
        <v>0</v>
      </c>
      <c r="S23" s="28">
        <f>Q23+R23</f>
        <v>0</v>
      </c>
      <c r="V23" s="28">
        <f>T23+U23</f>
        <v>0</v>
      </c>
      <c r="W23">
        <v>626</v>
      </c>
      <c r="X23">
        <v>0</v>
      </c>
      <c r="Y23" s="28">
        <f>W23+X23</f>
        <v>626</v>
      </c>
      <c r="Z23">
        <v>0</v>
      </c>
      <c r="AA23">
        <v>0</v>
      </c>
      <c r="AB23" s="28">
        <f t="shared" si="31"/>
        <v>0</v>
      </c>
      <c r="AC23">
        <v>0</v>
      </c>
      <c r="AD23">
        <v>0</v>
      </c>
      <c r="AE23" s="28">
        <f>AC23+AD23</f>
        <v>0</v>
      </c>
      <c r="AF23">
        <v>0</v>
      </c>
      <c r="AG23">
        <v>0</v>
      </c>
      <c r="AH23" s="28">
        <f>AF23+AG23</f>
        <v>0</v>
      </c>
      <c r="AI23">
        <v>0</v>
      </c>
      <c r="AJ23">
        <v>0</v>
      </c>
      <c r="AK23" s="28">
        <f>AI23+AJ23</f>
        <v>0</v>
      </c>
      <c r="AL23">
        <v>708</v>
      </c>
      <c r="AM23">
        <v>0</v>
      </c>
      <c r="AN23" s="28">
        <f>AL23+AM23</f>
        <v>708</v>
      </c>
      <c r="AO23">
        <v>695</v>
      </c>
      <c r="AP23">
        <v>0</v>
      </c>
      <c r="AQ23" s="28">
        <f>AO23+AP23</f>
        <v>695</v>
      </c>
      <c r="AR23">
        <v>0</v>
      </c>
      <c r="AS23">
        <v>0</v>
      </c>
      <c r="AT23" s="28">
        <f>AR23+AS23</f>
        <v>0</v>
      </c>
      <c r="AU23">
        <v>0</v>
      </c>
      <c r="AV23">
        <v>392</v>
      </c>
      <c r="AW23" s="28">
        <f>AU23+AV23</f>
        <v>392</v>
      </c>
      <c r="AX23">
        <v>0</v>
      </c>
      <c r="AY23">
        <v>0</v>
      </c>
      <c r="AZ23" s="28">
        <f>AX23+AY23</f>
        <v>0</v>
      </c>
      <c r="BA23">
        <v>0</v>
      </c>
      <c r="BB23">
        <v>0</v>
      </c>
      <c r="BC23" s="28">
        <f>BA23+BB23</f>
        <v>0</v>
      </c>
      <c r="BD23">
        <v>0</v>
      </c>
      <c r="BE23">
        <v>0</v>
      </c>
      <c r="BF23" s="28">
        <f>BD23+BE23</f>
        <v>0</v>
      </c>
      <c r="BG23">
        <v>626</v>
      </c>
      <c r="BH23">
        <v>0</v>
      </c>
      <c r="BI23" s="28">
        <f>BG23+BH23</f>
        <v>626</v>
      </c>
    </row>
    <row r="24" spans="1:61" ht="15.75" customHeight="1" x14ac:dyDescent="0.25">
      <c r="A24" s="12" t="s">
        <v>18</v>
      </c>
      <c r="B24" s="28">
        <v>1379</v>
      </c>
      <c r="C24" s="28">
        <v>0</v>
      </c>
      <c r="D24" s="28">
        <f t="shared" ref="D24:D27" si="44">B24+C24</f>
        <v>1379</v>
      </c>
      <c r="E24">
        <v>632</v>
      </c>
      <c r="F24">
        <v>537</v>
      </c>
      <c r="G24" s="28">
        <f t="shared" si="24"/>
        <v>1169</v>
      </c>
      <c r="H24">
        <v>991</v>
      </c>
      <c r="I24">
        <v>323</v>
      </c>
      <c r="J24" s="28">
        <f>H24+I24</f>
        <v>1314</v>
      </c>
      <c r="K24">
        <v>698</v>
      </c>
      <c r="L24">
        <v>1072</v>
      </c>
      <c r="M24" s="28">
        <f t="shared" si="27"/>
        <v>1770</v>
      </c>
      <c r="N24">
        <v>1399</v>
      </c>
      <c r="O24">
        <v>1574</v>
      </c>
      <c r="P24" s="28">
        <f t="shared" si="43"/>
        <v>2973</v>
      </c>
      <c r="Q24">
        <v>2210</v>
      </c>
      <c r="R24">
        <v>0</v>
      </c>
      <c r="S24" s="28">
        <f t="shared" si="28"/>
        <v>2210</v>
      </c>
      <c r="T24">
        <v>1080</v>
      </c>
      <c r="U24">
        <v>1340</v>
      </c>
      <c r="V24" s="28">
        <f t="shared" si="29"/>
        <v>2420</v>
      </c>
      <c r="W24">
        <v>1556</v>
      </c>
      <c r="X24">
        <v>1127</v>
      </c>
      <c r="Y24" s="28">
        <f t="shared" si="30"/>
        <v>2683</v>
      </c>
      <c r="Z24">
        <v>0</v>
      </c>
      <c r="AA24">
        <v>3413</v>
      </c>
      <c r="AB24" s="28">
        <f t="shared" si="31"/>
        <v>3413</v>
      </c>
      <c r="AC24">
        <v>2265</v>
      </c>
      <c r="AD24">
        <v>3410</v>
      </c>
      <c r="AE24" s="28">
        <f t="shared" si="32"/>
        <v>5675</v>
      </c>
      <c r="AF24">
        <v>889</v>
      </c>
      <c r="AG24">
        <v>342</v>
      </c>
      <c r="AH24" s="28">
        <f t="shared" si="33"/>
        <v>1231</v>
      </c>
      <c r="AI24">
        <v>930</v>
      </c>
      <c r="AJ24">
        <v>882</v>
      </c>
      <c r="AK24" s="28">
        <f t="shared" si="34"/>
        <v>1812</v>
      </c>
      <c r="AL24">
        <v>2188</v>
      </c>
      <c r="AM24">
        <v>3212</v>
      </c>
      <c r="AN24" s="28">
        <f t="shared" si="35"/>
        <v>5400</v>
      </c>
      <c r="AO24">
        <v>2176</v>
      </c>
      <c r="AP24">
        <v>0</v>
      </c>
      <c r="AQ24" s="28">
        <f t="shared" si="36"/>
        <v>2176</v>
      </c>
      <c r="AR24">
        <v>3642</v>
      </c>
      <c r="AS24">
        <v>661</v>
      </c>
      <c r="AT24" s="28">
        <f t="shared" si="37"/>
        <v>4303</v>
      </c>
      <c r="AU24">
        <v>2678</v>
      </c>
      <c r="AV24">
        <v>542</v>
      </c>
      <c r="AW24" s="28">
        <f t="shared" si="38"/>
        <v>3220</v>
      </c>
      <c r="AX24">
        <v>1358</v>
      </c>
      <c r="AY24">
        <v>862</v>
      </c>
      <c r="AZ24" s="28">
        <f t="shared" si="39"/>
        <v>2220</v>
      </c>
      <c r="BA24">
        <v>4347</v>
      </c>
      <c r="BB24">
        <v>1703</v>
      </c>
      <c r="BC24" s="28">
        <f t="shared" si="40"/>
        <v>6050</v>
      </c>
      <c r="BD24">
        <v>6386</v>
      </c>
      <c r="BE24">
        <v>3656</v>
      </c>
      <c r="BF24" s="28">
        <f t="shared" si="41"/>
        <v>10042</v>
      </c>
      <c r="BG24">
        <v>1556</v>
      </c>
      <c r="BH24">
        <v>1127</v>
      </c>
      <c r="BI24" s="28">
        <f t="shared" ref="BI24:BI27" si="45">BG24+BH24</f>
        <v>2683</v>
      </c>
    </row>
    <row r="25" spans="1:61" x14ac:dyDescent="0.25">
      <c r="A25" s="12" t="s">
        <v>19</v>
      </c>
      <c r="B25" s="28">
        <v>15970</v>
      </c>
      <c r="C25" s="28">
        <v>48965</v>
      </c>
      <c r="D25" s="28">
        <f t="shared" si="44"/>
        <v>64935</v>
      </c>
      <c r="E25">
        <v>18432</v>
      </c>
      <c r="F25">
        <v>40204</v>
      </c>
      <c r="G25" s="28">
        <f t="shared" si="24"/>
        <v>58636</v>
      </c>
      <c r="H25">
        <v>23752</v>
      </c>
      <c r="I25">
        <v>34176</v>
      </c>
      <c r="J25" s="28">
        <f t="shared" ref="J25:J26" si="46">H25+I25</f>
        <v>57928</v>
      </c>
      <c r="K25">
        <v>34489</v>
      </c>
      <c r="L25">
        <v>40364</v>
      </c>
      <c r="M25" s="28">
        <f t="shared" si="27"/>
        <v>74853</v>
      </c>
      <c r="N25">
        <v>31928</v>
      </c>
      <c r="O25">
        <v>43293</v>
      </c>
      <c r="P25" s="28">
        <f t="shared" si="43"/>
        <v>75221</v>
      </c>
      <c r="Q25">
        <v>26575</v>
      </c>
      <c r="R25">
        <v>29842</v>
      </c>
      <c r="S25" s="28">
        <f t="shared" si="28"/>
        <v>56417</v>
      </c>
      <c r="T25">
        <v>25906</v>
      </c>
      <c r="U25">
        <v>13023</v>
      </c>
      <c r="V25" s="28">
        <f t="shared" si="29"/>
        <v>38929</v>
      </c>
      <c r="W25">
        <v>16828</v>
      </c>
      <c r="X25">
        <v>19612</v>
      </c>
      <c r="Y25" s="28">
        <f t="shared" si="30"/>
        <v>36440</v>
      </c>
      <c r="Z25">
        <v>16943</v>
      </c>
      <c r="AA25">
        <v>16266</v>
      </c>
      <c r="AB25" s="28">
        <f t="shared" si="31"/>
        <v>33209</v>
      </c>
      <c r="AC25">
        <v>15805</v>
      </c>
      <c r="AD25">
        <v>16476</v>
      </c>
      <c r="AE25" s="28">
        <f t="shared" si="32"/>
        <v>32281</v>
      </c>
      <c r="AF25">
        <v>19380</v>
      </c>
      <c r="AG25">
        <v>9272</v>
      </c>
      <c r="AH25" s="28">
        <f t="shared" si="33"/>
        <v>28652</v>
      </c>
      <c r="AI25">
        <v>10279</v>
      </c>
      <c r="AJ25">
        <v>10041</v>
      </c>
      <c r="AK25" s="28">
        <f t="shared" si="34"/>
        <v>20320</v>
      </c>
      <c r="AL25">
        <v>25962</v>
      </c>
      <c r="AM25">
        <v>22898</v>
      </c>
      <c r="AN25" s="28">
        <f t="shared" si="35"/>
        <v>48860</v>
      </c>
      <c r="AO25">
        <v>26261</v>
      </c>
      <c r="AP25">
        <v>17668</v>
      </c>
      <c r="AQ25" s="28">
        <f t="shared" si="36"/>
        <v>43929</v>
      </c>
      <c r="AR25">
        <v>16727</v>
      </c>
      <c r="AS25">
        <v>13149</v>
      </c>
      <c r="AT25" s="28">
        <f t="shared" si="37"/>
        <v>29876</v>
      </c>
      <c r="AU25">
        <v>23003</v>
      </c>
      <c r="AV25">
        <v>18882</v>
      </c>
      <c r="AW25" s="28">
        <f t="shared" si="38"/>
        <v>41885</v>
      </c>
      <c r="AX25">
        <v>24565</v>
      </c>
      <c r="AY25">
        <v>32085</v>
      </c>
      <c r="AZ25" s="28">
        <f t="shared" si="39"/>
        <v>56650</v>
      </c>
      <c r="BA25">
        <v>29634</v>
      </c>
      <c r="BB25">
        <v>15954</v>
      </c>
      <c r="BC25" s="28">
        <f t="shared" si="40"/>
        <v>45588</v>
      </c>
      <c r="BD25">
        <v>46858</v>
      </c>
      <c r="BE25">
        <v>29221</v>
      </c>
      <c r="BF25" s="28">
        <f t="shared" si="41"/>
        <v>76079</v>
      </c>
      <c r="BG25">
        <v>16828</v>
      </c>
      <c r="BH25">
        <v>19612</v>
      </c>
      <c r="BI25" s="28">
        <f t="shared" si="45"/>
        <v>36440</v>
      </c>
    </row>
    <row r="26" spans="1:61" x14ac:dyDescent="0.25">
      <c r="A26" s="12" t="s">
        <v>20</v>
      </c>
      <c r="B26" s="28">
        <v>0</v>
      </c>
      <c r="C26" s="28">
        <v>0</v>
      </c>
      <c r="D26" s="28">
        <f t="shared" si="44"/>
        <v>0</v>
      </c>
      <c r="E26">
        <v>0</v>
      </c>
      <c r="F26">
        <v>0</v>
      </c>
      <c r="G26" s="28">
        <f t="shared" si="24"/>
        <v>0</v>
      </c>
      <c r="H26">
        <v>407</v>
      </c>
      <c r="I26">
        <v>0</v>
      </c>
      <c r="J26" s="28">
        <f t="shared" si="46"/>
        <v>407</v>
      </c>
      <c r="K26" s="28">
        <v>869</v>
      </c>
      <c r="L26" s="28">
        <v>867</v>
      </c>
      <c r="M26" s="28">
        <f t="shared" si="27"/>
        <v>1736</v>
      </c>
      <c r="N26">
        <v>2275</v>
      </c>
      <c r="O26">
        <v>0</v>
      </c>
      <c r="P26" s="28">
        <f t="shared" si="43"/>
        <v>2275</v>
      </c>
      <c r="Q26">
        <v>1950</v>
      </c>
      <c r="R26">
        <v>0</v>
      </c>
      <c r="S26" s="28">
        <f t="shared" si="28"/>
        <v>1950</v>
      </c>
      <c r="T26" s="28">
        <v>1267</v>
      </c>
      <c r="U26" s="28">
        <v>2185</v>
      </c>
      <c r="V26" s="28">
        <f t="shared" si="29"/>
        <v>3452</v>
      </c>
      <c r="W26">
        <v>740</v>
      </c>
      <c r="X26">
        <v>0</v>
      </c>
      <c r="Y26" s="28">
        <f t="shared" si="30"/>
        <v>740</v>
      </c>
      <c r="Z26" s="28">
        <v>945</v>
      </c>
      <c r="AA26" s="28">
        <v>2758</v>
      </c>
      <c r="AB26" s="28">
        <f t="shared" si="31"/>
        <v>3703</v>
      </c>
      <c r="AC26" s="28">
        <v>5299</v>
      </c>
      <c r="AD26" s="28">
        <v>4631</v>
      </c>
      <c r="AE26" s="28">
        <f t="shared" si="32"/>
        <v>9930</v>
      </c>
      <c r="AF26" s="28">
        <v>3982</v>
      </c>
      <c r="AG26" s="28">
        <v>0</v>
      </c>
      <c r="AH26" s="28">
        <f t="shared" si="33"/>
        <v>3982</v>
      </c>
      <c r="AI26" s="28">
        <v>2150</v>
      </c>
      <c r="AJ26" s="28">
        <v>755</v>
      </c>
      <c r="AK26" s="28">
        <f t="shared" si="34"/>
        <v>2905</v>
      </c>
      <c r="AL26" s="28">
        <v>2142</v>
      </c>
      <c r="AM26" s="28">
        <v>742</v>
      </c>
      <c r="AN26" s="28">
        <f t="shared" si="35"/>
        <v>2884</v>
      </c>
      <c r="AO26" s="28">
        <v>5081</v>
      </c>
      <c r="AP26" s="28">
        <v>2016</v>
      </c>
      <c r="AQ26" s="28">
        <f t="shared" si="36"/>
        <v>7097</v>
      </c>
      <c r="AR26" s="28">
        <v>1817</v>
      </c>
      <c r="AS26" s="28">
        <v>0</v>
      </c>
      <c r="AT26" s="28">
        <f t="shared" si="37"/>
        <v>1817</v>
      </c>
      <c r="AU26" s="28">
        <v>1407</v>
      </c>
      <c r="AV26" s="28">
        <v>1184</v>
      </c>
      <c r="AW26" s="28">
        <f t="shared" si="38"/>
        <v>2591</v>
      </c>
      <c r="AX26" s="28">
        <v>0</v>
      </c>
      <c r="AY26" s="28">
        <v>1540</v>
      </c>
      <c r="AZ26" s="28">
        <f t="shared" si="39"/>
        <v>1540</v>
      </c>
      <c r="BA26">
        <v>6185</v>
      </c>
      <c r="BB26">
        <v>1530</v>
      </c>
      <c r="BC26" s="28">
        <f t="shared" si="40"/>
        <v>7715</v>
      </c>
      <c r="BD26" s="28">
        <v>3590</v>
      </c>
      <c r="BE26" s="28">
        <v>1002</v>
      </c>
      <c r="BF26" s="28">
        <f t="shared" si="41"/>
        <v>4592</v>
      </c>
      <c r="BG26" s="28">
        <v>740</v>
      </c>
      <c r="BH26" s="28">
        <v>0</v>
      </c>
      <c r="BI26" s="28">
        <f t="shared" si="45"/>
        <v>740</v>
      </c>
    </row>
    <row r="27" spans="1:61" ht="15.75" customHeight="1" x14ac:dyDescent="0.25">
      <c r="A27" s="12" t="s">
        <v>21</v>
      </c>
      <c r="B27" s="28">
        <v>0</v>
      </c>
      <c r="C27" s="28">
        <v>0</v>
      </c>
      <c r="D27" s="28">
        <f t="shared" si="44"/>
        <v>0</v>
      </c>
      <c r="E27" s="5" t="s">
        <v>22</v>
      </c>
      <c r="F27" s="5" t="s">
        <v>22</v>
      </c>
      <c r="G27" s="5" t="s">
        <v>22</v>
      </c>
      <c r="H27" s="5" t="s">
        <v>22</v>
      </c>
      <c r="I27" s="5" t="s">
        <v>22</v>
      </c>
      <c r="J27" s="5" t="s">
        <v>22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 t="s">
        <v>22</v>
      </c>
      <c r="Q27" s="5" t="s">
        <v>22</v>
      </c>
      <c r="R27" s="5" t="s">
        <v>22</v>
      </c>
      <c r="S27" s="5" t="s">
        <v>22</v>
      </c>
      <c r="T27" s="5" t="s">
        <v>22</v>
      </c>
      <c r="U27" s="5" t="s">
        <v>22</v>
      </c>
      <c r="V27" s="5" t="s">
        <v>22</v>
      </c>
      <c r="W27">
        <v>626</v>
      </c>
      <c r="X27">
        <v>0</v>
      </c>
      <c r="Y27" s="28">
        <f t="shared" si="30"/>
        <v>626</v>
      </c>
      <c r="Z27">
        <v>311</v>
      </c>
      <c r="AA27">
        <v>0</v>
      </c>
      <c r="AB27" s="28">
        <f t="shared" si="31"/>
        <v>311</v>
      </c>
      <c r="AC27">
        <v>329</v>
      </c>
      <c r="AD27">
        <v>0</v>
      </c>
      <c r="AE27" s="28">
        <f t="shared" si="32"/>
        <v>329</v>
      </c>
      <c r="AF27" s="5" t="s">
        <v>22</v>
      </c>
      <c r="AG27" s="5" t="s">
        <v>22</v>
      </c>
      <c r="AH27" s="5" t="s">
        <v>22</v>
      </c>
      <c r="AI27">
        <v>0</v>
      </c>
      <c r="AJ27">
        <v>0</v>
      </c>
      <c r="AK27" s="28">
        <f t="shared" si="34"/>
        <v>0</v>
      </c>
      <c r="AL27" s="5" t="s">
        <v>22</v>
      </c>
      <c r="AM27" s="5" t="s">
        <v>22</v>
      </c>
      <c r="AN27" s="5" t="s">
        <v>22</v>
      </c>
      <c r="AO27" s="5" t="s">
        <v>22</v>
      </c>
      <c r="AP27" s="5" t="s">
        <v>22</v>
      </c>
      <c r="AQ27" s="5" t="s">
        <v>22</v>
      </c>
      <c r="AR27" s="5" t="s">
        <v>22</v>
      </c>
      <c r="AS27" s="5" t="s">
        <v>22</v>
      </c>
      <c r="AT27" s="5" t="s">
        <v>22</v>
      </c>
      <c r="AU27" s="5" t="s">
        <v>22</v>
      </c>
      <c r="AV27" s="5" t="s">
        <v>22</v>
      </c>
      <c r="AW27" s="5" t="s">
        <v>22</v>
      </c>
      <c r="AX27" s="5" t="s">
        <v>22</v>
      </c>
      <c r="AY27" s="5" t="s">
        <v>22</v>
      </c>
      <c r="AZ27" s="5" t="s">
        <v>22</v>
      </c>
      <c r="BA27">
        <v>0</v>
      </c>
      <c r="BB27">
        <v>0</v>
      </c>
      <c r="BC27" s="28">
        <f t="shared" si="40"/>
        <v>0</v>
      </c>
      <c r="BD27" s="5" t="s">
        <v>22</v>
      </c>
      <c r="BE27" s="5" t="s">
        <v>22</v>
      </c>
      <c r="BF27" s="5" t="s">
        <v>22</v>
      </c>
      <c r="BG27">
        <v>626</v>
      </c>
      <c r="BH27">
        <v>0</v>
      </c>
      <c r="BI27" s="28">
        <f t="shared" si="45"/>
        <v>626</v>
      </c>
    </row>
    <row r="28" spans="1:61" x14ac:dyDescent="0.25">
      <c r="A28" s="21" t="s">
        <v>13</v>
      </c>
      <c r="B28" s="30">
        <f t="shared" ref="B28:C28" si="47">SUM(B20:B27)</f>
        <v>34705</v>
      </c>
      <c r="C28" s="30">
        <f t="shared" si="47"/>
        <v>86813</v>
      </c>
      <c r="D28" s="30">
        <f>SUM(D20:D27)</f>
        <v>121518</v>
      </c>
      <c r="E28" s="30">
        <f>SUM(E20:E27)</f>
        <v>43593</v>
      </c>
      <c r="F28" s="30">
        <f>SUM(F20:F27)</f>
        <v>88716</v>
      </c>
      <c r="G28" s="30">
        <f>SUM(G20:G27)</f>
        <v>132309</v>
      </c>
      <c r="H28" s="30">
        <f t="shared" ref="H28" si="48">SUM(H20:H27)</f>
        <v>51793</v>
      </c>
      <c r="I28" s="30">
        <f t="shared" ref="I28" si="49">SUM(I20:I27)</f>
        <v>84447</v>
      </c>
      <c r="J28" s="30">
        <f t="shared" ref="J28" si="50">SUM(J20:J27)</f>
        <v>136240</v>
      </c>
      <c r="K28" s="30">
        <f t="shared" ref="K28" si="51">SUM(K20:K27)</f>
        <v>61455</v>
      </c>
      <c r="L28" s="30">
        <f t="shared" ref="L28" si="52">SUM(L20:L27)</f>
        <v>56490</v>
      </c>
      <c r="M28" s="30">
        <f t="shared" ref="M28" si="53">SUM(M20:M27)</f>
        <v>117945</v>
      </c>
      <c r="N28" s="30">
        <f>SUM(N20:N27)</f>
        <v>60867</v>
      </c>
      <c r="O28" s="30">
        <f>SUM(O20:O27)</f>
        <v>72589</v>
      </c>
      <c r="P28" s="30">
        <f t="shared" ref="P28" si="54">SUM(P20:P27)</f>
        <v>133456</v>
      </c>
      <c r="Q28" s="30">
        <f t="shared" ref="Q28" si="55">SUM(Q20:Q27)</f>
        <v>58564</v>
      </c>
      <c r="R28" s="30">
        <f t="shared" ref="R28" si="56">SUM(R20:R27)</f>
        <v>51325</v>
      </c>
      <c r="S28" s="30">
        <f t="shared" ref="S28" si="57">SUM(S20:S27)</f>
        <v>109889</v>
      </c>
      <c r="T28" s="30">
        <f t="shared" ref="T28" si="58">SUM(T20:T27)</f>
        <v>55286</v>
      </c>
      <c r="U28" s="30">
        <f t="shared" ref="U28" si="59">SUM(U20:U27)</f>
        <v>47145</v>
      </c>
      <c r="V28" s="30">
        <f t="shared" ref="V28" si="60">SUM(V20:V27)</f>
        <v>102431</v>
      </c>
      <c r="W28" s="30">
        <f t="shared" ref="W28" si="61">SUM(W20:W27)</f>
        <v>42650</v>
      </c>
      <c r="X28" s="30">
        <f t="shared" ref="X28" si="62">SUM(X20:X27)</f>
        <v>44194</v>
      </c>
      <c r="Y28" s="30">
        <f t="shared" ref="Y28:AB28" si="63">SUM(Y20:Y27)</f>
        <v>86844</v>
      </c>
      <c r="Z28" s="30">
        <f t="shared" si="63"/>
        <v>40248</v>
      </c>
      <c r="AA28" s="30">
        <f t="shared" si="63"/>
        <v>48501</v>
      </c>
      <c r="AB28" s="30">
        <f t="shared" si="63"/>
        <v>88749</v>
      </c>
      <c r="AC28" s="30">
        <f t="shared" ref="AC28" si="64">SUM(AC20:AC27)</f>
        <v>45855</v>
      </c>
      <c r="AD28" s="30">
        <f t="shared" ref="AD28" si="65">SUM(AD20:AD27)</f>
        <v>45800</v>
      </c>
      <c r="AE28" s="30">
        <f t="shared" ref="AE28" si="66">SUM(AE20:AE27)</f>
        <v>91655</v>
      </c>
      <c r="AF28" s="30">
        <f t="shared" ref="AF28" si="67">SUM(AF20:AF27)</f>
        <v>47124</v>
      </c>
      <c r="AG28" s="30">
        <f t="shared" ref="AG28" si="68">SUM(AG20:AG27)</f>
        <v>35176</v>
      </c>
      <c r="AH28" s="30">
        <f t="shared" ref="AH28" si="69">SUM(AH20:AH27)</f>
        <v>82300</v>
      </c>
      <c r="AI28" s="30">
        <f t="shared" ref="AI28" si="70">SUM(AI20:AI27)</f>
        <v>59233</v>
      </c>
      <c r="AJ28" s="30">
        <f t="shared" ref="AJ28" si="71">SUM(AJ20:AJ27)</f>
        <v>33203</v>
      </c>
      <c r="AK28" s="30">
        <f t="shared" ref="AK28" si="72">SUM(AK20:AK27)</f>
        <v>92436</v>
      </c>
      <c r="AL28" s="30">
        <f t="shared" ref="AL28" si="73">SUM(AL20:AL27)</f>
        <v>68955</v>
      </c>
      <c r="AM28" s="30">
        <f t="shared" ref="AM28" si="74">SUM(AM20:AM27)</f>
        <v>41933</v>
      </c>
      <c r="AN28" s="30">
        <f t="shared" ref="AN28" si="75">SUM(AN20:AN27)</f>
        <v>110888</v>
      </c>
      <c r="AO28" s="30">
        <f t="shared" ref="AO28" si="76">SUM(AO20:AO27)</f>
        <v>71968</v>
      </c>
      <c r="AP28" s="30">
        <f t="shared" ref="AP28" si="77">SUM(AP20:AP27)</f>
        <v>42992</v>
      </c>
      <c r="AQ28" s="30">
        <f t="shared" ref="AQ28" si="78">SUM(AQ20:AQ27)</f>
        <v>114960</v>
      </c>
      <c r="AR28" s="30">
        <f t="shared" ref="AR28" si="79">SUM(AR20:AR27)</f>
        <v>58960</v>
      </c>
      <c r="AS28" s="30">
        <f t="shared" ref="AS28" si="80">SUM(AS20:AS27)</f>
        <v>42837</v>
      </c>
      <c r="AT28" s="30">
        <f t="shared" ref="AT28" si="81">SUM(AT20:AT27)</f>
        <v>101797</v>
      </c>
      <c r="AU28" s="30">
        <f t="shared" ref="AU28" si="82">SUM(AU20:AU27)</f>
        <v>71063</v>
      </c>
      <c r="AV28" s="30">
        <f t="shared" ref="AV28" si="83">SUM(AV20:AV27)</f>
        <v>32018</v>
      </c>
      <c r="AW28" s="30">
        <f t="shared" ref="AW28" si="84">SUM(AW20:AW27)</f>
        <v>103081</v>
      </c>
      <c r="AX28" s="30">
        <f t="shared" ref="AX28" si="85">SUM(AX20:AX27)</f>
        <v>51873</v>
      </c>
      <c r="AY28" s="30">
        <f t="shared" ref="AY28" si="86">SUM(AY20:AY27)</f>
        <v>46701</v>
      </c>
      <c r="AZ28" s="30">
        <f t="shared" ref="AZ28" si="87">SUM(AZ20:AZ27)</f>
        <v>98574</v>
      </c>
      <c r="BA28" s="31">
        <f>SUM(BA20:BA27)</f>
        <v>81582</v>
      </c>
      <c r="BB28" s="30">
        <f t="shared" ref="BB28" si="88">SUM(BB20:BB27)</f>
        <v>40423</v>
      </c>
      <c r="BC28" s="30">
        <f t="shared" ref="BC28" si="89">SUM(BC20:BC27)</f>
        <v>122005</v>
      </c>
      <c r="BD28" s="30">
        <f t="shared" ref="BD28" si="90">SUM(BD20:BD27)</f>
        <v>97355</v>
      </c>
      <c r="BE28" s="30">
        <f t="shared" ref="BE28" si="91">SUM(BE20:BE27)</f>
        <v>51746</v>
      </c>
      <c r="BF28" s="30">
        <f t="shared" ref="BF28:BH28" si="92">SUM(BF20:BF27)</f>
        <v>149101</v>
      </c>
      <c r="BG28" s="30">
        <f t="shared" si="92"/>
        <v>42650</v>
      </c>
      <c r="BH28" s="30">
        <f t="shared" si="92"/>
        <v>44194</v>
      </c>
      <c r="BI28" s="30">
        <f t="shared" ref="BI28" si="93">SUM(BI20:BI27)</f>
        <v>86844</v>
      </c>
    </row>
    <row r="31" spans="1:61" x14ac:dyDescent="0.25">
      <c r="A31" s="11" t="s">
        <v>24</v>
      </c>
      <c r="B31" s="46">
        <v>2005</v>
      </c>
      <c r="C31" s="46"/>
      <c r="D31" s="46"/>
      <c r="E31" s="46">
        <v>2006</v>
      </c>
      <c r="F31" s="46"/>
      <c r="G31" s="46"/>
      <c r="H31" s="46">
        <v>2007</v>
      </c>
      <c r="I31" s="46"/>
      <c r="J31" s="46"/>
      <c r="K31" s="46">
        <v>2008</v>
      </c>
      <c r="L31" s="46"/>
      <c r="M31" s="46"/>
      <c r="N31" s="46">
        <v>2009</v>
      </c>
      <c r="O31" s="46"/>
      <c r="P31" s="46"/>
      <c r="Q31" s="46">
        <v>2010</v>
      </c>
      <c r="R31" s="46"/>
      <c r="S31" s="46"/>
      <c r="T31" s="46">
        <v>2011</v>
      </c>
      <c r="U31" s="46"/>
      <c r="V31" s="46"/>
      <c r="W31" s="46">
        <v>2012</v>
      </c>
      <c r="X31" s="46"/>
      <c r="Y31" s="46"/>
      <c r="Z31" s="46">
        <v>2013</v>
      </c>
      <c r="AA31" s="46"/>
      <c r="AB31" s="46"/>
      <c r="AC31" s="46">
        <v>2014</v>
      </c>
      <c r="AD31" s="46"/>
      <c r="AE31" s="46"/>
      <c r="AF31" s="46">
        <v>2015</v>
      </c>
      <c r="AG31" s="46"/>
      <c r="AH31" s="46"/>
      <c r="AI31" s="46">
        <v>2016</v>
      </c>
      <c r="AJ31" s="46"/>
      <c r="AK31" s="46"/>
      <c r="AL31" s="46">
        <v>2017</v>
      </c>
      <c r="AM31" s="46"/>
      <c r="AN31" s="46"/>
      <c r="AO31" s="46">
        <v>2018</v>
      </c>
      <c r="AP31" s="46"/>
      <c r="AQ31" s="46"/>
      <c r="AR31" s="46">
        <v>2019</v>
      </c>
      <c r="AS31" s="46"/>
      <c r="AT31" s="46"/>
      <c r="AU31" s="46">
        <v>2020</v>
      </c>
      <c r="AV31" s="46"/>
      <c r="AW31" s="46"/>
      <c r="AX31" s="46">
        <v>2021</v>
      </c>
      <c r="AY31" s="46"/>
      <c r="AZ31" s="46"/>
      <c r="BA31" s="46">
        <v>2022</v>
      </c>
      <c r="BB31" s="46"/>
      <c r="BC31" s="46"/>
      <c r="BD31" s="46">
        <v>2023</v>
      </c>
      <c r="BE31" s="46"/>
      <c r="BF31" s="46"/>
      <c r="BG31" s="46">
        <v>2024</v>
      </c>
      <c r="BH31" s="46"/>
      <c r="BI31" s="46"/>
    </row>
    <row r="32" spans="1:61" x14ac:dyDescent="0.25">
      <c r="A32" s="8"/>
      <c r="B32" s="15" t="s">
        <v>32</v>
      </c>
      <c r="C32" s="15" t="s">
        <v>33</v>
      </c>
      <c r="D32" s="17" t="s">
        <v>13</v>
      </c>
      <c r="E32" s="15" t="s">
        <v>32</v>
      </c>
      <c r="F32" s="15" t="s">
        <v>33</v>
      </c>
      <c r="G32" s="17" t="s">
        <v>13</v>
      </c>
      <c r="H32" s="15" t="s">
        <v>32</v>
      </c>
      <c r="I32" s="15" t="s">
        <v>33</v>
      </c>
      <c r="J32" s="17" t="s">
        <v>13</v>
      </c>
      <c r="K32" s="15" t="s">
        <v>32</v>
      </c>
      <c r="L32" s="15" t="s">
        <v>33</v>
      </c>
      <c r="M32" s="17" t="s">
        <v>13</v>
      </c>
      <c r="N32" s="15" t="s">
        <v>32</v>
      </c>
      <c r="O32" s="15" t="s">
        <v>33</v>
      </c>
      <c r="P32" s="17" t="s">
        <v>13</v>
      </c>
      <c r="Q32" s="15" t="s">
        <v>32</v>
      </c>
      <c r="R32" s="15" t="s">
        <v>33</v>
      </c>
      <c r="S32" s="17" t="s">
        <v>13</v>
      </c>
      <c r="T32" s="15" t="s">
        <v>32</v>
      </c>
      <c r="U32" s="15" t="s">
        <v>33</v>
      </c>
      <c r="V32" s="17" t="s">
        <v>13</v>
      </c>
      <c r="W32" s="15" t="s">
        <v>32</v>
      </c>
      <c r="X32" s="15" t="s">
        <v>33</v>
      </c>
      <c r="Y32" s="17" t="s">
        <v>13</v>
      </c>
      <c r="Z32" s="15" t="s">
        <v>32</v>
      </c>
      <c r="AA32" s="15" t="s">
        <v>33</v>
      </c>
      <c r="AB32" s="17" t="s">
        <v>13</v>
      </c>
      <c r="AC32" s="15" t="s">
        <v>32</v>
      </c>
      <c r="AD32" s="15" t="s">
        <v>33</v>
      </c>
      <c r="AE32" s="17" t="s">
        <v>13</v>
      </c>
      <c r="AF32" s="15" t="s">
        <v>32</v>
      </c>
      <c r="AG32" s="15" t="s">
        <v>33</v>
      </c>
      <c r="AH32" s="17" t="s">
        <v>13</v>
      </c>
      <c r="AI32" s="15" t="s">
        <v>32</v>
      </c>
      <c r="AJ32" s="15" t="s">
        <v>33</v>
      </c>
      <c r="AK32" s="17" t="s">
        <v>13</v>
      </c>
      <c r="AL32" s="15" t="s">
        <v>32</v>
      </c>
      <c r="AM32" s="15" t="s">
        <v>33</v>
      </c>
      <c r="AN32" s="17" t="s">
        <v>13</v>
      </c>
      <c r="AO32" s="15" t="s">
        <v>32</v>
      </c>
      <c r="AP32" s="15" t="s">
        <v>33</v>
      </c>
      <c r="AQ32" s="17" t="s">
        <v>13</v>
      </c>
      <c r="AR32" s="15" t="s">
        <v>32</v>
      </c>
      <c r="AS32" s="15" t="s">
        <v>33</v>
      </c>
      <c r="AT32" s="17" t="s">
        <v>13</v>
      </c>
      <c r="AU32" s="15" t="s">
        <v>32</v>
      </c>
      <c r="AV32" s="15" t="s">
        <v>33</v>
      </c>
      <c r="AW32" s="17" t="s">
        <v>13</v>
      </c>
      <c r="AX32" s="15" t="s">
        <v>32</v>
      </c>
      <c r="AY32" s="15" t="s">
        <v>33</v>
      </c>
      <c r="AZ32" s="17" t="s">
        <v>13</v>
      </c>
      <c r="BA32" s="15" t="s">
        <v>32</v>
      </c>
      <c r="BB32" s="15" t="s">
        <v>33</v>
      </c>
      <c r="BC32" s="17" t="s">
        <v>13</v>
      </c>
      <c r="BD32" s="15" t="s">
        <v>32</v>
      </c>
      <c r="BE32" s="15" t="s">
        <v>33</v>
      </c>
      <c r="BF32" s="17" t="s">
        <v>13</v>
      </c>
      <c r="BG32" s="15" t="s">
        <v>32</v>
      </c>
      <c r="BH32" s="15" t="s">
        <v>33</v>
      </c>
      <c r="BI32" s="17" t="s">
        <v>13</v>
      </c>
    </row>
    <row r="33" spans="1:61" x14ac:dyDescent="0.25">
      <c r="A33" s="12" t="s">
        <v>14</v>
      </c>
      <c r="B33">
        <v>1803</v>
      </c>
      <c r="C33">
        <v>211</v>
      </c>
      <c r="D33" s="28">
        <f>B33+C33</f>
        <v>2014</v>
      </c>
      <c r="E33" s="28">
        <v>2401</v>
      </c>
      <c r="F33" s="28">
        <v>477</v>
      </c>
      <c r="G33" s="28">
        <f>E33+F33</f>
        <v>2878</v>
      </c>
      <c r="H33" s="28">
        <v>2825</v>
      </c>
      <c r="I33" s="28">
        <v>1319</v>
      </c>
      <c r="J33" s="28">
        <f>H33+I33</f>
        <v>4144</v>
      </c>
      <c r="K33" s="28">
        <v>3459</v>
      </c>
      <c r="L33" s="28">
        <v>1750</v>
      </c>
      <c r="M33" s="28">
        <f>K33+L33</f>
        <v>5209</v>
      </c>
      <c r="N33" s="28">
        <v>20391</v>
      </c>
      <c r="O33" s="28">
        <v>14902</v>
      </c>
      <c r="P33" s="28">
        <f>SUM(N33:O33)</f>
        <v>35293</v>
      </c>
      <c r="Q33" s="28">
        <v>12878</v>
      </c>
      <c r="R33" s="28">
        <v>10396</v>
      </c>
      <c r="S33" s="28">
        <f>Q33+R33</f>
        <v>23274</v>
      </c>
      <c r="T33">
        <f>SUM(R32:R34)</f>
        <v>10686</v>
      </c>
      <c r="U33">
        <f>SUM(S32:S34)</f>
        <v>24233</v>
      </c>
      <c r="V33" s="28">
        <f>T33+U33</f>
        <v>34919</v>
      </c>
      <c r="W33" s="28">
        <v>13603</v>
      </c>
      <c r="X33" s="28">
        <v>5253</v>
      </c>
      <c r="Y33" s="28">
        <f t="shared" ref="Y33:Y39" si="94">W33+X33</f>
        <v>18856</v>
      </c>
      <c r="Z33" s="28">
        <v>11633</v>
      </c>
      <c r="AA33" s="28">
        <v>5677</v>
      </c>
      <c r="AB33" s="28">
        <f>Z33+AA33</f>
        <v>17310</v>
      </c>
      <c r="AC33" s="28">
        <v>12189</v>
      </c>
      <c r="AD33" s="28">
        <v>10346</v>
      </c>
      <c r="AE33" s="28">
        <f>AC33+AD33</f>
        <v>22535</v>
      </c>
      <c r="AF33" s="28">
        <v>12391</v>
      </c>
      <c r="AG33" s="28">
        <v>9581</v>
      </c>
      <c r="AH33" s="28">
        <f>AF33+AG33</f>
        <v>21972</v>
      </c>
      <c r="AI33" s="28">
        <v>14226</v>
      </c>
      <c r="AJ33" s="28">
        <v>9946</v>
      </c>
      <c r="AK33" s="28">
        <f>AI33+AJ33</f>
        <v>24172</v>
      </c>
      <c r="AL33" s="28">
        <v>12308</v>
      </c>
      <c r="AM33" s="28">
        <v>9461</v>
      </c>
      <c r="AN33" s="28">
        <f>AL33+AM33</f>
        <v>21769</v>
      </c>
      <c r="AO33" s="28">
        <v>18081</v>
      </c>
      <c r="AP33" s="28">
        <v>11115</v>
      </c>
      <c r="AQ33" s="28">
        <f>AO33+AP33</f>
        <v>29196</v>
      </c>
      <c r="AR33" s="28">
        <v>22073</v>
      </c>
      <c r="AS33" s="28">
        <v>8392</v>
      </c>
      <c r="AT33" s="28">
        <f>AR33+AS33</f>
        <v>30465</v>
      </c>
      <c r="AU33" s="28">
        <v>25069</v>
      </c>
      <c r="AV33" s="28">
        <v>6077</v>
      </c>
      <c r="AW33" s="28">
        <f>AU33+AV33</f>
        <v>31146</v>
      </c>
      <c r="AX33" s="28">
        <v>20966</v>
      </c>
      <c r="AY33" s="28">
        <v>6610</v>
      </c>
      <c r="AZ33" s="28">
        <f>AX33+AY33</f>
        <v>27576</v>
      </c>
      <c r="BA33" s="28">
        <v>19919</v>
      </c>
      <c r="BB33" s="28">
        <v>6443</v>
      </c>
      <c r="BC33" s="28">
        <f>BA33+BB33</f>
        <v>26362</v>
      </c>
      <c r="BD33" s="28">
        <v>20733</v>
      </c>
      <c r="BE33" s="28">
        <v>3101</v>
      </c>
      <c r="BF33" s="28">
        <f>BD33+BE33</f>
        <v>23834</v>
      </c>
      <c r="BG33" s="28">
        <v>13603</v>
      </c>
      <c r="BH33" s="28">
        <v>5253</v>
      </c>
      <c r="BI33" s="28">
        <f>BG33+BH33</f>
        <v>18856</v>
      </c>
    </row>
    <row r="34" spans="1:61" x14ac:dyDescent="0.25">
      <c r="A34" s="12" t="s">
        <v>15</v>
      </c>
      <c r="B34">
        <v>5634</v>
      </c>
      <c r="C34">
        <v>23819</v>
      </c>
      <c r="D34" s="28">
        <f t="shared" ref="D34:D35" si="95">B34+C34</f>
        <v>29453</v>
      </c>
      <c r="E34" s="28">
        <v>10594</v>
      </c>
      <c r="F34" s="28">
        <v>16276</v>
      </c>
      <c r="G34" s="28">
        <f t="shared" ref="G34:G37" si="96">E34+F34</f>
        <v>26870</v>
      </c>
      <c r="H34">
        <v>16121</v>
      </c>
      <c r="I34">
        <v>17438</v>
      </c>
      <c r="J34" s="28">
        <f t="shared" ref="J34:J35" si="97">H34+I34</f>
        <v>33559</v>
      </c>
      <c r="K34">
        <v>22908</v>
      </c>
      <c r="L34">
        <v>25080</v>
      </c>
      <c r="M34" s="28">
        <f t="shared" ref="M34:M39" si="98">K34+L34</f>
        <v>47988</v>
      </c>
      <c r="N34">
        <v>1412</v>
      </c>
      <c r="O34">
        <v>1509</v>
      </c>
      <c r="P34" s="28">
        <f t="shared" ref="P34:P38" si="99">SUM(N34:O34)</f>
        <v>2921</v>
      </c>
      <c r="Q34">
        <v>669</v>
      </c>
      <c r="R34">
        <v>290</v>
      </c>
      <c r="S34" s="28">
        <f t="shared" ref="S34:S39" si="100">Q34+R34</f>
        <v>959</v>
      </c>
      <c r="T34">
        <v>1132</v>
      </c>
      <c r="U34">
        <v>480</v>
      </c>
      <c r="V34" s="28">
        <f t="shared" ref="V34:V39" si="101">T34+U34</f>
        <v>1612</v>
      </c>
      <c r="W34">
        <v>804</v>
      </c>
      <c r="X34">
        <v>675</v>
      </c>
      <c r="Y34" s="28">
        <f t="shared" si="94"/>
        <v>1479</v>
      </c>
      <c r="Z34">
        <v>987</v>
      </c>
      <c r="AA34">
        <v>775</v>
      </c>
      <c r="AB34" s="28">
        <f t="shared" ref="AB34:AB39" si="102">Z34+AA34</f>
        <v>1762</v>
      </c>
      <c r="AC34" s="28">
        <v>1245</v>
      </c>
      <c r="AD34" s="28">
        <v>1528</v>
      </c>
      <c r="AE34" s="28">
        <f t="shared" ref="AE34:AE40" si="103">AC34+AD34</f>
        <v>2773</v>
      </c>
      <c r="AF34">
        <v>0</v>
      </c>
      <c r="AG34">
        <v>851</v>
      </c>
      <c r="AH34" s="28">
        <f t="shared" ref="AH34:AH40" si="104">AF34+AG34</f>
        <v>851</v>
      </c>
      <c r="AI34">
        <v>401</v>
      </c>
      <c r="AJ34">
        <v>582</v>
      </c>
      <c r="AK34" s="28">
        <f t="shared" ref="AK34:AK39" si="105">AI34+AJ34</f>
        <v>983</v>
      </c>
      <c r="AL34">
        <v>700</v>
      </c>
      <c r="AM34">
        <v>334</v>
      </c>
      <c r="AN34" s="28">
        <f t="shared" ref="AN34:AN39" si="106">AL34+AM34</f>
        <v>1034</v>
      </c>
      <c r="AO34">
        <v>2512</v>
      </c>
      <c r="AP34">
        <v>660</v>
      </c>
      <c r="AQ34" s="28">
        <f t="shared" ref="AQ34:AQ39" si="107">AO34+AP34</f>
        <v>3172</v>
      </c>
      <c r="AR34">
        <v>1813</v>
      </c>
      <c r="AS34">
        <v>107</v>
      </c>
      <c r="AT34" s="28">
        <f t="shared" ref="AT34:AT39" si="108">AR34+AS34</f>
        <v>1920</v>
      </c>
      <c r="AU34">
        <v>2045</v>
      </c>
      <c r="AV34">
        <v>573</v>
      </c>
      <c r="AW34" s="28">
        <f t="shared" ref="AW34:AW40" si="109">AU34+AV34</f>
        <v>2618</v>
      </c>
      <c r="AX34">
        <v>3487</v>
      </c>
      <c r="AY34">
        <v>1432</v>
      </c>
      <c r="AZ34" s="28">
        <f t="shared" ref="AZ34:AZ40" si="110">AX34+AY34</f>
        <v>4919</v>
      </c>
      <c r="BA34" s="28">
        <v>292</v>
      </c>
      <c r="BB34" s="28">
        <v>0</v>
      </c>
      <c r="BC34" s="28">
        <f>BA34+BB34</f>
        <v>292</v>
      </c>
      <c r="BD34" s="28">
        <v>4009</v>
      </c>
      <c r="BE34" s="28">
        <v>0</v>
      </c>
      <c r="BF34" s="28">
        <f t="shared" ref="BF34:BF39" si="111">BD34+BE34</f>
        <v>4009</v>
      </c>
      <c r="BG34">
        <v>804</v>
      </c>
      <c r="BH34">
        <v>675</v>
      </c>
      <c r="BI34" s="28">
        <f t="shared" ref="BI34:BI35" si="112">BG34+BH34</f>
        <v>1479</v>
      </c>
    </row>
    <row r="35" spans="1:61" x14ac:dyDescent="0.25">
      <c r="A35" s="12" t="s">
        <v>16</v>
      </c>
      <c r="B35">
        <v>2147</v>
      </c>
      <c r="C35">
        <v>2240</v>
      </c>
      <c r="D35" s="28">
        <f t="shared" si="95"/>
        <v>4387</v>
      </c>
      <c r="E35" s="28">
        <v>1935</v>
      </c>
      <c r="F35" s="28">
        <v>4736</v>
      </c>
      <c r="G35" s="28">
        <f t="shared" si="96"/>
        <v>6671</v>
      </c>
      <c r="H35">
        <v>4837</v>
      </c>
      <c r="I35">
        <v>5112</v>
      </c>
      <c r="J35" s="28">
        <f t="shared" si="97"/>
        <v>9949</v>
      </c>
      <c r="K35">
        <v>3336</v>
      </c>
      <c r="L35">
        <v>3096</v>
      </c>
      <c r="M35" s="28">
        <f t="shared" si="98"/>
        <v>6432</v>
      </c>
      <c r="N35">
        <v>2093</v>
      </c>
      <c r="O35">
        <v>1189</v>
      </c>
      <c r="P35" s="28">
        <f t="shared" si="99"/>
        <v>3282</v>
      </c>
      <c r="Q35">
        <f>SUM(O34:O36)</f>
        <v>2698</v>
      </c>
      <c r="R35">
        <f>SUM(P34:P36)</f>
        <v>6437</v>
      </c>
      <c r="S35" s="28">
        <f t="shared" si="100"/>
        <v>9135</v>
      </c>
      <c r="T35">
        <v>3386</v>
      </c>
      <c r="U35">
        <v>1567</v>
      </c>
      <c r="V35" s="28">
        <f t="shared" si="101"/>
        <v>4953</v>
      </c>
      <c r="W35">
        <v>2561</v>
      </c>
      <c r="X35">
        <v>3321</v>
      </c>
      <c r="Y35" s="28">
        <f t="shared" si="94"/>
        <v>5882</v>
      </c>
      <c r="Z35">
        <v>4260</v>
      </c>
      <c r="AA35">
        <v>1286</v>
      </c>
      <c r="AB35" s="28">
        <f t="shared" si="102"/>
        <v>5546</v>
      </c>
      <c r="AC35">
        <v>2331</v>
      </c>
      <c r="AD35">
        <v>2288</v>
      </c>
      <c r="AE35" s="28">
        <f t="shared" si="103"/>
        <v>4619</v>
      </c>
      <c r="AF35">
        <v>2914</v>
      </c>
      <c r="AG35">
        <v>3374</v>
      </c>
      <c r="AH35" s="28">
        <f t="shared" si="104"/>
        <v>6288</v>
      </c>
      <c r="AI35">
        <v>2925</v>
      </c>
      <c r="AJ35">
        <v>3040</v>
      </c>
      <c r="AK35" s="28">
        <f t="shared" si="105"/>
        <v>5965</v>
      </c>
      <c r="AL35">
        <v>3573</v>
      </c>
      <c r="AM35">
        <v>3135</v>
      </c>
      <c r="AN35" s="28">
        <f t="shared" si="106"/>
        <v>6708</v>
      </c>
      <c r="AO35">
        <v>2757</v>
      </c>
      <c r="AP35">
        <v>957</v>
      </c>
      <c r="AQ35" s="28">
        <f t="shared" si="107"/>
        <v>3714</v>
      </c>
      <c r="AR35">
        <v>4645</v>
      </c>
      <c r="AS35">
        <v>6587</v>
      </c>
      <c r="AT35" s="28">
        <f t="shared" si="108"/>
        <v>11232</v>
      </c>
      <c r="AU35">
        <v>2915</v>
      </c>
      <c r="AV35">
        <v>3419</v>
      </c>
      <c r="AW35" s="28">
        <f t="shared" si="109"/>
        <v>6334</v>
      </c>
      <c r="AX35">
        <v>1961</v>
      </c>
      <c r="AY35">
        <v>3194</v>
      </c>
      <c r="AZ35" s="28">
        <f t="shared" si="110"/>
        <v>5155</v>
      </c>
      <c r="BA35">
        <v>8016</v>
      </c>
      <c r="BB35">
        <v>4436</v>
      </c>
      <c r="BC35" s="28">
        <f>BA35+BB35</f>
        <v>12452</v>
      </c>
      <c r="BD35">
        <v>6025</v>
      </c>
      <c r="BE35">
        <v>2622</v>
      </c>
      <c r="BF35" s="28">
        <f t="shared" si="111"/>
        <v>8647</v>
      </c>
      <c r="BG35">
        <v>2561</v>
      </c>
      <c r="BH35">
        <v>3321</v>
      </c>
      <c r="BI35" s="28">
        <f t="shared" si="112"/>
        <v>5882</v>
      </c>
    </row>
    <row r="36" spans="1:61" x14ac:dyDescent="0.25">
      <c r="A36" s="12" t="s">
        <v>17</v>
      </c>
      <c r="B36" s="28">
        <v>0</v>
      </c>
      <c r="C36" s="28">
        <v>0</v>
      </c>
      <c r="D36" s="28">
        <f>B36+C36</f>
        <v>0</v>
      </c>
      <c r="E36" s="28">
        <v>0</v>
      </c>
      <c r="F36" s="28">
        <v>0</v>
      </c>
      <c r="G36" s="28">
        <f>E36+F36</f>
        <v>0</v>
      </c>
      <c r="H36" t="s">
        <v>22</v>
      </c>
      <c r="I36" t="s">
        <v>22</v>
      </c>
      <c r="J36" s="28" t="s">
        <v>22</v>
      </c>
      <c r="K36" t="s">
        <v>22</v>
      </c>
      <c r="L36" t="s">
        <v>22</v>
      </c>
      <c r="M36" s="28" t="s">
        <v>22</v>
      </c>
      <c r="N36">
        <v>234</v>
      </c>
      <c r="O36">
        <v>0</v>
      </c>
      <c r="P36" s="28">
        <f t="shared" si="99"/>
        <v>234</v>
      </c>
      <c r="Q36" s="5" t="s">
        <v>22</v>
      </c>
      <c r="R36" s="5" t="s">
        <v>22</v>
      </c>
      <c r="S36" s="5" t="s">
        <v>22</v>
      </c>
      <c r="T36" s="5" t="s">
        <v>22</v>
      </c>
      <c r="U36" s="5" t="s">
        <v>22</v>
      </c>
      <c r="V36" s="5" t="s">
        <v>22</v>
      </c>
      <c r="W36" s="5" t="s">
        <v>22</v>
      </c>
      <c r="X36" s="5" t="s">
        <v>22</v>
      </c>
      <c r="Y36" s="5" t="s">
        <v>22</v>
      </c>
      <c r="Z36" s="5" t="s">
        <v>22</v>
      </c>
      <c r="AA36" s="5" t="s">
        <v>22</v>
      </c>
      <c r="AB36" s="5" t="s">
        <v>22</v>
      </c>
      <c r="AC36" s="5" t="s">
        <v>22</v>
      </c>
      <c r="AD36" s="5" t="s">
        <v>22</v>
      </c>
      <c r="AE36" s="5" t="s">
        <v>22</v>
      </c>
      <c r="AF36">
        <v>0</v>
      </c>
      <c r="AG36">
        <v>0</v>
      </c>
      <c r="AH36" s="28">
        <f>AF36+AG36</f>
        <v>0</v>
      </c>
      <c r="AI36" s="5" t="s">
        <v>22</v>
      </c>
      <c r="AJ36" s="5" t="s">
        <v>22</v>
      </c>
      <c r="AK36" s="5">
        <v>0</v>
      </c>
      <c r="AL36" s="5" t="s">
        <v>22</v>
      </c>
      <c r="AM36" s="5" t="s">
        <v>22</v>
      </c>
      <c r="AN36" s="5" t="s">
        <v>22</v>
      </c>
      <c r="AO36" s="5" t="s">
        <v>22</v>
      </c>
      <c r="AP36" s="5" t="s">
        <v>22</v>
      </c>
      <c r="AQ36" s="5" t="s">
        <v>22</v>
      </c>
      <c r="AR36">
        <v>0</v>
      </c>
      <c r="AS36">
        <v>0</v>
      </c>
      <c r="AT36" s="28">
        <f>AR36+AS36</f>
        <v>0</v>
      </c>
      <c r="AU36">
        <v>0</v>
      </c>
      <c r="AV36">
        <v>0</v>
      </c>
      <c r="AW36" s="28">
        <f>AU36+AV36</f>
        <v>0</v>
      </c>
      <c r="AX36">
        <v>0</v>
      </c>
      <c r="AY36">
        <v>0</v>
      </c>
      <c r="AZ36" s="28">
        <f>AX36+AY36</f>
        <v>0</v>
      </c>
      <c r="BA36" s="5" t="s">
        <v>22</v>
      </c>
      <c r="BB36" s="5" t="s">
        <v>22</v>
      </c>
      <c r="BC36" s="5" t="s">
        <v>22</v>
      </c>
      <c r="BD36">
        <v>0</v>
      </c>
      <c r="BE36">
        <v>0</v>
      </c>
      <c r="BF36" s="28">
        <f>BD36+BE36</f>
        <v>0</v>
      </c>
      <c r="BG36" s="5" t="s">
        <v>22</v>
      </c>
      <c r="BH36" s="5" t="s">
        <v>22</v>
      </c>
      <c r="BI36" s="5" t="s">
        <v>22</v>
      </c>
    </row>
    <row r="37" spans="1:61" x14ac:dyDescent="0.25">
      <c r="A37" s="12" t="s">
        <v>18</v>
      </c>
      <c r="B37">
        <v>866</v>
      </c>
      <c r="C37">
        <v>546</v>
      </c>
      <c r="D37" s="28">
        <f t="shared" ref="D37:D40" si="113">B37+C37</f>
        <v>1412</v>
      </c>
      <c r="E37" s="28">
        <v>275</v>
      </c>
      <c r="F37" s="28">
        <v>481</v>
      </c>
      <c r="G37" s="28">
        <f t="shared" si="96"/>
        <v>756</v>
      </c>
      <c r="H37">
        <v>690</v>
      </c>
      <c r="I37">
        <v>516</v>
      </c>
      <c r="J37" s="28">
        <f>H37+I37</f>
        <v>1206</v>
      </c>
      <c r="K37">
        <v>1073</v>
      </c>
      <c r="L37">
        <v>134</v>
      </c>
      <c r="M37" s="28">
        <f t="shared" si="98"/>
        <v>1207</v>
      </c>
      <c r="N37">
        <v>109</v>
      </c>
      <c r="O37">
        <v>628</v>
      </c>
      <c r="P37" s="28">
        <f t="shared" si="99"/>
        <v>737</v>
      </c>
      <c r="Q37">
        <v>106</v>
      </c>
      <c r="R37">
        <v>0</v>
      </c>
      <c r="S37" s="28">
        <f t="shared" si="100"/>
        <v>106</v>
      </c>
      <c r="T37">
        <v>168</v>
      </c>
      <c r="U37">
        <v>0</v>
      </c>
      <c r="V37" s="28">
        <f t="shared" si="101"/>
        <v>168</v>
      </c>
      <c r="W37">
        <v>222</v>
      </c>
      <c r="X37">
        <v>1236</v>
      </c>
      <c r="Y37" s="28">
        <f t="shared" si="94"/>
        <v>1458</v>
      </c>
      <c r="Z37">
        <v>491</v>
      </c>
      <c r="AA37">
        <v>341</v>
      </c>
      <c r="AB37" s="28">
        <f t="shared" si="102"/>
        <v>832</v>
      </c>
      <c r="AC37">
        <v>920</v>
      </c>
      <c r="AD37">
        <v>817</v>
      </c>
      <c r="AE37" s="28">
        <f t="shared" si="103"/>
        <v>1737</v>
      </c>
      <c r="AF37">
        <v>0</v>
      </c>
      <c r="AG37">
        <v>261</v>
      </c>
      <c r="AH37" s="28">
        <f t="shared" si="104"/>
        <v>261</v>
      </c>
      <c r="AI37">
        <v>1156</v>
      </c>
      <c r="AJ37">
        <v>298</v>
      </c>
      <c r="AK37" s="28">
        <f t="shared" si="105"/>
        <v>1454</v>
      </c>
      <c r="AL37">
        <v>131</v>
      </c>
      <c r="AM37">
        <v>596</v>
      </c>
      <c r="AN37" s="28">
        <f t="shared" si="106"/>
        <v>727</v>
      </c>
      <c r="AO37">
        <v>267</v>
      </c>
      <c r="AP37">
        <v>157</v>
      </c>
      <c r="AQ37" s="28">
        <f t="shared" si="107"/>
        <v>424</v>
      </c>
      <c r="AR37">
        <v>391</v>
      </c>
      <c r="AS37">
        <v>240</v>
      </c>
      <c r="AT37" s="28">
        <f t="shared" si="108"/>
        <v>631</v>
      </c>
      <c r="AU37">
        <v>537</v>
      </c>
      <c r="AV37">
        <v>205</v>
      </c>
      <c r="AW37" s="28">
        <f t="shared" si="109"/>
        <v>742</v>
      </c>
      <c r="AX37">
        <v>0</v>
      </c>
      <c r="AY37">
        <v>499</v>
      </c>
      <c r="AZ37" s="28">
        <f t="shared" si="110"/>
        <v>499</v>
      </c>
      <c r="BA37">
        <v>2656</v>
      </c>
      <c r="BB37">
        <v>362</v>
      </c>
      <c r="BC37" s="28">
        <f t="shared" ref="BC37:BC40" si="114">BA37+BB37</f>
        <v>3018</v>
      </c>
      <c r="BD37">
        <v>729</v>
      </c>
      <c r="BE37">
        <v>286</v>
      </c>
      <c r="BF37" s="28">
        <f t="shared" si="111"/>
        <v>1015</v>
      </c>
      <c r="BG37">
        <v>222</v>
      </c>
      <c r="BH37">
        <v>1236</v>
      </c>
      <c r="BI37" s="28">
        <f t="shared" ref="BI37:BI39" si="115">BG37+BH37</f>
        <v>1458</v>
      </c>
    </row>
    <row r="38" spans="1:61" x14ac:dyDescent="0.25">
      <c r="A38" s="12" t="s">
        <v>19</v>
      </c>
      <c r="B38">
        <v>2847</v>
      </c>
      <c r="C38">
        <v>6316</v>
      </c>
      <c r="D38" s="28">
        <f t="shared" si="113"/>
        <v>9163</v>
      </c>
      <c r="E38" s="28">
        <v>3905</v>
      </c>
      <c r="F38" s="28">
        <v>7143</v>
      </c>
      <c r="G38" s="28">
        <f t="shared" ref="G38:G39" si="116">E38+F38</f>
        <v>11048</v>
      </c>
      <c r="H38">
        <v>3800</v>
      </c>
      <c r="I38">
        <v>4274</v>
      </c>
      <c r="J38" s="28">
        <f t="shared" ref="J38:J39" si="117">H38+I38</f>
        <v>8074</v>
      </c>
      <c r="K38">
        <v>6037</v>
      </c>
      <c r="L38">
        <v>8021</v>
      </c>
      <c r="M38" s="28">
        <f t="shared" si="98"/>
        <v>14058</v>
      </c>
      <c r="N38">
        <v>4316</v>
      </c>
      <c r="O38">
        <v>2557</v>
      </c>
      <c r="P38" s="28">
        <f t="shared" si="99"/>
        <v>6873</v>
      </c>
      <c r="Q38">
        <v>3695</v>
      </c>
      <c r="R38">
        <v>2368</v>
      </c>
      <c r="S38" s="28">
        <f t="shared" si="100"/>
        <v>6063</v>
      </c>
      <c r="T38">
        <v>4143</v>
      </c>
      <c r="U38">
        <v>3651</v>
      </c>
      <c r="V38" s="28">
        <f t="shared" si="101"/>
        <v>7794</v>
      </c>
      <c r="W38">
        <v>5498</v>
      </c>
      <c r="X38">
        <v>1706</v>
      </c>
      <c r="Y38" s="28">
        <f t="shared" si="94"/>
        <v>7204</v>
      </c>
      <c r="Z38">
        <v>2084</v>
      </c>
      <c r="AA38">
        <v>1823</v>
      </c>
      <c r="AB38" s="28">
        <f t="shared" si="102"/>
        <v>3907</v>
      </c>
      <c r="AC38">
        <v>2468</v>
      </c>
      <c r="AD38">
        <v>3145</v>
      </c>
      <c r="AE38" s="28">
        <f t="shared" si="103"/>
        <v>5613</v>
      </c>
      <c r="AF38">
        <v>2135</v>
      </c>
      <c r="AG38">
        <v>2126</v>
      </c>
      <c r="AH38" s="28">
        <f t="shared" si="104"/>
        <v>4261</v>
      </c>
      <c r="AI38">
        <v>2923</v>
      </c>
      <c r="AJ38">
        <v>926</v>
      </c>
      <c r="AK38" s="28">
        <f t="shared" si="105"/>
        <v>3849</v>
      </c>
      <c r="AL38">
        <v>3043</v>
      </c>
      <c r="AM38">
        <v>3009</v>
      </c>
      <c r="AN38" s="28">
        <f t="shared" si="106"/>
        <v>6052</v>
      </c>
      <c r="AO38">
        <v>6771</v>
      </c>
      <c r="AP38">
        <v>4144</v>
      </c>
      <c r="AQ38" s="28">
        <f t="shared" si="107"/>
        <v>10915</v>
      </c>
      <c r="AR38">
        <v>4684</v>
      </c>
      <c r="AS38">
        <v>3534</v>
      </c>
      <c r="AT38" s="28">
        <f t="shared" si="108"/>
        <v>8218</v>
      </c>
      <c r="AU38">
        <v>5145</v>
      </c>
      <c r="AV38">
        <v>2733</v>
      </c>
      <c r="AW38" s="28">
        <f t="shared" si="109"/>
        <v>7878</v>
      </c>
      <c r="AX38">
        <v>4350</v>
      </c>
      <c r="AY38">
        <v>4973</v>
      </c>
      <c r="AZ38" s="28">
        <f t="shared" si="110"/>
        <v>9323</v>
      </c>
      <c r="BA38">
        <v>7868</v>
      </c>
      <c r="BB38">
        <v>5966</v>
      </c>
      <c r="BC38" s="28">
        <f t="shared" si="114"/>
        <v>13834</v>
      </c>
      <c r="BD38">
        <v>12732</v>
      </c>
      <c r="BE38">
        <v>4735</v>
      </c>
      <c r="BF38" s="28">
        <f t="shared" si="111"/>
        <v>17467</v>
      </c>
      <c r="BG38">
        <v>5498</v>
      </c>
      <c r="BH38">
        <v>1706</v>
      </c>
      <c r="BI38" s="28">
        <f t="shared" si="115"/>
        <v>7204</v>
      </c>
    </row>
    <row r="39" spans="1:61" x14ac:dyDescent="0.25">
      <c r="A39" s="12" t="s">
        <v>20</v>
      </c>
      <c r="B39">
        <v>339</v>
      </c>
      <c r="C39">
        <v>0</v>
      </c>
      <c r="D39" s="28">
        <f t="shared" si="113"/>
        <v>339</v>
      </c>
      <c r="E39" s="28">
        <v>436</v>
      </c>
      <c r="F39" s="28">
        <v>0</v>
      </c>
      <c r="G39" s="28">
        <f t="shared" si="116"/>
        <v>436</v>
      </c>
      <c r="H39">
        <v>0</v>
      </c>
      <c r="I39">
        <v>0</v>
      </c>
      <c r="J39" s="28">
        <f t="shared" si="117"/>
        <v>0</v>
      </c>
      <c r="K39">
        <v>0</v>
      </c>
      <c r="L39">
        <v>0</v>
      </c>
      <c r="M39" s="28">
        <f t="shared" si="98"/>
        <v>0</v>
      </c>
      <c r="N39" s="5" t="s">
        <v>22</v>
      </c>
      <c r="O39" s="5" t="s">
        <v>22</v>
      </c>
      <c r="P39" s="5" t="s">
        <v>22</v>
      </c>
      <c r="Q39">
        <v>0</v>
      </c>
      <c r="R39">
        <v>0</v>
      </c>
      <c r="S39" s="28">
        <f t="shared" si="100"/>
        <v>0</v>
      </c>
      <c r="T39">
        <v>0</v>
      </c>
      <c r="U39">
        <v>606</v>
      </c>
      <c r="V39" s="28">
        <f t="shared" si="101"/>
        <v>606</v>
      </c>
      <c r="W39">
        <v>0</v>
      </c>
      <c r="X39">
        <v>0</v>
      </c>
      <c r="Y39" s="28">
        <f t="shared" si="94"/>
        <v>0</v>
      </c>
      <c r="Z39" s="28">
        <v>675</v>
      </c>
      <c r="AA39" s="28">
        <v>0</v>
      </c>
      <c r="AB39" s="28">
        <f t="shared" si="102"/>
        <v>675</v>
      </c>
      <c r="AC39">
        <v>0</v>
      </c>
      <c r="AD39">
        <v>0</v>
      </c>
      <c r="AE39" s="28">
        <f t="shared" si="103"/>
        <v>0</v>
      </c>
      <c r="AF39">
        <v>781</v>
      </c>
      <c r="AG39">
        <v>0</v>
      </c>
      <c r="AH39" s="28">
        <f t="shared" si="104"/>
        <v>781</v>
      </c>
      <c r="AI39" s="28">
        <v>193</v>
      </c>
      <c r="AJ39" s="28">
        <v>0</v>
      </c>
      <c r="AK39" s="28">
        <f t="shared" si="105"/>
        <v>193</v>
      </c>
      <c r="AL39" s="28">
        <v>849</v>
      </c>
      <c r="AM39" s="28">
        <v>553</v>
      </c>
      <c r="AN39" s="28">
        <f t="shared" si="106"/>
        <v>1402</v>
      </c>
      <c r="AO39" s="28">
        <v>1469</v>
      </c>
      <c r="AP39" s="28">
        <v>0</v>
      </c>
      <c r="AQ39" s="28">
        <f t="shared" si="107"/>
        <v>1469</v>
      </c>
      <c r="AR39" s="28">
        <v>113</v>
      </c>
      <c r="AS39" s="28">
        <v>422</v>
      </c>
      <c r="AT39" s="28">
        <f t="shared" si="108"/>
        <v>535</v>
      </c>
      <c r="AU39">
        <v>320</v>
      </c>
      <c r="AV39">
        <v>0</v>
      </c>
      <c r="AW39" s="28">
        <f t="shared" si="109"/>
        <v>320</v>
      </c>
      <c r="AX39" s="28">
        <v>0</v>
      </c>
      <c r="AY39" s="28">
        <v>186</v>
      </c>
      <c r="AZ39" s="28">
        <f t="shared" si="110"/>
        <v>186</v>
      </c>
      <c r="BA39" s="28">
        <v>1021</v>
      </c>
      <c r="BB39" s="28">
        <v>0</v>
      </c>
      <c r="BC39" s="28">
        <f t="shared" si="114"/>
        <v>1021</v>
      </c>
      <c r="BD39" s="28">
        <v>1564</v>
      </c>
      <c r="BE39" s="28">
        <v>0</v>
      </c>
      <c r="BF39" s="28">
        <f t="shared" si="111"/>
        <v>1564</v>
      </c>
      <c r="BG39">
        <v>0</v>
      </c>
      <c r="BH39">
        <v>0</v>
      </c>
      <c r="BI39" s="28">
        <f t="shared" si="115"/>
        <v>0</v>
      </c>
    </row>
    <row r="40" spans="1:61" x14ac:dyDescent="0.25">
      <c r="A40" s="12" t="s">
        <v>21</v>
      </c>
      <c r="B40" s="28">
        <v>0</v>
      </c>
      <c r="C40" s="28">
        <v>0</v>
      </c>
      <c r="D40" s="28">
        <f t="shared" si="113"/>
        <v>0</v>
      </c>
      <c r="E40" s="5" t="s">
        <v>22</v>
      </c>
      <c r="F40" s="5" t="s">
        <v>22</v>
      </c>
      <c r="G40" s="5" t="s">
        <v>22</v>
      </c>
      <c r="H40" s="5" t="s">
        <v>22</v>
      </c>
      <c r="I40" s="5" t="s">
        <v>22</v>
      </c>
      <c r="J40" s="5" t="s">
        <v>22</v>
      </c>
      <c r="K40" s="5" t="s">
        <v>22</v>
      </c>
      <c r="L40" s="5" t="s">
        <v>22</v>
      </c>
      <c r="M40" s="5" t="s">
        <v>22</v>
      </c>
      <c r="N40" s="5" t="s">
        <v>22</v>
      </c>
      <c r="O40" s="5" t="s">
        <v>22</v>
      </c>
      <c r="P40" s="5" t="s">
        <v>22</v>
      </c>
      <c r="Q40" s="5" t="s">
        <v>22</v>
      </c>
      <c r="R40" s="5" t="s">
        <v>22</v>
      </c>
      <c r="S40" s="5" t="s">
        <v>22</v>
      </c>
      <c r="T40" s="5" t="s">
        <v>22</v>
      </c>
      <c r="U40" s="5" t="s">
        <v>22</v>
      </c>
      <c r="V40" s="5" t="s">
        <v>22</v>
      </c>
      <c r="W40" s="5" t="s">
        <v>22</v>
      </c>
      <c r="X40" s="5" t="s">
        <v>22</v>
      </c>
      <c r="Y40" s="5" t="s">
        <v>22</v>
      </c>
      <c r="Z40" s="5" t="s">
        <v>22</v>
      </c>
      <c r="AA40" s="5" t="s">
        <v>22</v>
      </c>
      <c r="AB40" s="5" t="s">
        <v>22</v>
      </c>
      <c r="AC40">
        <v>0</v>
      </c>
      <c r="AD40">
        <v>0</v>
      </c>
      <c r="AE40" s="28">
        <f t="shared" si="103"/>
        <v>0</v>
      </c>
      <c r="AF40">
        <v>0</v>
      </c>
      <c r="AG40">
        <v>0</v>
      </c>
      <c r="AH40" s="28">
        <f t="shared" si="104"/>
        <v>0</v>
      </c>
      <c r="AI40" s="5" t="s">
        <v>22</v>
      </c>
      <c r="AJ40" s="5" t="s">
        <v>22</v>
      </c>
      <c r="AK40" s="5" t="s">
        <v>22</v>
      </c>
      <c r="AL40" s="5" t="s">
        <v>22</v>
      </c>
      <c r="AM40" s="5" t="s">
        <v>22</v>
      </c>
      <c r="AN40" s="5" t="s">
        <v>22</v>
      </c>
      <c r="AO40" s="5" t="s">
        <v>22</v>
      </c>
      <c r="AP40" s="5" t="s">
        <v>22</v>
      </c>
      <c r="AQ40" s="5" t="s">
        <v>22</v>
      </c>
      <c r="AR40" s="5" t="s">
        <v>22</v>
      </c>
      <c r="AS40" s="5" t="s">
        <v>22</v>
      </c>
      <c r="AT40" s="5" t="s">
        <v>22</v>
      </c>
      <c r="AU40">
        <v>0</v>
      </c>
      <c r="AV40">
        <v>0</v>
      </c>
      <c r="AW40" s="28">
        <f t="shared" si="109"/>
        <v>0</v>
      </c>
      <c r="AX40">
        <v>0</v>
      </c>
      <c r="AY40">
        <v>252</v>
      </c>
      <c r="AZ40" s="28">
        <f t="shared" si="110"/>
        <v>252</v>
      </c>
      <c r="BA40">
        <v>0</v>
      </c>
      <c r="BB40">
        <v>251</v>
      </c>
      <c r="BC40" s="28">
        <f t="shared" si="114"/>
        <v>251</v>
      </c>
      <c r="BD40" s="5" t="s">
        <v>22</v>
      </c>
      <c r="BE40" s="5" t="s">
        <v>22</v>
      </c>
      <c r="BF40" s="5" t="s">
        <v>22</v>
      </c>
      <c r="BG40" s="5" t="s">
        <v>22</v>
      </c>
      <c r="BH40" s="5" t="s">
        <v>22</v>
      </c>
      <c r="BI40" s="5" t="s">
        <v>22</v>
      </c>
    </row>
    <row r="41" spans="1:61" x14ac:dyDescent="0.25">
      <c r="A41" s="21" t="s">
        <v>13</v>
      </c>
      <c r="B41" s="30">
        <f t="shared" ref="B41:C41" si="118">SUM(B33:B40)</f>
        <v>13636</v>
      </c>
      <c r="C41" s="30">
        <f t="shared" si="118"/>
        <v>33132</v>
      </c>
      <c r="D41" s="30">
        <f>SUM(D33:D40)</f>
        <v>46768</v>
      </c>
      <c r="E41" s="30">
        <f t="shared" ref="E41" si="119">SUM(E33:E40)</f>
        <v>19546</v>
      </c>
      <c r="F41" s="30">
        <f t="shared" ref="F41" si="120">SUM(F33:F40)</f>
        <v>29113</v>
      </c>
      <c r="G41" s="30">
        <f>SUM(G33:G40)</f>
        <v>48659</v>
      </c>
      <c r="H41" s="30">
        <f t="shared" ref="H41" si="121">SUM(H33:H40)</f>
        <v>28273</v>
      </c>
      <c r="I41" s="30">
        <f t="shared" ref="I41" si="122">SUM(I33:I40)</f>
        <v>28659</v>
      </c>
      <c r="J41" s="30">
        <f t="shared" ref="J41" si="123">SUM(J33:J40)</f>
        <v>56932</v>
      </c>
      <c r="K41" s="30">
        <f t="shared" ref="K41" si="124">SUM(K33:K40)</f>
        <v>36813</v>
      </c>
      <c r="L41" s="30">
        <f t="shared" ref="L41" si="125">SUM(L33:L40)</f>
        <v>38081</v>
      </c>
      <c r="M41" s="30">
        <f t="shared" ref="M41" si="126">SUM(M33:M40)</f>
        <v>74894</v>
      </c>
      <c r="N41" s="30">
        <f>SUM(N33:N40)</f>
        <v>28555</v>
      </c>
      <c r="O41" s="30">
        <f>SUM(O33:O40)</f>
        <v>20785</v>
      </c>
      <c r="P41" s="30">
        <f t="shared" ref="P41" si="127">SUM(P33:P40)</f>
        <v>49340</v>
      </c>
      <c r="Q41" s="30">
        <f t="shared" ref="Q41" si="128">SUM(Q33:Q40)</f>
        <v>20046</v>
      </c>
      <c r="R41" s="30">
        <f t="shared" ref="R41" si="129">SUM(R33:R40)</f>
        <v>19491</v>
      </c>
      <c r="S41" s="30">
        <f t="shared" ref="S41" si="130">SUM(S33:S40)</f>
        <v>39537</v>
      </c>
      <c r="T41" s="30">
        <f t="shared" ref="T41" si="131">SUM(T33:T40)</f>
        <v>19515</v>
      </c>
      <c r="U41" s="30">
        <f t="shared" ref="U41" si="132">SUM(U33:U40)</f>
        <v>30537</v>
      </c>
      <c r="V41" s="30">
        <f t="shared" ref="V41" si="133">SUM(V33:V40)</f>
        <v>50052</v>
      </c>
      <c r="W41" s="30">
        <f>SUM(W40:W40)</f>
        <v>0</v>
      </c>
      <c r="X41" s="30">
        <f>SUM(X40:X40)</f>
        <v>0</v>
      </c>
      <c r="Y41" s="30">
        <f t="shared" ref="Y41" si="134">SUM(Y33:Y40)</f>
        <v>34879</v>
      </c>
      <c r="Z41" s="30">
        <f t="shared" ref="Z41" si="135">SUM(Z33:Z40)</f>
        <v>20130</v>
      </c>
      <c r="AA41" s="41">
        <f t="shared" ref="AA41" si="136">SUM(AA33:AA40)</f>
        <v>9902</v>
      </c>
      <c r="AB41" s="30">
        <f t="shared" ref="AB41" si="137">SUM(AB33:AB40)</f>
        <v>30032</v>
      </c>
      <c r="AC41" s="30">
        <f t="shared" ref="AC41" si="138">SUM(AC33:AC40)</f>
        <v>19153</v>
      </c>
      <c r="AD41" s="30">
        <f t="shared" ref="AD41" si="139">SUM(AD33:AD40)</f>
        <v>18124</v>
      </c>
      <c r="AE41" s="30">
        <f t="shared" ref="AE41" si="140">SUM(AE33:AE40)</f>
        <v>37277</v>
      </c>
      <c r="AF41" s="30">
        <f t="shared" ref="AF41" si="141">SUM(AF33:AF40)</f>
        <v>18221</v>
      </c>
      <c r="AG41" s="30">
        <f t="shared" ref="AG41" si="142">SUM(AG33:AG40)</f>
        <v>16193</v>
      </c>
      <c r="AH41" s="30">
        <f t="shared" ref="AH41" si="143">SUM(AH33:AH40)</f>
        <v>34414</v>
      </c>
      <c r="AI41" s="30">
        <f t="shared" ref="AI41" si="144">SUM(AI33:AI40)</f>
        <v>21824</v>
      </c>
      <c r="AJ41" s="30">
        <f t="shared" ref="AJ41" si="145">SUM(AJ33:AJ40)</f>
        <v>14792</v>
      </c>
      <c r="AK41" s="30">
        <f t="shared" ref="AK41" si="146">SUM(AK33:AK40)</f>
        <v>36616</v>
      </c>
      <c r="AL41" s="30">
        <f t="shared" ref="AL41" si="147">SUM(AL33:AL40)</f>
        <v>20604</v>
      </c>
      <c r="AM41" s="30">
        <f t="shared" ref="AM41" si="148">SUM(AM33:AM40)</f>
        <v>17088</v>
      </c>
      <c r="AN41" s="30">
        <f t="shared" ref="AN41" si="149">SUM(AN33:AN40)</f>
        <v>37692</v>
      </c>
      <c r="AO41" s="30">
        <f t="shared" ref="AO41" si="150">SUM(AO33:AO40)</f>
        <v>31857</v>
      </c>
      <c r="AP41" s="30">
        <f t="shared" ref="AP41" si="151">SUM(AP33:AP40)</f>
        <v>17033</v>
      </c>
      <c r="AQ41" s="30">
        <f t="shared" ref="AQ41" si="152">SUM(AQ33:AQ40)</f>
        <v>48890</v>
      </c>
      <c r="AR41" s="30">
        <f t="shared" ref="AR41" si="153">SUM(AR33:AR40)</f>
        <v>33719</v>
      </c>
      <c r="AS41" s="30">
        <f t="shared" ref="AS41" si="154">SUM(AS33:AS40)</f>
        <v>19282</v>
      </c>
      <c r="AT41" s="30">
        <f t="shared" ref="AT41" si="155">SUM(AT33:AT40)</f>
        <v>53001</v>
      </c>
      <c r="AU41" s="30">
        <f t="shared" ref="AU41" si="156">SUM(AU33:AU40)</f>
        <v>36031</v>
      </c>
      <c r="AV41" s="30">
        <f t="shared" ref="AV41" si="157">SUM(AV33:AV40)</f>
        <v>13007</v>
      </c>
      <c r="AW41" s="30">
        <f t="shared" ref="AW41" si="158">SUM(AW33:AW40)</f>
        <v>49038</v>
      </c>
      <c r="AX41" s="30">
        <f t="shared" ref="AX41" si="159">SUM(AX33:AX40)</f>
        <v>30764</v>
      </c>
      <c r="AY41" s="30">
        <f t="shared" ref="AY41" si="160">SUM(AY33:AY40)</f>
        <v>17146</v>
      </c>
      <c r="AZ41" s="30">
        <f t="shared" ref="AZ41" si="161">SUM(AZ33:AZ40)</f>
        <v>47910</v>
      </c>
      <c r="BA41" s="31">
        <f>SUM(BA33:BA40)</f>
        <v>39772</v>
      </c>
      <c r="BB41" s="30">
        <f t="shared" ref="BB41" si="162">SUM(BB33:BB40)</f>
        <v>17458</v>
      </c>
      <c r="BC41" s="30">
        <f t="shared" ref="BC41" si="163">SUM(BC33:BC40)</f>
        <v>57230</v>
      </c>
      <c r="BD41" s="30">
        <f t="shared" ref="BD41" si="164">SUM(BD33:BD40)</f>
        <v>45792</v>
      </c>
      <c r="BE41" s="30">
        <f t="shared" ref="BE41" si="165">SUM(BE33:BE40)</f>
        <v>10744</v>
      </c>
      <c r="BF41" s="30">
        <f t="shared" ref="BF41:BH41" si="166">SUM(BF33:BF40)</f>
        <v>56536</v>
      </c>
      <c r="BG41" s="30">
        <f t="shared" si="166"/>
        <v>22688</v>
      </c>
      <c r="BH41" s="30">
        <f t="shared" si="166"/>
        <v>12191</v>
      </c>
      <c r="BI41" s="30">
        <f t="shared" ref="BI41" si="167">SUM(BI33:BI40)</f>
        <v>34879</v>
      </c>
    </row>
    <row r="44" spans="1:61" x14ac:dyDescent="0.25">
      <c r="A44" s="11" t="s">
        <v>25</v>
      </c>
      <c r="B44" s="46">
        <v>2005</v>
      </c>
      <c r="C44" s="46"/>
      <c r="D44" s="46"/>
      <c r="E44" s="46">
        <v>2006</v>
      </c>
      <c r="F44" s="46"/>
      <c r="G44" s="46"/>
      <c r="H44" s="46">
        <v>2007</v>
      </c>
      <c r="I44" s="46"/>
      <c r="J44" s="46"/>
      <c r="K44" s="46">
        <v>2008</v>
      </c>
      <c r="L44" s="46"/>
      <c r="M44" s="46"/>
      <c r="N44" s="46">
        <v>2009</v>
      </c>
      <c r="O44" s="46"/>
      <c r="P44" s="46"/>
      <c r="Q44" s="46">
        <v>2010</v>
      </c>
      <c r="R44" s="46"/>
      <c r="S44" s="46"/>
      <c r="T44" s="46">
        <v>2011</v>
      </c>
      <c r="U44" s="46"/>
      <c r="V44" s="46"/>
      <c r="W44" s="46">
        <v>2012</v>
      </c>
      <c r="X44" s="46"/>
      <c r="Y44" s="46"/>
      <c r="Z44" s="46">
        <v>2013</v>
      </c>
      <c r="AA44" s="46"/>
      <c r="AB44" s="46"/>
      <c r="AC44" s="46">
        <v>2014</v>
      </c>
      <c r="AD44" s="46"/>
      <c r="AE44" s="46"/>
      <c r="AF44" s="46">
        <v>2015</v>
      </c>
      <c r="AG44" s="46"/>
      <c r="AH44" s="46"/>
      <c r="AI44" s="46">
        <v>2016</v>
      </c>
      <c r="AJ44" s="46"/>
      <c r="AK44" s="46"/>
      <c r="AL44" s="46">
        <v>2017</v>
      </c>
      <c r="AM44" s="46"/>
      <c r="AN44" s="46"/>
      <c r="AO44" s="46">
        <v>2018</v>
      </c>
      <c r="AP44" s="46"/>
      <c r="AQ44" s="46"/>
      <c r="AR44" s="46">
        <v>2019</v>
      </c>
      <c r="AS44" s="46"/>
      <c r="AT44" s="46"/>
      <c r="AU44" s="46">
        <v>2020</v>
      </c>
      <c r="AV44" s="46"/>
      <c r="AW44" s="46"/>
      <c r="AX44" s="46">
        <v>2021</v>
      </c>
      <c r="AY44" s="46"/>
      <c r="AZ44" s="46"/>
      <c r="BA44" s="46">
        <v>2022</v>
      </c>
      <c r="BB44" s="46"/>
      <c r="BC44" s="46"/>
      <c r="BD44" s="46">
        <v>2023</v>
      </c>
      <c r="BE44" s="46"/>
      <c r="BF44" s="46"/>
      <c r="BG44" s="46">
        <v>2024</v>
      </c>
      <c r="BH44" s="46"/>
      <c r="BI44" s="46"/>
    </row>
    <row r="45" spans="1:61" x14ac:dyDescent="0.25">
      <c r="A45" s="8"/>
      <c r="B45" s="15" t="s">
        <v>32</v>
      </c>
      <c r="C45" s="15" t="s">
        <v>33</v>
      </c>
      <c r="D45" s="17" t="s">
        <v>13</v>
      </c>
      <c r="E45" s="15" t="s">
        <v>32</v>
      </c>
      <c r="F45" s="15" t="s">
        <v>33</v>
      </c>
      <c r="G45" s="17" t="s">
        <v>13</v>
      </c>
      <c r="H45" s="15" t="s">
        <v>32</v>
      </c>
      <c r="I45" s="15" t="s">
        <v>33</v>
      </c>
      <c r="J45" s="17" t="s">
        <v>13</v>
      </c>
      <c r="K45" s="15" t="s">
        <v>32</v>
      </c>
      <c r="L45" s="15" t="s">
        <v>33</v>
      </c>
      <c r="M45" s="17" t="s">
        <v>13</v>
      </c>
      <c r="N45" s="15" t="s">
        <v>32</v>
      </c>
      <c r="O45" s="15" t="s">
        <v>33</v>
      </c>
      <c r="P45" s="17" t="s">
        <v>13</v>
      </c>
      <c r="Q45" s="15" t="s">
        <v>32</v>
      </c>
      <c r="R45" s="15" t="s">
        <v>33</v>
      </c>
      <c r="S45" s="17" t="s">
        <v>13</v>
      </c>
      <c r="T45" s="15" t="s">
        <v>32</v>
      </c>
      <c r="U45" s="15" t="s">
        <v>33</v>
      </c>
      <c r="V45" s="17" t="s">
        <v>13</v>
      </c>
      <c r="W45" s="15" t="s">
        <v>32</v>
      </c>
      <c r="X45" s="15" t="s">
        <v>33</v>
      </c>
      <c r="Y45" s="17" t="s">
        <v>13</v>
      </c>
      <c r="Z45" s="15" t="s">
        <v>32</v>
      </c>
      <c r="AA45" s="15" t="s">
        <v>33</v>
      </c>
      <c r="AB45" s="17" t="s">
        <v>13</v>
      </c>
      <c r="AC45" s="15" t="s">
        <v>32</v>
      </c>
      <c r="AD45" s="15" t="s">
        <v>33</v>
      </c>
      <c r="AE45" s="17" t="s">
        <v>13</v>
      </c>
      <c r="AF45" s="15" t="s">
        <v>32</v>
      </c>
      <c r="AG45" s="15" t="s">
        <v>33</v>
      </c>
      <c r="AH45" s="17" t="s">
        <v>13</v>
      </c>
      <c r="AI45" s="15" t="s">
        <v>32</v>
      </c>
      <c r="AJ45" s="15" t="s">
        <v>33</v>
      </c>
      <c r="AK45" s="17" t="s">
        <v>13</v>
      </c>
      <c r="AL45" s="15" t="s">
        <v>32</v>
      </c>
      <c r="AM45" s="15" t="s">
        <v>33</v>
      </c>
      <c r="AN45" s="17" t="s">
        <v>13</v>
      </c>
      <c r="AO45" s="15" t="s">
        <v>32</v>
      </c>
      <c r="AP45" s="15" t="s">
        <v>33</v>
      </c>
      <c r="AQ45" s="17" t="s">
        <v>13</v>
      </c>
      <c r="AR45" s="15" t="s">
        <v>32</v>
      </c>
      <c r="AS45" s="15" t="s">
        <v>33</v>
      </c>
      <c r="AT45" s="17" t="s">
        <v>13</v>
      </c>
      <c r="AU45" s="15" t="s">
        <v>32</v>
      </c>
      <c r="AV45" s="15" t="s">
        <v>33</v>
      </c>
      <c r="AW45" s="17" t="s">
        <v>13</v>
      </c>
      <c r="AX45" s="15" t="s">
        <v>32</v>
      </c>
      <c r="AY45" s="15" t="s">
        <v>33</v>
      </c>
      <c r="AZ45" s="17" t="s">
        <v>13</v>
      </c>
      <c r="BA45" s="15" t="s">
        <v>32</v>
      </c>
      <c r="BB45" s="15" t="s">
        <v>33</v>
      </c>
      <c r="BC45" s="17" t="s">
        <v>13</v>
      </c>
      <c r="BD45" s="15" t="s">
        <v>32</v>
      </c>
      <c r="BE45" s="15" t="s">
        <v>33</v>
      </c>
      <c r="BF45" s="17" t="s">
        <v>13</v>
      </c>
      <c r="BG45" s="15" t="s">
        <v>32</v>
      </c>
      <c r="BH45" s="15" t="s">
        <v>33</v>
      </c>
      <c r="BI45" s="17" t="s">
        <v>13</v>
      </c>
    </row>
    <row r="46" spans="1:61" x14ac:dyDescent="0.25">
      <c r="A46" s="12" t="s">
        <v>14</v>
      </c>
      <c r="B46">
        <v>16341</v>
      </c>
      <c r="C46">
        <v>29686</v>
      </c>
      <c r="D46" s="28">
        <f>B46+C46</f>
        <v>46027</v>
      </c>
      <c r="E46" s="28">
        <v>10210</v>
      </c>
      <c r="F46" s="28">
        <v>7894</v>
      </c>
      <c r="G46" s="28">
        <f>E46+F46</f>
        <v>18104</v>
      </c>
      <c r="H46">
        <v>15809</v>
      </c>
      <c r="I46">
        <v>4116</v>
      </c>
      <c r="J46" s="28">
        <f>H46+I46</f>
        <v>19925</v>
      </c>
      <c r="K46" s="28">
        <v>19761</v>
      </c>
      <c r="L46" s="28">
        <v>7229</v>
      </c>
      <c r="M46" s="28">
        <f>K46+L46</f>
        <v>26990</v>
      </c>
      <c r="N46" s="28">
        <v>32501</v>
      </c>
      <c r="O46" s="28">
        <v>30283</v>
      </c>
      <c r="P46" s="28">
        <f t="shared" ref="P46:P53" si="168">N46+O46</f>
        <v>62784</v>
      </c>
      <c r="Q46" s="28">
        <v>35638</v>
      </c>
      <c r="R46" s="28">
        <v>34939</v>
      </c>
      <c r="S46" s="28">
        <f>Q46+R46</f>
        <v>70577</v>
      </c>
      <c r="T46" s="28">
        <v>25772</v>
      </c>
      <c r="U46" s="28">
        <v>28823</v>
      </c>
      <c r="V46" s="28">
        <f>T46+U46</f>
        <v>54595</v>
      </c>
      <c r="W46" s="28">
        <v>26449</v>
      </c>
      <c r="X46" s="28">
        <v>19412</v>
      </c>
      <c r="Y46" s="28">
        <f>W46+X46</f>
        <v>45861</v>
      </c>
      <c r="Z46" s="28">
        <v>66143</v>
      </c>
      <c r="AA46" s="28">
        <v>29101</v>
      </c>
      <c r="AB46" s="28">
        <f>Z46+AA46</f>
        <v>95244</v>
      </c>
      <c r="AC46" s="28">
        <v>37168</v>
      </c>
      <c r="AD46" s="28">
        <v>14943</v>
      </c>
      <c r="AE46" s="28">
        <f>AC46+AD46</f>
        <v>52111</v>
      </c>
      <c r="AF46" s="28">
        <v>32310</v>
      </c>
      <c r="AG46" s="28">
        <v>14007</v>
      </c>
      <c r="AH46" s="28">
        <f>AF46+AG46</f>
        <v>46317</v>
      </c>
      <c r="AI46" s="28">
        <v>26276</v>
      </c>
      <c r="AJ46" s="28">
        <v>24915</v>
      </c>
      <c r="AK46" s="28">
        <f>AI46+AJ46</f>
        <v>51191</v>
      </c>
      <c r="AL46" s="28">
        <v>39092</v>
      </c>
      <c r="AM46" s="28">
        <v>25421</v>
      </c>
      <c r="AN46" s="28">
        <f>AL46+AM46</f>
        <v>64513</v>
      </c>
      <c r="AO46" s="28">
        <v>29086</v>
      </c>
      <c r="AP46" s="28">
        <v>29989</v>
      </c>
      <c r="AQ46" s="28">
        <f>AO46+AP46</f>
        <v>59075</v>
      </c>
      <c r="AR46" s="28">
        <v>47166</v>
      </c>
      <c r="AS46" s="28">
        <v>24413</v>
      </c>
      <c r="AT46" s="28">
        <f>AR46+AS46</f>
        <v>71579</v>
      </c>
      <c r="AU46" s="28">
        <v>37802</v>
      </c>
      <c r="AV46" s="28">
        <v>17241</v>
      </c>
      <c r="AW46" s="28">
        <f>AU46+AV46</f>
        <v>55043</v>
      </c>
      <c r="AX46" s="28">
        <v>33251</v>
      </c>
      <c r="AY46" s="28">
        <v>11428</v>
      </c>
      <c r="AZ46" s="28">
        <f>AX46+AY46</f>
        <v>44679</v>
      </c>
      <c r="BA46" s="28">
        <v>32122</v>
      </c>
      <c r="BB46" s="28">
        <v>9407</v>
      </c>
      <c r="BC46" s="28">
        <f>BA46+BB46</f>
        <v>41529</v>
      </c>
      <c r="BD46" s="28">
        <v>59133</v>
      </c>
      <c r="BE46" s="28">
        <v>4652</v>
      </c>
      <c r="BF46" s="28">
        <f>BD46+BE46</f>
        <v>63785</v>
      </c>
      <c r="BG46" s="28">
        <v>26449</v>
      </c>
      <c r="BH46" s="28">
        <v>19412</v>
      </c>
      <c r="BI46" s="28">
        <f>BG46+BH46</f>
        <v>45861</v>
      </c>
    </row>
    <row r="47" spans="1:61" x14ac:dyDescent="0.25">
      <c r="A47" s="12" t="s">
        <v>15</v>
      </c>
      <c r="B47">
        <v>9519</v>
      </c>
      <c r="C47">
        <v>10408</v>
      </c>
      <c r="D47" s="28">
        <f t="shared" ref="D47:D53" si="169">B47+C47</f>
        <v>19927</v>
      </c>
      <c r="E47">
        <v>11732</v>
      </c>
      <c r="F47">
        <v>35111</v>
      </c>
      <c r="G47" s="28">
        <f t="shared" ref="G47:G50" si="170">E47+F47</f>
        <v>46843</v>
      </c>
      <c r="H47">
        <v>14081</v>
      </c>
      <c r="I47">
        <v>29956</v>
      </c>
      <c r="J47" s="28">
        <f t="shared" ref="J47:J48" si="171">H47+I47</f>
        <v>44037</v>
      </c>
      <c r="K47">
        <v>19173</v>
      </c>
      <c r="L47">
        <v>26063</v>
      </c>
      <c r="M47" s="28">
        <f t="shared" ref="M47:M52" si="172">K47+L47</f>
        <v>45236</v>
      </c>
      <c r="N47">
        <v>3632</v>
      </c>
      <c r="O47">
        <v>2265</v>
      </c>
      <c r="P47" s="28">
        <f t="shared" si="168"/>
        <v>5897</v>
      </c>
      <c r="Q47">
        <v>5485</v>
      </c>
      <c r="R47">
        <v>5731</v>
      </c>
      <c r="S47" s="28">
        <f t="shared" ref="S47:S53" si="173">Q47+R47</f>
        <v>11216</v>
      </c>
      <c r="T47">
        <v>6119</v>
      </c>
      <c r="U47">
        <v>6100</v>
      </c>
      <c r="V47" s="28">
        <f t="shared" ref="V47:V52" si="174">T47+U47</f>
        <v>12219</v>
      </c>
      <c r="W47">
        <v>5073</v>
      </c>
      <c r="X47">
        <v>6163</v>
      </c>
      <c r="Y47" s="28">
        <f t="shared" ref="Y47:Y53" si="175">W47+X47</f>
        <v>11236</v>
      </c>
      <c r="Z47">
        <v>4567</v>
      </c>
      <c r="AA47">
        <v>5376</v>
      </c>
      <c r="AB47" s="28">
        <f t="shared" ref="AB47:AB52" si="176">Z47+AA47</f>
        <v>9943</v>
      </c>
      <c r="AC47">
        <v>2614</v>
      </c>
      <c r="AD47">
        <v>2950</v>
      </c>
      <c r="AE47" s="28">
        <f t="shared" ref="AE47:AE52" si="177">AC47+AD47</f>
        <v>5564</v>
      </c>
      <c r="AF47">
        <v>12156</v>
      </c>
      <c r="AG47">
        <v>8942</v>
      </c>
      <c r="AH47" s="28">
        <f t="shared" ref="AH47:AH52" si="178">AF47+AG47</f>
        <v>21098</v>
      </c>
      <c r="AI47">
        <v>11707</v>
      </c>
      <c r="AJ47">
        <v>4294</v>
      </c>
      <c r="AK47" s="28">
        <f t="shared" ref="AK47:AK52" si="179">AI47+AJ47</f>
        <v>16001</v>
      </c>
      <c r="AL47">
        <v>4495</v>
      </c>
      <c r="AM47">
        <v>5228</v>
      </c>
      <c r="AN47" s="28">
        <f>AL47+AM47</f>
        <v>9723</v>
      </c>
      <c r="AO47">
        <v>4834</v>
      </c>
      <c r="AP47">
        <v>5391</v>
      </c>
      <c r="AQ47" s="28">
        <f t="shared" ref="AQ47:AQ52" si="180">AO47+AP47</f>
        <v>10225</v>
      </c>
      <c r="AR47">
        <v>6915</v>
      </c>
      <c r="AS47">
        <v>6991</v>
      </c>
      <c r="AT47" s="28">
        <f t="shared" ref="AT47:AT52" si="181">AR47+AS47</f>
        <v>13906</v>
      </c>
      <c r="AU47">
        <v>7301</v>
      </c>
      <c r="AV47">
        <v>3874</v>
      </c>
      <c r="AW47" s="28">
        <f t="shared" ref="AW47:AW53" si="182">AU47+AV47</f>
        <v>11175</v>
      </c>
      <c r="AX47">
        <v>15317</v>
      </c>
      <c r="AY47">
        <v>5365</v>
      </c>
      <c r="AZ47" s="28">
        <f t="shared" ref="AZ47:AZ52" si="183">AX47+AY47</f>
        <v>20682</v>
      </c>
      <c r="BA47">
        <v>8608</v>
      </c>
      <c r="BB47">
        <v>6308</v>
      </c>
      <c r="BC47" s="28">
        <f t="shared" ref="BC47:BC52" si="184">BA47+BB47</f>
        <v>14916</v>
      </c>
      <c r="BD47" s="28">
        <v>17347</v>
      </c>
      <c r="BE47" s="28">
        <v>0</v>
      </c>
      <c r="BF47" s="28">
        <f t="shared" ref="BF47:BF52" si="185">BD47+BE47</f>
        <v>17347</v>
      </c>
      <c r="BG47">
        <v>5073</v>
      </c>
      <c r="BH47">
        <v>6163</v>
      </c>
      <c r="BI47" s="28">
        <f t="shared" ref="BI47:BI48" si="186">BG47+BH47</f>
        <v>11236</v>
      </c>
    </row>
    <row r="48" spans="1:61" x14ac:dyDescent="0.25">
      <c r="A48" s="12" t="s">
        <v>16</v>
      </c>
      <c r="B48">
        <v>6364</v>
      </c>
      <c r="C48">
        <v>9025</v>
      </c>
      <c r="D48" s="28">
        <f t="shared" si="169"/>
        <v>15389</v>
      </c>
      <c r="E48">
        <v>9318</v>
      </c>
      <c r="F48">
        <v>7833</v>
      </c>
      <c r="G48" s="28">
        <f t="shared" si="170"/>
        <v>17151</v>
      </c>
      <c r="H48">
        <v>6922</v>
      </c>
      <c r="I48">
        <v>14205</v>
      </c>
      <c r="J48" s="28">
        <f t="shared" si="171"/>
        <v>21127</v>
      </c>
      <c r="K48">
        <v>7992</v>
      </c>
      <c r="L48">
        <v>13110</v>
      </c>
      <c r="M48" s="28">
        <f t="shared" si="172"/>
        <v>21102</v>
      </c>
      <c r="N48">
        <v>9023</v>
      </c>
      <c r="O48">
        <v>9318</v>
      </c>
      <c r="P48" s="28">
        <f t="shared" si="168"/>
        <v>18341</v>
      </c>
      <c r="Q48">
        <v>6807</v>
      </c>
      <c r="R48">
        <v>3201</v>
      </c>
      <c r="S48" s="28">
        <f t="shared" si="173"/>
        <v>10008</v>
      </c>
      <c r="T48">
        <v>5086</v>
      </c>
      <c r="U48">
        <v>5347</v>
      </c>
      <c r="V48" s="28">
        <f t="shared" si="174"/>
        <v>10433</v>
      </c>
      <c r="W48">
        <v>6291</v>
      </c>
      <c r="X48">
        <v>5150</v>
      </c>
      <c r="Y48" s="28">
        <f t="shared" si="175"/>
        <v>11441</v>
      </c>
      <c r="Z48">
        <v>2150</v>
      </c>
      <c r="AA48">
        <v>4259</v>
      </c>
      <c r="AB48" s="28">
        <f t="shared" si="176"/>
        <v>6409</v>
      </c>
      <c r="AC48">
        <v>6433</v>
      </c>
      <c r="AD48">
        <v>2954</v>
      </c>
      <c r="AE48" s="28">
        <f t="shared" si="177"/>
        <v>9387</v>
      </c>
      <c r="AF48">
        <v>12078</v>
      </c>
      <c r="AG48">
        <v>8002</v>
      </c>
      <c r="AH48" s="28">
        <f t="shared" si="178"/>
        <v>20080</v>
      </c>
      <c r="AI48">
        <v>8196</v>
      </c>
      <c r="AJ48">
        <v>3060</v>
      </c>
      <c r="AK48" s="28">
        <f t="shared" si="179"/>
        <v>11256</v>
      </c>
      <c r="AL48">
        <v>10149</v>
      </c>
      <c r="AM48">
        <v>9383</v>
      </c>
      <c r="AN48" s="28">
        <f>AL48+AM48</f>
        <v>19532</v>
      </c>
      <c r="AO48">
        <v>6957</v>
      </c>
      <c r="AP48">
        <v>4532</v>
      </c>
      <c r="AQ48" s="28">
        <f t="shared" si="180"/>
        <v>11489</v>
      </c>
      <c r="AR48">
        <v>11025</v>
      </c>
      <c r="AS48">
        <v>13745</v>
      </c>
      <c r="AT48" s="28">
        <f t="shared" si="181"/>
        <v>24770</v>
      </c>
      <c r="AU48">
        <v>4406</v>
      </c>
      <c r="AV48">
        <v>11783</v>
      </c>
      <c r="AW48" s="28">
        <f t="shared" si="182"/>
        <v>16189</v>
      </c>
      <c r="AX48">
        <v>4291</v>
      </c>
      <c r="AY48">
        <v>9830</v>
      </c>
      <c r="AZ48" s="28">
        <f t="shared" si="183"/>
        <v>14121</v>
      </c>
      <c r="BA48">
        <v>11647</v>
      </c>
      <c r="BB48">
        <v>9597</v>
      </c>
      <c r="BC48" s="28">
        <f t="shared" si="184"/>
        <v>21244</v>
      </c>
      <c r="BD48">
        <v>14106</v>
      </c>
      <c r="BE48">
        <v>3526</v>
      </c>
      <c r="BF48" s="28">
        <f t="shared" si="185"/>
        <v>17632</v>
      </c>
      <c r="BG48">
        <v>6291</v>
      </c>
      <c r="BH48">
        <v>5150</v>
      </c>
      <c r="BI48" s="28">
        <f t="shared" si="186"/>
        <v>11441</v>
      </c>
    </row>
    <row r="49" spans="1:61" x14ac:dyDescent="0.25">
      <c r="A49" s="12" t="s">
        <v>17</v>
      </c>
      <c r="B49">
        <v>0</v>
      </c>
      <c r="C49">
        <v>0</v>
      </c>
      <c r="D49" s="28">
        <f t="shared" si="169"/>
        <v>0</v>
      </c>
      <c r="E49">
        <v>0</v>
      </c>
      <c r="F49">
        <v>0</v>
      </c>
      <c r="G49" s="28">
        <f>E49+F49</f>
        <v>0</v>
      </c>
      <c r="H49">
        <v>0</v>
      </c>
      <c r="I49">
        <v>0</v>
      </c>
      <c r="J49" s="28">
        <v>0</v>
      </c>
      <c r="K49" s="5" t="s">
        <v>22</v>
      </c>
      <c r="L49" s="5" t="s">
        <v>22</v>
      </c>
      <c r="M49" s="5" t="s">
        <v>22</v>
      </c>
      <c r="N49">
        <v>634</v>
      </c>
      <c r="O49">
        <v>0</v>
      </c>
      <c r="P49" s="28">
        <f t="shared" si="168"/>
        <v>634</v>
      </c>
      <c r="Q49">
        <v>602</v>
      </c>
      <c r="R49">
        <v>0</v>
      </c>
      <c r="S49" s="28">
        <f>Q49+R49</f>
        <v>602</v>
      </c>
      <c r="T49">
        <v>0</v>
      </c>
      <c r="U49">
        <v>0</v>
      </c>
      <c r="V49" s="28">
        <f>T49+U49</f>
        <v>0</v>
      </c>
      <c r="W49" s="5" t="s">
        <v>22</v>
      </c>
      <c r="X49" s="5" t="s">
        <v>22</v>
      </c>
      <c r="Y49" s="5">
        <v>0</v>
      </c>
      <c r="Z49">
        <v>0</v>
      </c>
      <c r="AA49">
        <v>793</v>
      </c>
      <c r="AB49" s="28">
        <f>Z49+AA49</f>
        <v>793</v>
      </c>
      <c r="AC49">
        <v>341</v>
      </c>
      <c r="AD49">
        <v>0</v>
      </c>
      <c r="AE49" s="28">
        <f>AC49+AD49</f>
        <v>341</v>
      </c>
      <c r="AF49">
        <v>291</v>
      </c>
      <c r="AG49">
        <v>0</v>
      </c>
      <c r="AH49" s="28">
        <f>AF49+AG49</f>
        <v>291</v>
      </c>
      <c r="AI49">
        <v>303</v>
      </c>
      <c r="AJ49">
        <v>0</v>
      </c>
      <c r="AK49" s="28">
        <f>AI49+AJ49</f>
        <v>303</v>
      </c>
      <c r="AL49">
        <v>479</v>
      </c>
      <c r="AM49">
        <v>0</v>
      </c>
      <c r="AN49" s="28">
        <f>AL49+AM49</f>
        <v>479</v>
      </c>
      <c r="AO49">
        <v>296</v>
      </c>
      <c r="AP49">
        <v>0</v>
      </c>
      <c r="AQ49" s="28">
        <f>AO49+AP49</f>
        <v>296</v>
      </c>
      <c r="AR49">
        <v>0</v>
      </c>
      <c r="AS49">
        <v>0</v>
      </c>
      <c r="AT49" s="28">
        <f>AR49+AS49</f>
        <v>0</v>
      </c>
      <c r="AU49">
        <v>663</v>
      </c>
      <c r="AV49">
        <v>0</v>
      </c>
      <c r="AW49" s="28">
        <f>AU49+AV49</f>
        <v>663</v>
      </c>
      <c r="AX49">
        <v>1215</v>
      </c>
      <c r="AY49">
        <v>0</v>
      </c>
      <c r="AZ49" s="28">
        <f>AX49+AY49</f>
        <v>1215</v>
      </c>
      <c r="BA49">
        <v>648</v>
      </c>
      <c r="BB49">
        <v>0</v>
      </c>
      <c r="BC49" s="28">
        <f>BA49+BB49</f>
        <v>648</v>
      </c>
      <c r="BD49">
        <v>0</v>
      </c>
      <c r="BE49">
        <v>0</v>
      </c>
      <c r="BF49" s="28">
        <f>BD49+BE49</f>
        <v>0</v>
      </c>
      <c r="BG49" s="5" t="s">
        <v>22</v>
      </c>
      <c r="BH49" s="5" t="s">
        <v>22</v>
      </c>
      <c r="BI49" s="5" t="s">
        <v>22</v>
      </c>
    </row>
    <row r="50" spans="1:61" x14ac:dyDescent="0.25">
      <c r="A50" s="12" t="s">
        <v>18</v>
      </c>
      <c r="B50">
        <v>624</v>
      </c>
      <c r="C50">
        <v>0</v>
      </c>
      <c r="D50" s="28">
        <f t="shared" si="169"/>
        <v>624</v>
      </c>
      <c r="E50">
        <v>1796</v>
      </c>
      <c r="F50">
        <v>1415</v>
      </c>
      <c r="G50" s="28">
        <f t="shared" si="170"/>
        <v>3211</v>
      </c>
      <c r="H50">
        <v>1990</v>
      </c>
      <c r="I50">
        <v>0</v>
      </c>
      <c r="J50" s="28">
        <f>H50+I50</f>
        <v>1990</v>
      </c>
      <c r="K50">
        <v>3770</v>
      </c>
      <c r="L50">
        <v>1677</v>
      </c>
      <c r="M50" s="28">
        <f t="shared" si="172"/>
        <v>5447</v>
      </c>
      <c r="N50">
        <v>1286</v>
      </c>
      <c r="O50">
        <v>571</v>
      </c>
      <c r="P50" s="28">
        <f t="shared" si="168"/>
        <v>1857</v>
      </c>
      <c r="Q50">
        <v>2800</v>
      </c>
      <c r="R50">
        <v>2205</v>
      </c>
      <c r="S50" s="28">
        <f t="shared" si="173"/>
        <v>5005</v>
      </c>
      <c r="T50">
        <v>4197</v>
      </c>
      <c r="U50">
        <v>2690</v>
      </c>
      <c r="V50" s="28">
        <f t="shared" si="174"/>
        <v>6887</v>
      </c>
      <c r="W50">
        <v>3660</v>
      </c>
      <c r="X50">
        <v>1583</v>
      </c>
      <c r="Y50" s="28">
        <f t="shared" si="175"/>
        <v>5243</v>
      </c>
      <c r="Z50">
        <v>2030</v>
      </c>
      <c r="AA50">
        <v>2249</v>
      </c>
      <c r="AB50" s="28">
        <f t="shared" si="176"/>
        <v>4279</v>
      </c>
      <c r="AC50">
        <v>1878</v>
      </c>
      <c r="AD50">
        <v>307</v>
      </c>
      <c r="AE50" s="28">
        <f t="shared" si="177"/>
        <v>2185</v>
      </c>
      <c r="AF50">
        <v>1043</v>
      </c>
      <c r="AG50">
        <v>1414</v>
      </c>
      <c r="AH50" s="28">
        <f t="shared" si="178"/>
        <v>2457</v>
      </c>
      <c r="AI50">
        <v>2456</v>
      </c>
      <c r="AJ50">
        <v>0</v>
      </c>
      <c r="AK50" s="28">
        <f t="shared" si="179"/>
        <v>2456</v>
      </c>
      <c r="AL50">
        <v>3693</v>
      </c>
      <c r="AM50">
        <v>2260</v>
      </c>
      <c r="AN50" s="28">
        <f t="shared" ref="AN50:AN52" si="187">AL50+AM50</f>
        <v>5953</v>
      </c>
      <c r="AO50">
        <v>1875</v>
      </c>
      <c r="AP50">
        <v>4311</v>
      </c>
      <c r="AQ50" s="28">
        <f t="shared" si="180"/>
        <v>6186</v>
      </c>
      <c r="AR50">
        <v>4886</v>
      </c>
      <c r="AS50">
        <v>1723</v>
      </c>
      <c r="AT50" s="28">
        <f t="shared" si="181"/>
        <v>6609</v>
      </c>
      <c r="AU50">
        <v>6460</v>
      </c>
      <c r="AV50">
        <v>5058</v>
      </c>
      <c r="AW50" s="28">
        <f t="shared" si="182"/>
        <v>11518</v>
      </c>
      <c r="AX50">
        <v>6685</v>
      </c>
      <c r="AY50">
        <v>8696</v>
      </c>
      <c r="AZ50" s="28">
        <f t="shared" si="183"/>
        <v>15381</v>
      </c>
      <c r="BA50">
        <v>10944</v>
      </c>
      <c r="BB50">
        <v>10625</v>
      </c>
      <c r="BC50" s="28">
        <f>BA50+BB50</f>
        <v>21569</v>
      </c>
      <c r="BD50">
        <v>9877</v>
      </c>
      <c r="BE50">
        <v>1444</v>
      </c>
      <c r="BF50" s="28">
        <f t="shared" si="185"/>
        <v>11321</v>
      </c>
      <c r="BG50">
        <v>3660</v>
      </c>
      <c r="BH50">
        <v>1583</v>
      </c>
      <c r="BI50" s="28">
        <f t="shared" ref="BI50:BI53" si="188">BG50+BH50</f>
        <v>5243</v>
      </c>
    </row>
    <row r="51" spans="1:61" x14ac:dyDescent="0.25">
      <c r="A51" s="12" t="s">
        <v>19</v>
      </c>
      <c r="B51">
        <v>24784</v>
      </c>
      <c r="C51">
        <v>43215</v>
      </c>
      <c r="D51" s="28">
        <f t="shared" si="169"/>
        <v>67999</v>
      </c>
      <c r="E51">
        <v>34023</v>
      </c>
      <c r="F51">
        <v>41233</v>
      </c>
      <c r="G51" s="28">
        <f t="shared" ref="G51:G52" si="189">E51+F51</f>
        <v>75256</v>
      </c>
      <c r="H51">
        <v>43554</v>
      </c>
      <c r="I51">
        <v>50902</v>
      </c>
      <c r="J51" s="28">
        <f t="shared" ref="J51:J52" si="190">H51+I51</f>
        <v>94456</v>
      </c>
      <c r="K51">
        <v>48081</v>
      </c>
      <c r="L51">
        <v>46253</v>
      </c>
      <c r="M51" s="28">
        <f t="shared" si="172"/>
        <v>94334</v>
      </c>
      <c r="N51">
        <v>51397</v>
      </c>
      <c r="O51">
        <v>33487</v>
      </c>
      <c r="P51" s="28">
        <f t="shared" si="168"/>
        <v>84884</v>
      </c>
      <c r="Q51">
        <v>32429</v>
      </c>
      <c r="R51">
        <v>39219</v>
      </c>
      <c r="S51" s="28">
        <f t="shared" si="173"/>
        <v>71648</v>
      </c>
      <c r="T51">
        <v>39628</v>
      </c>
      <c r="U51">
        <v>29459</v>
      </c>
      <c r="V51" s="28">
        <f t="shared" si="174"/>
        <v>69087</v>
      </c>
      <c r="W51">
        <v>42879</v>
      </c>
      <c r="X51">
        <v>40900</v>
      </c>
      <c r="Y51" s="28">
        <f t="shared" si="175"/>
        <v>83779</v>
      </c>
      <c r="Z51">
        <v>31213</v>
      </c>
      <c r="AA51">
        <v>24683</v>
      </c>
      <c r="AB51" s="28">
        <f t="shared" si="176"/>
        <v>55896</v>
      </c>
      <c r="AC51">
        <v>31522</v>
      </c>
      <c r="AD51">
        <v>20778</v>
      </c>
      <c r="AE51" s="28">
        <f t="shared" si="177"/>
        <v>52300</v>
      </c>
      <c r="AF51">
        <v>29106</v>
      </c>
      <c r="AG51">
        <v>15936</v>
      </c>
      <c r="AH51" s="28">
        <f t="shared" si="178"/>
        <v>45042</v>
      </c>
      <c r="AI51">
        <v>40393</v>
      </c>
      <c r="AJ51">
        <v>26536</v>
      </c>
      <c r="AK51" s="28">
        <f t="shared" si="179"/>
        <v>66929</v>
      </c>
      <c r="AL51">
        <v>30940</v>
      </c>
      <c r="AM51">
        <v>20089</v>
      </c>
      <c r="AN51" s="28">
        <f t="shared" si="187"/>
        <v>51029</v>
      </c>
      <c r="AO51">
        <v>30951</v>
      </c>
      <c r="AP51">
        <v>28762</v>
      </c>
      <c r="AQ51" s="28">
        <f t="shared" si="180"/>
        <v>59713</v>
      </c>
      <c r="AR51">
        <v>28163</v>
      </c>
      <c r="AS51">
        <v>30242</v>
      </c>
      <c r="AT51" s="28">
        <f t="shared" si="181"/>
        <v>58405</v>
      </c>
      <c r="AU51">
        <v>37781</v>
      </c>
      <c r="AV51">
        <v>15482</v>
      </c>
      <c r="AW51" s="28">
        <f t="shared" si="182"/>
        <v>53263</v>
      </c>
      <c r="AX51">
        <v>35896</v>
      </c>
      <c r="AY51">
        <v>23700</v>
      </c>
      <c r="AZ51" s="28">
        <f t="shared" si="183"/>
        <v>59596</v>
      </c>
      <c r="BA51">
        <v>51928</v>
      </c>
      <c r="BB51">
        <v>27350</v>
      </c>
      <c r="BC51" s="28">
        <f t="shared" si="184"/>
        <v>79278</v>
      </c>
      <c r="BD51">
        <v>73710</v>
      </c>
      <c r="BE51">
        <v>30744</v>
      </c>
      <c r="BF51" s="28">
        <f t="shared" si="185"/>
        <v>104454</v>
      </c>
      <c r="BG51">
        <v>42879</v>
      </c>
      <c r="BH51">
        <v>40900</v>
      </c>
      <c r="BI51" s="28">
        <f t="shared" si="188"/>
        <v>83779</v>
      </c>
    </row>
    <row r="52" spans="1:61" x14ac:dyDescent="0.25">
      <c r="A52" s="12" t="s">
        <v>20</v>
      </c>
      <c r="B52" s="28">
        <v>249</v>
      </c>
      <c r="C52" s="28">
        <v>716</v>
      </c>
      <c r="D52" s="28">
        <f t="shared" si="169"/>
        <v>965</v>
      </c>
      <c r="E52" s="28">
        <v>990</v>
      </c>
      <c r="F52" s="28">
        <v>629</v>
      </c>
      <c r="G52" s="28">
        <f t="shared" si="189"/>
        <v>1619</v>
      </c>
      <c r="H52" s="28">
        <v>4426</v>
      </c>
      <c r="I52" s="28">
        <v>0</v>
      </c>
      <c r="J52" s="28">
        <f t="shared" si="190"/>
        <v>4426</v>
      </c>
      <c r="K52">
        <v>2402</v>
      </c>
      <c r="L52">
        <v>3117</v>
      </c>
      <c r="M52" s="28">
        <f t="shared" si="172"/>
        <v>5519</v>
      </c>
      <c r="N52" s="28">
        <v>2056</v>
      </c>
      <c r="O52" s="28">
        <v>4678</v>
      </c>
      <c r="P52" s="28">
        <f t="shared" si="168"/>
        <v>6734</v>
      </c>
      <c r="Q52" s="28">
        <v>1438</v>
      </c>
      <c r="R52" s="28">
        <v>1354</v>
      </c>
      <c r="S52" s="28">
        <f t="shared" si="173"/>
        <v>2792</v>
      </c>
      <c r="T52" s="28">
        <v>692</v>
      </c>
      <c r="U52" s="28">
        <v>2248</v>
      </c>
      <c r="V52" s="28">
        <f t="shared" si="174"/>
        <v>2940</v>
      </c>
      <c r="W52" s="28">
        <v>2769</v>
      </c>
      <c r="X52" s="28">
        <v>3313</v>
      </c>
      <c r="Y52" s="28">
        <f t="shared" si="175"/>
        <v>6082</v>
      </c>
      <c r="Z52">
        <v>1507</v>
      </c>
      <c r="AA52">
        <v>2203</v>
      </c>
      <c r="AB52" s="28">
        <f t="shared" si="176"/>
        <v>3710</v>
      </c>
      <c r="AC52">
        <v>1646</v>
      </c>
      <c r="AD52">
        <v>1613</v>
      </c>
      <c r="AE52" s="28">
        <f t="shared" si="177"/>
        <v>3259</v>
      </c>
      <c r="AF52" s="28">
        <v>3268</v>
      </c>
      <c r="AG52" s="28">
        <v>2038</v>
      </c>
      <c r="AH52" s="28">
        <f t="shared" si="178"/>
        <v>5306</v>
      </c>
      <c r="AI52" s="28">
        <v>2692</v>
      </c>
      <c r="AJ52" s="28">
        <v>2584</v>
      </c>
      <c r="AK52" s="28">
        <f t="shared" si="179"/>
        <v>5276</v>
      </c>
      <c r="AL52" s="28">
        <v>2529</v>
      </c>
      <c r="AM52" s="28">
        <v>1155</v>
      </c>
      <c r="AN52" s="28">
        <f t="shared" si="187"/>
        <v>3684</v>
      </c>
      <c r="AO52" s="28">
        <v>3293</v>
      </c>
      <c r="AP52" s="28">
        <v>2250</v>
      </c>
      <c r="AQ52" s="28">
        <f t="shared" si="180"/>
        <v>5543</v>
      </c>
      <c r="AR52" s="28">
        <v>3837</v>
      </c>
      <c r="AS52" s="28">
        <v>3075</v>
      </c>
      <c r="AT52" s="28">
        <f t="shared" si="181"/>
        <v>6912</v>
      </c>
      <c r="AU52" s="28">
        <v>6540</v>
      </c>
      <c r="AV52" s="28">
        <v>545</v>
      </c>
      <c r="AW52" s="28">
        <f t="shared" si="182"/>
        <v>7085</v>
      </c>
      <c r="AX52" s="28">
        <v>3983</v>
      </c>
      <c r="AY52" s="28">
        <v>1868</v>
      </c>
      <c r="AZ52" s="28">
        <f t="shared" si="183"/>
        <v>5851</v>
      </c>
      <c r="BA52" s="28">
        <v>6338</v>
      </c>
      <c r="BB52" s="28">
        <v>2071</v>
      </c>
      <c r="BC52" s="28">
        <f t="shared" si="184"/>
        <v>8409</v>
      </c>
      <c r="BD52" s="28">
        <v>2510</v>
      </c>
      <c r="BE52" s="28">
        <v>1044</v>
      </c>
      <c r="BF52" s="28">
        <f t="shared" si="185"/>
        <v>3554</v>
      </c>
      <c r="BG52" s="28">
        <v>2769</v>
      </c>
      <c r="BH52" s="28">
        <v>3313</v>
      </c>
      <c r="BI52" s="28">
        <f t="shared" si="188"/>
        <v>6082</v>
      </c>
    </row>
    <row r="53" spans="1:61" x14ac:dyDescent="0.25">
      <c r="A53" s="12" t="s">
        <v>21</v>
      </c>
      <c r="B53" s="28">
        <v>0</v>
      </c>
      <c r="C53" s="28">
        <v>0</v>
      </c>
      <c r="D53" s="28">
        <f t="shared" si="169"/>
        <v>0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  <c r="J53" s="5" t="s">
        <v>22</v>
      </c>
      <c r="K53" s="5" t="s">
        <v>22</v>
      </c>
      <c r="L53" s="5" t="s">
        <v>22</v>
      </c>
      <c r="M53" s="5" t="s">
        <v>22</v>
      </c>
      <c r="N53">
        <v>0</v>
      </c>
      <c r="O53">
        <v>689</v>
      </c>
      <c r="P53" s="28">
        <f t="shared" si="168"/>
        <v>689</v>
      </c>
      <c r="Q53">
        <v>0</v>
      </c>
      <c r="R53">
        <v>0</v>
      </c>
      <c r="S53" s="28">
        <f t="shared" si="173"/>
        <v>0</v>
      </c>
      <c r="T53" s="28" t="s">
        <v>22</v>
      </c>
      <c r="U53" s="28" t="s">
        <v>22</v>
      </c>
      <c r="V53" s="28" t="s">
        <v>22</v>
      </c>
      <c r="W53">
        <v>744</v>
      </c>
      <c r="X53">
        <v>0</v>
      </c>
      <c r="Y53" s="28">
        <f t="shared" si="175"/>
        <v>744</v>
      </c>
      <c r="Z53" s="5" t="s">
        <v>22</v>
      </c>
      <c r="AA53" s="5" t="s">
        <v>22</v>
      </c>
      <c r="AB53" s="5" t="s">
        <v>22</v>
      </c>
      <c r="AC53" s="5" t="s">
        <v>22</v>
      </c>
      <c r="AD53" s="5" t="s">
        <v>22</v>
      </c>
      <c r="AE53" s="5" t="s">
        <v>22</v>
      </c>
      <c r="AF53" s="5" t="s">
        <v>22</v>
      </c>
      <c r="AG53" s="5" t="s">
        <v>22</v>
      </c>
      <c r="AH53" s="5" t="s">
        <v>22</v>
      </c>
      <c r="AI53" s="5" t="s">
        <v>22</v>
      </c>
      <c r="AJ53" s="5" t="s">
        <v>22</v>
      </c>
      <c r="AK53" s="5" t="s">
        <v>22</v>
      </c>
      <c r="AL53" s="5" t="s">
        <v>22</v>
      </c>
      <c r="AM53" s="5" t="s">
        <v>22</v>
      </c>
      <c r="AN53" s="5" t="s">
        <v>22</v>
      </c>
      <c r="AO53" s="5" t="s">
        <v>22</v>
      </c>
      <c r="AP53" s="5" t="s">
        <v>22</v>
      </c>
      <c r="AQ53" s="5" t="s">
        <v>22</v>
      </c>
      <c r="AR53" s="5" t="s">
        <v>22</v>
      </c>
      <c r="AS53" s="5" t="s">
        <v>22</v>
      </c>
      <c r="AT53" s="5" t="s">
        <v>22</v>
      </c>
      <c r="AU53">
        <v>0</v>
      </c>
      <c r="AV53">
        <v>0</v>
      </c>
      <c r="AW53" s="28">
        <f t="shared" si="182"/>
        <v>0</v>
      </c>
      <c r="AX53" s="5" t="s">
        <v>22</v>
      </c>
      <c r="AY53" s="5" t="s">
        <v>22</v>
      </c>
      <c r="AZ53" s="5" t="s">
        <v>22</v>
      </c>
      <c r="BA53" s="5" t="s">
        <v>22</v>
      </c>
      <c r="BB53" s="5" t="s">
        <v>22</v>
      </c>
      <c r="BC53" s="5" t="s">
        <v>22</v>
      </c>
      <c r="BD53" s="5" t="s">
        <v>22</v>
      </c>
      <c r="BE53" s="5" t="s">
        <v>22</v>
      </c>
      <c r="BF53" s="5" t="s">
        <v>22</v>
      </c>
      <c r="BG53">
        <v>744</v>
      </c>
      <c r="BH53">
        <v>0</v>
      </c>
      <c r="BI53" s="28">
        <f t="shared" si="188"/>
        <v>744</v>
      </c>
    </row>
    <row r="54" spans="1:61" x14ac:dyDescent="0.25">
      <c r="A54" s="21" t="s">
        <v>13</v>
      </c>
      <c r="B54" s="30">
        <f t="shared" ref="B54:C54" si="191">SUM(B46:B53)</f>
        <v>57881</v>
      </c>
      <c r="C54" s="30">
        <f t="shared" si="191"/>
        <v>93050</v>
      </c>
      <c r="D54" s="30">
        <f>SUM(D46:D53)</f>
        <v>150931</v>
      </c>
      <c r="E54" s="30">
        <f t="shared" ref="E54" si="192">SUM(E46:E53)</f>
        <v>68069</v>
      </c>
      <c r="F54" s="30">
        <f t="shared" ref="F54" si="193">SUM(F46:F53)</f>
        <v>94115</v>
      </c>
      <c r="G54" s="30">
        <f>SUM(G46:G53)</f>
        <v>162184</v>
      </c>
      <c r="H54" s="30">
        <f t="shared" ref="H54" si="194">SUM(H46:H53)</f>
        <v>86782</v>
      </c>
      <c r="I54" s="30">
        <f t="shared" ref="I54" si="195">SUM(I46:I53)</f>
        <v>99179</v>
      </c>
      <c r="J54" s="30">
        <f t="shared" ref="J54" si="196">SUM(J46:J53)</f>
        <v>185961</v>
      </c>
      <c r="K54" s="30">
        <f t="shared" ref="K54" si="197">SUM(K46:K53)</f>
        <v>101179</v>
      </c>
      <c r="L54" s="30">
        <f t="shared" ref="L54" si="198">SUM(L46:L53)</f>
        <v>97449</v>
      </c>
      <c r="M54" s="30">
        <f t="shared" ref="M54" si="199">SUM(M46:M53)</f>
        <v>198628</v>
      </c>
      <c r="N54" s="30">
        <f>SUM(N46:N53)</f>
        <v>100529</v>
      </c>
      <c r="O54" s="30">
        <f>SUM(O46:O53)</f>
        <v>81291</v>
      </c>
      <c r="P54" s="30">
        <f t="shared" ref="P54" si="200">SUM(P46:P53)</f>
        <v>181820</v>
      </c>
      <c r="Q54" s="30">
        <f t="shared" ref="Q54" si="201">SUM(Q46:Q53)</f>
        <v>85199</v>
      </c>
      <c r="R54" s="30">
        <f t="shared" ref="R54" si="202">SUM(R46:R53)</f>
        <v>86649</v>
      </c>
      <c r="S54" s="30">
        <f t="shared" ref="S54" si="203">SUM(S46:S53)</f>
        <v>171848</v>
      </c>
      <c r="T54" s="30">
        <f t="shared" ref="T54" si="204">SUM(T46:T53)</f>
        <v>81494</v>
      </c>
      <c r="U54" s="30">
        <f t="shared" ref="U54" si="205">SUM(U46:U53)</f>
        <v>74667</v>
      </c>
      <c r="V54" s="30">
        <f t="shared" ref="V54" si="206">SUM(V46:V53)</f>
        <v>156161</v>
      </c>
      <c r="W54" s="30">
        <f t="shared" ref="W54" si="207">SUM(W46:W53)</f>
        <v>87865</v>
      </c>
      <c r="X54" s="30">
        <f t="shared" ref="X54" si="208">SUM(X46:X53)</f>
        <v>76521</v>
      </c>
      <c r="Y54" s="30">
        <f t="shared" ref="Y54" si="209">SUM(Y46:Y53)</f>
        <v>164386</v>
      </c>
      <c r="Z54" s="30">
        <f t="shared" ref="Z54" si="210">SUM(Z46:Z53)</f>
        <v>107610</v>
      </c>
      <c r="AA54" s="41">
        <f t="shared" ref="AA54" si="211">SUM(AA46:AA53)</f>
        <v>68664</v>
      </c>
      <c r="AB54" s="30">
        <f t="shared" ref="AB54" si="212">SUM(AB46:AB53)</f>
        <v>176274</v>
      </c>
      <c r="AC54" s="30">
        <f t="shared" ref="AC54" si="213">SUM(AC46:AC53)</f>
        <v>81602</v>
      </c>
      <c r="AD54" s="30">
        <f t="shared" ref="AD54" si="214">SUM(AD46:AD53)</f>
        <v>43545</v>
      </c>
      <c r="AE54" s="30">
        <f t="shared" ref="AE54" si="215">SUM(AE46:AE53)</f>
        <v>125147</v>
      </c>
      <c r="AF54" s="30">
        <f t="shared" ref="AF54" si="216">SUM(AF46:AF53)</f>
        <v>90252</v>
      </c>
      <c r="AG54" s="30">
        <f t="shared" ref="AG54" si="217">SUM(AG46:AG53)</f>
        <v>50339</v>
      </c>
      <c r="AH54" s="30">
        <f t="shared" ref="AH54" si="218">SUM(AH46:AH53)</f>
        <v>140591</v>
      </c>
      <c r="AI54" s="30">
        <f t="shared" ref="AI54" si="219">SUM(AI46:AI53)</f>
        <v>92023</v>
      </c>
      <c r="AJ54" s="30">
        <f t="shared" ref="AJ54" si="220">SUM(AJ46:AJ53)</f>
        <v>61389</v>
      </c>
      <c r="AK54" s="30">
        <f t="shared" ref="AK54" si="221">SUM(AK46:AK53)</f>
        <v>153412</v>
      </c>
      <c r="AL54" s="30">
        <f t="shared" ref="AL54" si="222">SUM(AL46:AL53)</f>
        <v>91377</v>
      </c>
      <c r="AM54" s="30">
        <f t="shared" ref="AM54" si="223">SUM(AM46:AM53)</f>
        <v>63536</v>
      </c>
      <c r="AN54" s="30">
        <f t="shared" ref="AN54" si="224">SUM(AN46:AN53)</f>
        <v>154913</v>
      </c>
      <c r="AO54" s="30">
        <f t="shared" ref="AO54" si="225">SUM(AO46:AO53)</f>
        <v>77292</v>
      </c>
      <c r="AP54" s="30">
        <f t="shared" ref="AP54" si="226">SUM(AP46:AP53)</f>
        <v>75235</v>
      </c>
      <c r="AQ54" s="30">
        <f t="shared" ref="AQ54" si="227">SUM(AQ46:AQ53)</f>
        <v>152527</v>
      </c>
      <c r="AR54" s="30">
        <f t="shared" ref="AR54" si="228">SUM(AR46:AR53)</f>
        <v>101992</v>
      </c>
      <c r="AS54" s="30">
        <f t="shared" ref="AS54" si="229">SUM(AS46:AS53)</f>
        <v>80189</v>
      </c>
      <c r="AT54" s="30">
        <f t="shared" ref="AT54" si="230">SUM(AT46:AT53)</f>
        <v>182181</v>
      </c>
      <c r="AU54" s="30">
        <f t="shared" ref="AU54" si="231">SUM(AU46:AU53)</f>
        <v>100953</v>
      </c>
      <c r="AV54" s="30">
        <f t="shared" ref="AV54" si="232">SUM(AV46:AV53)</f>
        <v>53983</v>
      </c>
      <c r="AW54" s="30">
        <f t="shared" ref="AW54" si="233">SUM(AW46:AW53)</f>
        <v>154936</v>
      </c>
      <c r="AX54" s="30">
        <f t="shared" ref="AX54" si="234">SUM(AX46:AX53)</f>
        <v>100638</v>
      </c>
      <c r="AY54" s="30">
        <f t="shared" ref="AY54" si="235">SUM(AY46:AY53)</f>
        <v>60887</v>
      </c>
      <c r="AZ54" s="30">
        <f t="shared" ref="AZ54" si="236">SUM(AZ46:AZ53)</f>
        <v>161525</v>
      </c>
      <c r="BA54" s="31">
        <f>SUM(BA46:BA53)</f>
        <v>122235</v>
      </c>
      <c r="BB54" s="30">
        <f>SUM(BB46:BB53)</f>
        <v>65358</v>
      </c>
      <c r="BC54" s="30">
        <f t="shared" ref="BC54" si="237">SUM(BC46:BC53)</f>
        <v>187593</v>
      </c>
      <c r="BD54" s="30">
        <f t="shared" ref="BD54" si="238">SUM(BD46:BD53)</f>
        <v>176683</v>
      </c>
      <c r="BE54" s="30">
        <f t="shared" ref="BE54" si="239">SUM(BE46:BE53)</f>
        <v>41410</v>
      </c>
      <c r="BF54" s="30">
        <f t="shared" ref="BF54:BH54" si="240">SUM(BF46:BF53)</f>
        <v>218093</v>
      </c>
      <c r="BG54" s="30">
        <f t="shared" si="240"/>
        <v>87865</v>
      </c>
      <c r="BH54" s="30">
        <f t="shared" si="240"/>
        <v>76521</v>
      </c>
      <c r="BI54" s="30">
        <f t="shared" ref="BI54" si="241">SUM(BI46:BI53)</f>
        <v>164386</v>
      </c>
    </row>
    <row r="55" spans="1:6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61" x14ac:dyDescent="0.25">
      <c r="A56" s="20" t="s">
        <v>27</v>
      </c>
    </row>
    <row r="57" spans="1:61" x14ac:dyDescent="0.25">
      <c r="A57" s="39" t="s">
        <v>28</v>
      </c>
    </row>
    <row r="58" spans="1:61" x14ac:dyDescent="0.25">
      <c r="A58" s="39" t="s">
        <v>29</v>
      </c>
    </row>
  </sheetData>
  <mergeCells count="80">
    <mergeCell ref="BG44:BI44"/>
    <mergeCell ref="BG31:BI31"/>
    <mergeCell ref="BG18:BI18"/>
    <mergeCell ref="BG5:BI5"/>
    <mergeCell ref="AI5:AK5"/>
    <mergeCell ref="BA5:BC5"/>
    <mergeCell ref="AU18:AW18"/>
    <mergeCell ref="AX18:AZ18"/>
    <mergeCell ref="BA18:BC18"/>
    <mergeCell ref="BD18:BF18"/>
    <mergeCell ref="AO18:AQ18"/>
    <mergeCell ref="AR18:AT18"/>
    <mergeCell ref="BD31:BF31"/>
    <mergeCell ref="AO31:AQ31"/>
    <mergeCell ref="AR31:AT31"/>
    <mergeCell ref="AU31:AW31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D5:BF5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L5:AN5"/>
    <mergeCell ref="AO5:AQ5"/>
    <mergeCell ref="AR5:AT5"/>
    <mergeCell ref="AU5:AW5"/>
    <mergeCell ref="AX5:AZ5"/>
    <mergeCell ref="AC18:AE18"/>
    <mergeCell ref="AF18:AH18"/>
    <mergeCell ref="AI18:AK18"/>
    <mergeCell ref="AL18:AN18"/>
    <mergeCell ref="AI31:AK31"/>
    <mergeCell ref="AC31:AE31"/>
    <mergeCell ref="AF31:AH31"/>
    <mergeCell ref="B31:D31"/>
    <mergeCell ref="E31:G31"/>
    <mergeCell ref="H31:J31"/>
    <mergeCell ref="K31:M31"/>
    <mergeCell ref="N31:P3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L31:AN31"/>
    <mergeCell ref="Q31:S31"/>
    <mergeCell ref="T31:V31"/>
    <mergeCell ref="W31:Y31"/>
    <mergeCell ref="Z31:AB31"/>
    <mergeCell ref="AX31:AZ31"/>
    <mergeCell ref="BA31:BC31"/>
    <mergeCell ref="AU44:AW44"/>
    <mergeCell ref="AX44:AZ44"/>
    <mergeCell ref="BA44:BC44"/>
    <mergeCell ref="BD44:BF44"/>
    <mergeCell ref="AC44:AE44"/>
    <mergeCell ref="AF44:AH44"/>
    <mergeCell ref="AI44:AK44"/>
    <mergeCell ref="AL44:AN44"/>
    <mergeCell ref="AO44:AQ44"/>
    <mergeCell ref="AR44:AT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CE16-B91A-4D5D-B285-36D7C62508D1}">
  <dimension ref="A1:BI58"/>
  <sheetViews>
    <sheetView topLeftCell="A3" workbookViewId="0">
      <selection activeCell="A5" sqref="A5"/>
    </sheetView>
  </sheetViews>
  <sheetFormatPr baseColWidth="10" defaultColWidth="9" defaultRowHeight="15.75" x14ac:dyDescent="0.25"/>
  <cols>
    <col min="1" max="1" width="22.625" customWidth="1"/>
    <col min="2" max="55" width="9" customWidth="1"/>
  </cols>
  <sheetData>
    <row r="1" spans="1:61" ht="28.5" x14ac:dyDescent="0.25">
      <c r="A1" s="6" t="s">
        <v>9</v>
      </c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61" ht="23.25" x14ac:dyDescent="0.25">
      <c r="A2" s="7" t="s">
        <v>34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5" spans="1:61" ht="15.75" customHeight="1" x14ac:dyDescent="0.25">
      <c r="A5" s="11" t="s">
        <v>57</v>
      </c>
      <c r="B5" s="46">
        <v>2005</v>
      </c>
      <c r="C5" s="46"/>
      <c r="D5" s="46"/>
      <c r="E5" s="46">
        <v>2006</v>
      </c>
      <c r="F5" s="46"/>
      <c r="G5" s="46"/>
      <c r="H5" s="46">
        <v>2007</v>
      </c>
      <c r="I5" s="46"/>
      <c r="J5" s="46"/>
      <c r="K5" s="46">
        <v>2008</v>
      </c>
      <c r="L5" s="46"/>
      <c r="M5" s="46"/>
      <c r="N5" s="46">
        <v>2009</v>
      </c>
      <c r="O5" s="46"/>
      <c r="P5" s="46"/>
      <c r="Q5" s="46">
        <v>2010</v>
      </c>
      <c r="R5" s="46"/>
      <c r="S5" s="46"/>
      <c r="T5" s="46">
        <v>2011</v>
      </c>
      <c r="U5" s="46"/>
      <c r="V5" s="46"/>
      <c r="W5" s="46">
        <v>2012</v>
      </c>
      <c r="X5" s="46"/>
      <c r="Y5" s="46"/>
      <c r="Z5" s="46">
        <v>2013</v>
      </c>
      <c r="AA5" s="46"/>
      <c r="AB5" s="46"/>
      <c r="AC5" s="46">
        <v>2014</v>
      </c>
      <c r="AD5" s="46"/>
      <c r="AE5" s="46"/>
      <c r="AF5" s="46">
        <v>2015</v>
      </c>
      <c r="AG5" s="46"/>
      <c r="AH5" s="46"/>
      <c r="AI5" s="46">
        <v>2016</v>
      </c>
      <c r="AJ5" s="46"/>
      <c r="AK5" s="46"/>
      <c r="AL5" s="46">
        <v>2017</v>
      </c>
      <c r="AM5" s="46"/>
      <c r="AN5" s="46"/>
      <c r="AO5" s="46">
        <v>2018</v>
      </c>
      <c r="AP5" s="46"/>
      <c r="AQ5" s="46"/>
      <c r="AR5" s="46">
        <v>2019</v>
      </c>
      <c r="AS5" s="46"/>
      <c r="AT5" s="46"/>
      <c r="AU5" s="46">
        <v>2020</v>
      </c>
      <c r="AV5" s="46"/>
      <c r="AW5" s="46"/>
      <c r="AX5" s="46">
        <v>2021</v>
      </c>
      <c r="AY5" s="46"/>
      <c r="AZ5" s="46"/>
      <c r="BA5" s="46">
        <v>2022</v>
      </c>
      <c r="BB5" s="46"/>
      <c r="BC5" s="46"/>
      <c r="BD5" s="46">
        <v>2023</v>
      </c>
      <c r="BE5" s="46"/>
      <c r="BF5" s="46"/>
      <c r="BG5" s="46">
        <v>2024</v>
      </c>
      <c r="BH5" s="46"/>
      <c r="BI5" s="46"/>
    </row>
    <row r="6" spans="1:61" ht="15.75" customHeight="1" x14ac:dyDescent="0.25">
      <c r="A6" s="8"/>
      <c r="B6" s="15" t="s">
        <v>35</v>
      </c>
      <c r="C6" s="15" t="s">
        <v>36</v>
      </c>
      <c r="D6" s="17" t="s">
        <v>13</v>
      </c>
      <c r="E6" s="15" t="s">
        <v>35</v>
      </c>
      <c r="F6" s="15" t="s">
        <v>36</v>
      </c>
      <c r="G6" s="17" t="s">
        <v>13</v>
      </c>
      <c r="H6" s="15" t="s">
        <v>35</v>
      </c>
      <c r="I6" s="15" t="s">
        <v>36</v>
      </c>
      <c r="J6" s="17" t="s">
        <v>13</v>
      </c>
      <c r="K6" s="15" t="s">
        <v>35</v>
      </c>
      <c r="L6" s="15" t="s">
        <v>36</v>
      </c>
      <c r="M6" s="17" t="s">
        <v>13</v>
      </c>
      <c r="N6" s="15" t="s">
        <v>35</v>
      </c>
      <c r="O6" s="15" t="s">
        <v>36</v>
      </c>
      <c r="P6" s="17" t="s">
        <v>13</v>
      </c>
      <c r="Q6" s="15" t="s">
        <v>35</v>
      </c>
      <c r="R6" s="15" t="s">
        <v>36</v>
      </c>
      <c r="S6" s="17" t="s">
        <v>13</v>
      </c>
      <c r="T6" s="15" t="s">
        <v>35</v>
      </c>
      <c r="U6" s="15" t="s">
        <v>36</v>
      </c>
      <c r="V6" s="17" t="s">
        <v>13</v>
      </c>
      <c r="W6" s="15" t="s">
        <v>35</v>
      </c>
      <c r="X6" s="15" t="s">
        <v>36</v>
      </c>
      <c r="Y6" s="17" t="s">
        <v>13</v>
      </c>
      <c r="Z6" s="15" t="s">
        <v>35</v>
      </c>
      <c r="AA6" s="15" t="s">
        <v>36</v>
      </c>
      <c r="AB6" s="17" t="s">
        <v>13</v>
      </c>
      <c r="AC6" s="15" t="s">
        <v>35</v>
      </c>
      <c r="AD6" s="15" t="s">
        <v>36</v>
      </c>
      <c r="AE6" s="17" t="s">
        <v>13</v>
      </c>
      <c r="AF6" s="15" t="s">
        <v>35</v>
      </c>
      <c r="AG6" s="15" t="s">
        <v>36</v>
      </c>
      <c r="AH6" s="17" t="s">
        <v>13</v>
      </c>
      <c r="AI6" s="15" t="s">
        <v>35</v>
      </c>
      <c r="AJ6" s="15" t="s">
        <v>36</v>
      </c>
      <c r="AK6" s="17" t="s">
        <v>13</v>
      </c>
      <c r="AL6" s="15" t="s">
        <v>35</v>
      </c>
      <c r="AM6" s="15" t="s">
        <v>36</v>
      </c>
      <c r="AN6" s="17" t="s">
        <v>13</v>
      </c>
      <c r="AO6" s="15" t="s">
        <v>35</v>
      </c>
      <c r="AP6" s="15" t="s">
        <v>36</v>
      </c>
      <c r="AQ6" s="17" t="s">
        <v>13</v>
      </c>
      <c r="AR6" s="15" t="s">
        <v>35</v>
      </c>
      <c r="AS6" s="15" t="s">
        <v>36</v>
      </c>
      <c r="AT6" s="17" t="s">
        <v>13</v>
      </c>
      <c r="AU6" s="15" t="s">
        <v>35</v>
      </c>
      <c r="AV6" s="15" t="s">
        <v>36</v>
      </c>
      <c r="AW6" s="17" t="s">
        <v>13</v>
      </c>
      <c r="AX6" s="15" t="s">
        <v>35</v>
      </c>
      <c r="AY6" s="15" t="s">
        <v>36</v>
      </c>
      <c r="AZ6" s="17" t="s">
        <v>13</v>
      </c>
      <c r="BA6" s="15" t="s">
        <v>35</v>
      </c>
      <c r="BB6" s="15" t="s">
        <v>36</v>
      </c>
      <c r="BC6" s="17" t="s">
        <v>13</v>
      </c>
      <c r="BD6" s="15" t="s">
        <v>35</v>
      </c>
      <c r="BE6" s="15" t="s">
        <v>36</v>
      </c>
      <c r="BF6" s="17" t="s">
        <v>13</v>
      </c>
      <c r="BG6" s="15" t="s">
        <v>35</v>
      </c>
      <c r="BH6" s="15" t="s">
        <v>36</v>
      </c>
      <c r="BI6" s="17" t="s">
        <v>13</v>
      </c>
    </row>
    <row r="7" spans="1:61" ht="15.75" customHeight="1" x14ac:dyDescent="0.25">
      <c r="A7" s="12" t="s">
        <v>14</v>
      </c>
      <c r="B7" s="28">
        <f>41186+10224</f>
        <v>51410</v>
      </c>
      <c r="C7" s="28">
        <f>6692+2197</f>
        <v>8889</v>
      </c>
      <c r="D7" s="28">
        <f>B7+C7</f>
        <v>60299</v>
      </c>
      <c r="E7" s="28">
        <v>52849</v>
      </c>
      <c r="F7" s="28">
        <v>15803</v>
      </c>
      <c r="G7" s="28">
        <f>E7+F7</f>
        <v>68652</v>
      </c>
      <c r="H7" s="28">
        <v>58253</v>
      </c>
      <c r="I7" s="28">
        <v>10460</v>
      </c>
      <c r="J7" s="28">
        <f>H7+I7</f>
        <v>68713</v>
      </c>
      <c r="K7" s="28">
        <v>63734</v>
      </c>
      <c r="L7" s="28">
        <v>15716</v>
      </c>
      <c r="M7" s="28">
        <f>K7+L7</f>
        <v>79450</v>
      </c>
      <c r="N7" s="28">
        <v>119754</v>
      </c>
      <c r="O7" s="28">
        <v>31328</v>
      </c>
      <c r="P7" s="28">
        <f>N7+O7</f>
        <v>151082</v>
      </c>
      <c r="Q7" s="28">
        <v>118516</v>
      </c>
      <c r="R7" s="28">
        <v>39428</v>
      </c>
      <c r="S7" s="28">
        <f>Q7+R7</f>
        <v>157944</v>
      </c>
      <c r="T7" s="28">
        <v>102521</v>
      </c>
      <c r="U7" s="28">
        <v>35646</v>
      </c>
      <c r="V7" s="28">
        <f>T7+U7</f>
        <v>138167</v>
      </c>
      <c r="W7" s="28">
        <v>86877</v>
      </c>
      <c r="X7" s="28">
        <v>32386</v>
      </c>
      <c r="Y7" s="28">
        <f>W7+X7</f>
        <v>119263</v>
      </c>
      <c r="Z7" s="28">
        <v>88852</v>
      </c>
      <c r="AA7" s="28">
        <v>41007</v>
      </c>
      <c r="AB7" s="28">
        <f>Z7+AA7</f>
        <v>129859</v>
      </c>
      <c r="AC7" s="28">
        <v>92631</v>
      </c>
      <c r="AD7" s="28">
        <v>35100</v>
      </c>
      <c r="AE7" s="28">
        <f>AC7+AD7</f>
        <v>127731</v>
      </c>
      <c r="AF7" s="28">
        <v>87938</v>
      </c>
      <c r="AG7" s="28">
        <v>32997</v>
      </c>
      <c r="AH7" s="28">
        <f>AF7+AG7</f>
        <v>120935</v>
      </c>
      <c r="AI7" s="28">
        <v>109444</v>
      </c>
      <c r="AJ7" s="28">
        <v>37366</v>
      </c>
      <c r="AK7" s="28">
        <f>AI7+AJ7</f>
        <v>146810</v>
      </c>
      <c r="AL7" s="28">
        <v>126701</v>
      </c>
      <c r="AM7" s="28">
        <v>37058</v>
      </c>
      <c r="AN7" s="28">
        <f>AL7+AM7</f>
        <v>163759</v>
      </c>
      <c r="AO7" s="28">
        <v>139129</v>
      </c>
      <c r="AP7" s="28">
        <v>30400</v>
      </c>
      <c r="AQ7" s="28">
        <f>AO7+AP7</f>
        <v>169529</v>
      </c>
      <c r="AR7" s="28">
        <v>144442</v>
      </c>
      <c r="AS7" s="28">
        <v>35216</v>
      </c>
      <c r="AT7" s="28">
        <f>AR7+AS7</f>
        <v>179658</v>
      </c>
      <c r="AU7" s="28">
        <v>127348</v>
      </c>
      <c r="AV7" s="28">
        <v>29906</v>
      </c>
      <c r="AW7" s="28">
        <f>AU7+AV7</f>
        <v>157254</v>
      </c>
      <c r="AX7" s="28">
        <v>101188</v>
      </c>
      <c r="AY7" s="28">
        <v>21931</v>
      </c>
      <c r="AZ7" s="28">
        <f>AX7+AY7</f>
        <v>123119</v>
      </c>
      <c r="BA7" s="28">
        <v>96717</v>
      </c>
      <c r="BB7" s="28">
        <v>15371</v>
      </c>
      <c r="BC7" s="28">
        <f>BA7+BB7</f>
        <v>112088</v>
      </c>
      <c r="BD7" s="28">
        <v>114503</v>
      </c>
      <c r="BE7" s="28">
        <v>20751</v>
      </c>
      <c r="BF7" s="28">
        <f>BD7+BE7</f>
        <v>135254</v>
      </c>
      <c r="BG7" s="28">
        <v>86877</v>
      </c>
      <c r="BH7" s="28">
        <v>32386</v>
      </c>
      <c r="BI7" s="28">
        <f>BG7+BH7</f>
        <v>119263</v>
      </c>
    </row>
    <row r="8" spans="1:61" ht="15.75" customHeight="1" x14ac:dyDescent="0.25">
      <c r="A8" s="12" t="s">
        <v>15</v>
      </c>
      <c r="B8" s="28">
        <v>77545</v>
      </c>
      <c r="C8" s="28">
        <v>20403</v>
      </c>
      <c r="D8" s="28">
        <f>B8+C8</f>
        <v>97948</v>
      </c>
      <c r="E8">
        <v>77242</v>
      </c>
      <c r="F8">
        <v>21052</v>
      </c>
      <c r="G8" s="28">
        <f>E8+F8</f>
        <v>98294</v>
      </c>
      <c r="H8">
        <v>93994</v>
      </c>
      <c r="I8">
        <v>22469</v>
      </c>
      <c r="J8" s="28">
        <f t="shared" ref="J8:J11" si="0">H8+I8</f>
        <v>116463</v>
      </c>
      <c r="K8">
        <v>97663</v>
      </c>
      <c r="L8">
        <v>17790</v>
      </c>
      <c r="M8" s="28">
        <f t="shared" ref="M8:M9" si="1">K8+L8</f>
        <v>115453</v>
      </c>
      <c r="N8">
        <v>10438</v>
      </c>
      <c r="O8">
        <v>3621</v>
      </c>
      <c r="P8" s="28">
        <f t="shared" ref="P8:P14" si="2">N8+O8</f>
        <v>14059</v>
      </c>
      <c r="Q8">
        <v>10833</v>
      </c>
      <c r="R8">
        <v>5491</v>
      </c>
      <c r="S8" s="28">
        <f t="shared" ref="S8:S14" si="3">Q8+R8</f>
        <v>16324</v>
      </c>
      <c r="T8">
        <v>14956</v>
      </c>
      <c r="U8">
        <v>4480</v>
      </c>
      <c r="V8" s="28">
        <f t="shared" ref="V8:V13" si="4">T8+U8</f>
        <v>19436</v>
      </c>
      <c r="W8">
        <v>14644</v>
      </c>
      <c r="X8">
        <v>6094</v>
      </c>
      <c r="Y8" s="28">
        <f t="shared" ref="Y8:Y14" si="5">W8+X8</f>
        <v>20738</v>
      </c>
      <c r="Z8">
        <v>13377</v>
      </c>
      <c r="AA8">
        <v>5272</v>
      </c>
      <c r="AB8" s="28">
        <f t="shared" ref="AB8:AB14" si="6">Z8+AA8</f>
        <v>18649</v>
      </c>
      <c r="AC8">
        <v>8228</v>
      </c>
      <c r="AD8">
        <v>2986</v>
      </c>
      <c r="AE8" s="28">
        <f t="shared" ref="AE8:AE14" si="7">AC8+AD8</f>
        <v>11214</v>
      </c>
      <c r="AF8">
        <v>19396</v>
      </c>
      <c r="AG8">
        <v>8022</v>
      </c>
      <c r="AH8" s="28">
        <f t="shared" ref="AH8:AH14" si="8">AF8+AG8</f>
        <v>27418</v>
      </c>
      <c r="AI8">
        <v>22076</v>
      </c>
      <c r="AJ8">
        <v>8542</v>
      </c>
      <c r="AK8" s="28">
        <f t="shared" ref="AK8:AK14" si="9">AI8+AJ8</f>
        <v>30618</v>
      </c>
      <c r="AL8">
        <v>16041</v>
      </c>
      <c r="AM8">
        <v>4297</v>
      </c>
      <c r="AN8" s="28">
        <f t="shared" ref="AN8:AN13" si="10">AL8+AM8</f>
        <v>20338</v>
      </c>
      <c r="AO8">
        <v>17349</v>
      </c>
      <c r="AP8">
        <v>3678</v>
      </c>
      <c r="AQ8" s="28">
        <f t="shared" ref="AQ8:AQ13" si="11">AO8+AP8</f>
        <v>21027</v>
      </c>
      <c r="AR8">
        <v>18398</v>
      </c>
      <c r="AS8">
        <v>8356</v>
      </c>
      <c r="AT8" s="28">
        <f t="shared" ref="AT8:AT13" si="12">AR8+AS8</f>
        <v>26754</v>
      </c>
      <c r="AU8">
        <v>16962</v>
      </c>
      <c r="AV8">
        <v>6049</v>
      </c>
      <c r="AW8" s="28">
        <f>AU8+AV8</f>
        <v>23011</v>
      </c>
      <c r="AX8">
        <v>29989</v>
      </c>
      <c r="AY8">
        <v>9504</v>
      </c>
      <c r="AZ8" s="28">
        <f t="shared" ref="AZ8:AZ14" si="13">AX8+AY8</f>
        <v>39493</v>
      </c>
      <c r="BA8">
        <v>31401</v>
      </c>
      <c r="BB8">
        <v>13080</v>
      </c>
      <c r="BC8" s="28">
        <f t="shared" ref="BC8:BC13" si="14">BA8+BB8</f>
        <v>44481</v>
      </c>
      <c r="BD8">
        <v>36617</v>
      </c>
      <c r="BE8">
        <v>10074</v>
      </c>
      <c r="BF8" s="28">
        <f t="shared" ref="BF8:BF13" si="15">BD8+BE8</f>
        <v>46691</v>
      </c>
      <c r="BG8">
        <v>14644</v>
      </c>
      <c r="BH8">
        <v>6094</v>
      </c>
      <c r="BI8" s="28">
        <f t="shared" ref="BI8:BI9" si="16">BG8+BH8</f>
        <v>20738</v>
      </c>
    </row>
    <row r="9" spans="1:61" ht="15.75" customHeight="1" x14ac:dyDescent="0.25">
      <c r="A9" s="12" t="s">
        <v>16</v>
      </c>
      <c r="B9" s="28">
        <v>49683</v>
      </c>
      <c r="C9" s="28">
        <v>4316</v>
      </c>
      <c r="D9" s="28">
        <f t="shared" ref="D9" si="17">B9+C9</f>
        <v>53999</v>
      </c>
      <c r="E9" s="28">
        <v>50791</v>
      </c>
      <c r="F9" s="28">
        <v>2701</v>
      </c>
      <c r="G9" s="28">
        <f t="shared" ref="G9:G12" si="18">E9+F9</f>
        <v>53492</v>
      </c>
      <c r="H9">
        <v>59181</v>
      </c>
      <c r="I9">
        <v>3136</v>
      </c>
      <c r="J9" s="28">
        <f t="shared" si="0"/>
        <v>62317</v>
      </c>
      <c r="K9">
        <v>40521</v>
      </c>
      <c r="L9">
        <v>4010</v>
      </c>
      <c r="M9" s="28">
        <f t="shared" si="1"/>
        <v>44531</v>
      </c>
      <c r="N9">
        <v>32910</v>
      </c>
      <c r="O9">
        <v>8341</v>
      </c>
      <c r="P9" s="28">
        <f t="shared" si="2"/>
        <v>41251</v>
      </c>
      <c r="Q9">
        <v>22468</v>
      </c>
      <c r="R9">
        <v>6877</v>
      </c>
      <c r="S9" s="28">
        <f t="shared" si="3"/>
        <v>29345</v>
      </c>
      <c r="T9">
        <v>32262</v>
      </c>
      <c r="U9">
        <v>6718</v>
      </c>
      <c r="V9" s="28">
        <f t="shared" si="4"/>
        <v>38980</v>
      </c>
      <c r="W9">
        <v>30214</v>
      </c>
      <c r="X9">
        <v>9295</v>
      </c>
      <c r="Y9" s="28">
        <f t="shared" si="5"/>
        <v>39509</v>
      </c>
      <c r="Z9">
        <v>24544</v>
      </c>
      <c r="AA9">
        <v>5518</v>
      </c>
      <c r="AB9" s="28">
        <f t="shared" si="6"/>
        <v>30062</v>
      </c>
      <c r="AC9">
        <v>24902</v>
      </c>
      <c r="AD9">
        <v>6626</v>
      </c>
      <c r="AE9" s="28">
        <f t="shared" si="7"/>
        <v>31528</v>
      </c>
      <c r="AF9">
        <v>36263</v>
      </c>
      <c r="AG9">
        <v>12485</v>
      </c>
      <c r="AH9" s="28">
        <f t="shared" si="8"/>
        <v>48748</v>
      </c>
      <c r="AI9">
        <v>31419</v>
      </c>
      <c r="AJ9">
        <v>5626</v>
      </c>
      <c r="AK9" s="28">
        <f t="shared" si="9"/>
        <v>37045</v>
      </c>
      <c r="AL9">
        <v>30145</v>
      </c>
      <c r="AM9">
        <v>7631</v>
      </c>
      <c r="AN9" s="28">
        <f t="shared" si="10"/>
        <v>37776</v>
      </c>
      <c r="AO9">
        <v>28983</v>
      </c>
      <c r="AP9">
        <v>3953</v>
      </c>
      <c r="AQ9" s="28">
        <f t="shared" si="11"/>
        <v>32936</v>
      </c>
      <c r="AR9" s="28">
        <v>46780</v>
      </c>
      <c r="AS9" s="28">
        <v>8943</v>
      </c>
      <c r="AT9" s="28">
        <f t="shared" si="12"/>
        <v>55723</v>
      </c>
      <c r="AU9">
        <v>31122</v>
      </c>
      <c r="AV9">
        <v>5991</v>
      </c>
      <c r="AW9" s="28">
        <f t="shared" ref="AW9:AW14" si="19">AU9+AV9</f>
        <v>37113</v>
      </c>
      <c r="AX9">
        <v>28464</v>
      </c>
      <c r="AY9">
        <v>6724</v>
      </c>
      <c r="AZ9" s="28">
        <f t="shared" si="13"/>
        <v>35188</v>
      </c>
      <c r="BA9">
        <v>56032</v>
      </c>
      <c r="BB9">
        <v>9908</v>
      </c>
      <c r="BC9" s="28">
        <f t="shared" si="14"/>
        <v>65940</v>
      </c>
      <c r="BD9">
        <v>45505</v>
      </c>
      <c r="BE9">
        <v>9403</v>
      </c>
      <c r="BF9" s="28">
        <f t="shared" si="15"/>
        <v>54908</v>
      </c>
      <c r="BG9">
        <v>30214</v>
      </c>
      <c r="BH9">
        <v>9295</v>
      </c>
      <c r="BI9" s="28">
        <f t="shared" si="16"/>
        <v>39509</v>
      </c>
    </row>
    <row r="10" spans="1:61" ht="15.75" customHeight="1" x14ac:dyDescent="0.25">
      <c r="A10" s="12" t="s">
        <v>17</v>
      </c>
      <c r="B10" s="28">
        <v>0</v>
      </c>
      <c r="C10" s="28">
        <v>0</v>
      </c>
      <c r="D10" s="28">
        <f>B10+C10</f>
        <v>0</v>
      </c>
      <c r="E10" s="28">
        <v>414</v>
      </c>
      <c r="F10" s="28">
        <v>0</v>
      </c>
      <c r="G10" s="28">
        <f>E10+F10</f>
        <v>414</v>
      </c>
      <c r="H10">
        <v>409</v>
      </c>
      <c r="I10">
        <v>0</v>
      </c>
      <c r="J10" s="28">
        <f>H10+I10</f>
        <v>409</v>
      </c>
      <c r="K10">
        <v>496</v>
      </c>
      <c r="L10">
        <v>0</v>
      </c>
      <c r="M10" s="28">
        <f>K10+L10</f>
        <v>496</v>
      </c>
      <c r="N10">
        <v>2255</v>
      </c>
      <c r="O10">
        <v>0</v>
      </c>
      <c r="P10" s="28">
        <f>N10+O10</f>
        <v>2255</v>
      </c>
      <c r="Q10">
        <v>602</v>
      </c>
      <c r="R10">
        <v>0</v>
      </c>
      <c r="S10" s="28">
        <f>Q10+R10</f>
        <v>602</v>
      </c>
      <c r="T10">
        <v>0</v>
      </c>
      <c r="U10">
        <v>0</v>
      </c>
      <c r="V10" s="28">
        <f>T10+U10</f>
        <v>0</v>
      </c>
      <c r="W10">
        <v>626</v>
      </c>
      <c r="X10">
        <v>778</v>
      </c>
      <c r="Y10" s="28">
        <f>W10+X10</f>
        <v>1404</v>
      </c>
      <c r="Z10">
        <v>1711</v>
      </c>
      <c r="AA10">
        <v>0</v>
      </c>
      <c r="AB10" s="28">
        <f t="shared" si="6"/>
        <v>1711</v>
      </c>
      <c r="AC10">
        <v>341</v>
      </c>
      <c r="AD10">
        <v>0</v>
      </c>
      <c r="AE10" s="28">
        <f>AC10+AD10</f>
        <v>341</v>
      </c>
      <c r="AF10">
        <v>1899</v>
      </c>
      <c r="AG10">
        <v>0</v>
      </c>
      <c r="AH10" s="28">
        <f>AF10+AG10</f>
        <v>1899</v>
      </c>
      <c r="AI10">
        <v>1420</v>
      </c>
      <c r="AJ10">
        <v>0</v>
      </c>
      <c r="AK10" s="28">
        <f>AI10+AJ10</f>
        <v>1420</v>
      </c>
      <c r="AL10">
        <v>1628</v>
      </c>
      <c r="AM10">
        <v>0</v>
      </c>
      <c r="AN10" s="28">
        <f>AL10+AM10</f>
        <v>1628</v>
      </c>
      <c r="AO10">
        <v>1563</v>
      </c>
      <c r="AP10">
        <v>0</v>
      </c>
      <c r="AQ10" s="28">
        <f>AO10+AP10</f>
        <v>1563</v>
      </c>
      <c r="AR10" s="28">
        <v>0</v>
      </c>
      <c r="AS10" s="28">
        <v>0</v>
      </c>
      <c r="AT10" s="28">
        <f>AR10+AS10</f>
        <v>0</v>
      </c>
      <c r="AU10">
        <v>663</v>
      </c>
      <c r="AV10">
        <v>392</v>
      </c>
      <c r="AW10" s="28">
        <f>AU10+AV10</f>
        <v>1055</v>
      </c>
      <c r="AX10">
        <v>1215</v>
      </c>
      <c r="AY10">
        <v>0</v>
      </c>
      <c r="AZ10" s="28">
        <f>AX10+AY10</f>
        <v>1215</v>
      </c>
      <c r="BA10">
        <v>648</v>
      </c>
      <c r="BB10">
        <v>0</v>
      </c>
      <c r="BC10" s="28">
        <f>BA10+BB10</f>
        <v>648</v>
      </c>
      <c r="BD10">
        <v>0</v>
      </c>
      <c r="BE10">
        <v>0</v>
      </c>
      <c r="BF10" s="28">
        <f>BD10+BE10</f>
        <v>0</v>
      </c>
      <c r="BG10">
        <v>626</v>
      </c>
      <c r="BH10">
        <v>778</v>
      </c>
      <c r="BI10" s="28">
        <f>BG10+BH10</f>
        <v>1404</v>
      </c>
    </row>
    <row r="11" spans="1:61" ht="15.75" customHeight="1" x14ac:dyDescent="0.25">
      <c r="A11" s="12" t="s">
        <v>18</v>
      </c>
      <c r="B11" s="28">
        <v>3876</v>
      </c>
      <c r="C11" s="28">
        <v>964</v>
      </c>
      <c r="D11" s="28">
        <f t="shared" ref="D11:D12" si="20">B11+C11</f>
        <v>4840</v>
      </c>
      <c r="E11" s="28">
        <v>6608</v>
      </c>
      <c r="F11" s="28">
        <v>0</v>
      </c>
      <c r="G11" s="28">
        <f t="shared" si="18"/>
        <v>6608</v>
      </c>
      <c r="H11">
        <v>5219</v>
      </c>
      <c r="I11">
        <v>839</v>
      </c>
      <c r="J11" s="28">
        <f t="shared" si="0"/>
        <v>6058</v>
      </c>
      <c r="K11">
        <v>6709</v>
      </c>
      <c r="L11">
        <v>3717</v>
      </c>
      <c r="M11" s="28">
        <f>K11+L11</f>
        <v>10426</v>
      </c>
      <c r="N11">
        <v>5696</v>
      </c>
      <c r="O11">
        <v>1009</v>
      </c>
      <c r="P11" s="28">
        <f t="shared" si="2"/>
        <v>6705</v>
      </c>
      <c r="Q11">
        <v>6128</v>
      </c>
      <c r="R11">
        <v>1825</v>
      </c>
      <c r="S11" s="28">
        <f t="shared" si="3"/>
        <v>7953</v>
      </c>
      <c r="T11">
        <v>9272</v>
      </c>
      <c r="U11">
        <v>2280</v>
      </c>
      <c r="V11" s="28">
        <f t="shared" si="4"/>
        <v>11552</v>
      </c>
      <c r="W11">
        <v>5772</v>
      </c>
      <c r="X11">
        <v>3909</v>
      </c>
      <c r="Y11" s="28">
        <f t="shared" si="5"/>
        <v>9681</v>
      </c>
      <c r="Z11">
        <v>6020</v>
      </c>
      <c r="AA11">
        <v>3535</v>
      </c>
      <c r="AB11" s="28">
        <f t="shared" si="6"/>
        <v>9555</v>
      </c>
      <c r="AC11">
        <v>8915</v>
      </c>
      <c r="AD11">
        <v>1824</v>
      </c>
      <c r="AE11" s="28">
        <f t="shared" si="7"/>
        <v>10739</v>
      </c>
      <c r="AF11">
        <v>4918</v>
      </c>
      <c r="AG11">
        <v>1897</v>
      </c>
      <c r="AH11" s="28">
        <f t="shared" si="8"/>
        <v>6815</v>
      </c>
      <c r="AI11">
        <v>7051</v>
      </c>
      <c r="AJ11">
        <v>486</v>
      </c>
      <c r="AK11" s="28">
        <f t="shared" si="9"/>
        <v>7537</v>
      </c>
      <c r="AL11">
        <v>9977</v>
      </c>
      <c r="AM11">
        <v>3927</v>
      </c>
      <c r="AN11" s="28">
        <f t="shared" si="10"/>
        <v>13904</v>
      </c>
      <c r="AO11">
        <v>7300</v>
      </c>
      <c r="AP11">
        <v>3053</v>
      </c>
      <c r="AQ11" s="28">
        <f t="shared" si="11"/>
        <v>10353</v>
      </c>
      <c r="AR11" s="28">
        <v>8237</v>
      </c>
      <c r="AS11" s="28">
        <v>4218</v>
      </c>
      <c r="AT11" s="28">
        <f t="shared" si="12"/>
        <v>12455</v>
      </c>
      <c r="AU11">
        <v>9375</v>
      </c>
      <c r="AV11">
        <v>7169</v>
      </c>
      <c r="AW11" s="28">
        <f t="shared" si="19"/>
        <v>16544</v>
      </c>
      <c r="AX11">
        <v>12679</v>
      </c>
      <c r="AY11">
        <v>7094</v>
      </c>
      <c r="AZ11" s="28">
        <f t="shared" si="13"/>
        <v>19773</v>
      </c>
      <c r="BA11">
        <v>25436</v>
      </c>
      <c r="BB11">
        <v>5201</v>
      </c>
      <c r="BC11" s="28">
        <f t="shared" si="14"/>
        <v>30637</v>
      </c>
      <c r="BD11">
        <v>15830</v>
      </c>
      <c r="BE11">
        <v>9537</v>
      </c>
      <c r="BF11" s="28">
        <f>BD11+BE11</f>
        <v>25367</v>
      </c>
      <c r="BG11">
        <v>5772</v>
      </c>
      <c r="BH11">
        <v>3909</v>
      </c>
      <c r="BI11" s="28">
        <f>BG11+BH11</f>
        <v>9681</v>
      </c>
    </row>
    <row r="12" spans="1:61" ht="15.75" customHeight="1" x14ac:dyDescent="0.25">
      <c r="A12" s="12" t="s">
        <v>19</v>
      </c>
      <c r="B12" s="28">
        <v>121419</v>
      </c>
      <c r="C12" s="28">
        <v>28191</v>
      </c>
      <c r="D12" s="28">
        <f t="shared" si="20"/>
        <v>149610</v>
      </c>
      <c r="E12" s="28">
        <v>128945</v>
      </c>
      <c r="F12" s="28">
        <v>26877</v>
      </c>
      <c r="G12" s="28">
        <f t="shared" si="18"/>
        <v>155822</v>
      </c>
      <c r="H12">
        <v>135342</v>
      </c>
      <c r="I12">
        <v>35760</v>
      </c>
      <c r="J12" s="28">
        <f t="shared" ref="J12:J13" si="21">H12+I12</f>
        <v>171102</v>
      </c>
      <c r="K12">
        <v>163337</v>
      </c>
      <c r="L12">
        <v>29241</v>
      </c>
      <c r="M12" s="28">
        <f t="shared" ref="M12:M13" si="22">K12+L12</f>
        <v>192578</v>
      </c>
      <c r="N12">
        <v>139071</v>
      </c>
      <c r="O12">
        <v>41971</v>
      </c>
      <c r="P12" s="28">
        <f t="shared" si="2"/>
        <v>181042</v>
      </c>
      <c r="Q12">
        <v>110699</v>
      </c>
      <c r="R12">
        <v>37823</v>
      </c>
      <c r="S12" s="28">
        <f t="shared" si="3"/>
        <v>148522</v>
      </c>
      <c r="T12">
        <v>90599</v>
      </c>
      <c r="U12">
        <v>35391</v>
      </c>
      <c r="V12" s="28">
        <f t="shared" si="4"/>
        <v>125990</v>
      </c>
      <c r="W12">
        <v>92163</v>
      </c>
      <c r="X12">
        <v>41621</v>
      </c>
      <c r="Y12" s="28">
        <f t="shared" si="5"/>
        <v>133784</v>
      </c>
      <c r="Z12">
        <v>68843</v>
      </c>
      <c r="AA12">
        <v>38502</v>
      </c>
      <c r="AB12" s="28">
        <f t="shared" si="6"/>
        <v>107345</v>
      </c>
      <c r="AC12">
        <v>63481</v>
      </c>
      <c r="AD12">
        <v>40446</v>
      </c>
      <c r="AE12" s="28">
        <f t="shared" si="7"/>
        <v>103927</v>
      </c>
      <c r="AF12">
        <v>70678</v>
      </c>
      <c r="AG12">
        <v>23610</v>
      </c>
      <c r="AH12" s="28">
        <f t="shared" si="8"/>
        <v>94288</v>
      </c>
      <c r="AI12">
        <v>72902</v>
      </c>
      <c r="AJ12">
        <v>32615</v>
      </c>
      <c r="AK12" s="28">
        <f t="shared" si="9"/>
        <v>105517</v>
      </c>
      <c r="AL12">
        <v>85555</v>
      </c>
      <c r="AM12">
        <v>34382</v>
      </c>
      <c r="AN12" s="28">
        <f t="shared" si="10"/>
        <v>119937</v>
      </c>
      <c r="AO12">
        <v>93130</v>
      </c>
      <c r="AP12">
        <v>32121</v>
      </c>
      <c r="AQ12" s="28">
        <f t="shared" si="11"/>
        <v>125251</v>
      </c>
      <c r="AR12" s="28">
        <v>74067</v>
      </c>
      <c r="AS12" s="28">
        <v>38823</v>
      </c>
      <c r="AT12" s="28">
        <f t="shared" si="12"/>
        <v>112890</v>
      </c>
      <c r="AU12">
        <v>94434</v>
      </c>
      <c r="AV12">
        <v>24441</v>
      </c>
      <c r="AW12" s="28">
        <f t="shared" si="19"/>
        <v>118875</v>
      </c>
      <c r="AX12">
        <v>117204</v>
      </c>
      <c r="AY12">
        <v>42581</v>
      </c>
      <c r="AZ12" s="28">
        <f t="shared" si="13"/>
        <v>159785</v>
      </c>
      <c r="BA12">
        <v>126800</v>
      </c>
      <c r="BB12">
        <v>40566</v>
      </c>
      <c r="BC12" s="28">
        <f t="shared" si="14"/>
        <v>167366</v>
      </c>
      <c r="BD12">
        <v>167780</v>
      </c>
      <c r="BE12">
        <v>59955</v>
      </c>
      <c r="BF12" s="28">
        <f t="shared" si="15"/>
        <v>227735</v>
      </c>
      <c r="BG12">
        <v>92163</v>
      </c>
      <c r="BH12">
        <v>41621</v>
      </c>
      <c r="BI12" s="28">
        <f t="shared" ref="BI12:BI14" si="23">BG12+BH12</f>
        <v>133784</v>
      </c>
    </row>
    <row r="13" spans="1:61" ht="15.75" customHeight="1" x14ac:dyDescent="0.25">
      <c r="A13" s="12" t="s">
        <v>20</v>
      </c>
      <c r="B13" s="28">
        <f>339+716+1050</f>
        <v>2105</v>
      </c>
      <c r="C13" s="28">
        <v>0</v>
      </c>
      <c r="D13" s="28">
        <f>B13+C13</f>
        <v>2105</v>
      </c>
      <c r="E13" s="28">
        <v>4283</v>
      </c>
      <c r="F13" s="28">
        <v>891</v>
      </c>
      <c r="G13" s="28">
        <f>E13+F13</f>
        <v>5174</v>
      </c>
      <c r="H13" s="28">
        <v>6753</v>
      </c>
      <c r="I13" s="28">
        <v>1695</v>
      </c>
      <c r="J13" s="28">
        <f t="shared" si="21"/>
        <v>8448</v>
      </c>
      <c r="K13" s="28">
        <v>11838</v>
      </c>
      <c r="L13" s="28">
        <v>3577</v>
      </c>
      <c r="M13" s="28">
        <f t="shared" si="22"/>
        <v>15415</v>
      </c>
      <c r="N13" s="28">
        <v>12746</v>
      </c>
      <c r="O13" s="28">
        <v>612</v>
      </c>
      <c r="P13" s="28">
        <f t="shared" si="2"/>
        <v>13358</v>
      </c>
      <c r="Q13" s="28">
        <v>7698</v>
      </c>
      <c r="R13" s="28">
        <v>1281</v>
      </c>
      <c r="S13" s="28">
        <f t="shared" si="3"/>
        <v>8979</v>
      </c>
      <c r="T13" s="28">
        <v>8291</v>
      </c>
      <c r="U13" s="28">
        <v>1848</v>
      </c>
      <c r="V13" s="28">
        <f t="shared" si="4"/>
        <v>10139</v>
      </c>
      <c r="W13" s="28">
        <v>14000</v>
      </c>
      <c r="X13" s="28">
        <v>3775</v>
      </c>
      <c r="Y13" s="28">
        <f t="shared" si="5"/>
        <v>17775</v>
      </c>
      <c r="Z13" s="28">
        <v>15418</v>
      </c>
      <c r="AA13" s="28">
        <v>5609</v>
      </c>
      <c r="AB13" s="28">
        <f t="shared" si="6"/>
        <v>21027</v>
      </c>
      <c r="AC13" s="28">
        <v>15755</v>
      </c>
      <c r="AD13" s="28">
        <v>8840</v>
      </c>
      <c r="AE13" s="28">
        <f t="shared" si="7"/>
        <v>24595</v>
      </c>
      <c r="AF13" s="28">
        <v>30306</v>
      </c>
      <c r="AG13" s="28">
        <v>3705</v>
      </c>
      <c r="AH13" s="28">
        <f t="shared" si="8"/>
        <v>34011</v>
      </c>
      <c r="AI13" s="28">
        <v>23069</v>
      </c>
      <c r="AJ13" s="28">
        <v>1875</v>
      </c>
      <c r="AK13" s="28">
        <f t="shared" si="9"/>
        <v>24944</v>
      </c>
      <c r="AL13" s="28">
        <v>12202</v>
      </c>
      <c r="AM13" s="28">
        <v>1766</v>
      </c>
      <c r="AN13" s="28">
        <f t="shared" si="10"/>
        <v>13968</v>
      </c>
      <c r="AO13" s="28">
        <v>27921</v>
      </c>
      <c r="AP13" s="28">
        <v>4285</v>
      </c>
      <c r="AQ13" s="28">
        <f t="shared" si="11"/>
        <v>32206</v>
      </c>
      <c r="AR13" s="28">
        <v>17551</v>
      </c>
      <c r="AS13" s="28">
        <v>2569</v>
      </c>
      <c r="AT13" s="28">
        <f t="shared" si="12"/>
        <v>20120</v>
      </c>
      <c r="AU13" s="28">
        <v>23613</v>
      </c>
      <c r="AV13" s="28">
        <v>4752</v>
      </c>
      <c r="AW13" s="28">
        <f t="shared" si="19"/>
        <v>28365</v>
      </c>
      <c r="AX13" s="28">
        <v>19094</v>
      </c>
      <c r="AY13" s="28">
        <v>3273</v>
      </c>
      <c r="AZ13" s="28">
        <f t="shared" si="13"/>
        <v>22367</v>
      </c>
      <c r="BA13" s="28">
        <v>25323</v>
      </c>
      <c r="BB13" s="28">
        <v>5238</v>
      </c>
      <c r="BC13" s="28">
        <f t="shared" si="14"/>
        <v>30561</v>
      </c>
      <c r="BD13" s="28">
        <v>14502</v>
      </c>
      <c r="BE13" s="28">
        <v>2581</v>
      </c>
      <c r="BF13" s="28">
        <f t="shared" si="15"/>
        <v>17083</v>
      </c>
      <c r="BG13" s="28">
        <v>14000</v>
      </c>
      <c r="BH13" s="28">
        <v>3775</v>
      </c>
      <c r="BI13" s="28">
        <f t="shared" si="23"/>
        <v>17775</v>
      </c>
    </row>
    <row r="14" spans="1:61" ht="15.75" customHeight="1" x14ac:dyDescent="0.25">
      <c r="A14" s="12" t="s">
        <v>21</v>
      </c>
      <c r="B14" s="28">
        <v>0</v>
      </c>
      <c r="C14" s="28">
        <v>0</v>
      </c>
      <c r="D14" s="28">
        <f t="shared" ref="D14" si="24">B14+C14</f>
        <v>0</v>
      </c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5" t="s">
        <v>22</v>
      </c>
      <c r="K14" s="5" t="s">
        <v>22</v>
      </c>
      <c r="L14" s="5" t="s">
        <v>22</v>
      </c>
      <c r="M14" s="5" t="s">
        <v>22</v>
      </c>
      <c r="N14">
        <v>689</v>
      </c>
      <c r="O14">
        <v>0</v>
      </c>
      <c r="P14" s="28">
        <f t="shared" si="2"/>
        <v>689</v>
      </c>
      <c r="Q14">
        <v>0</v>
      </c>
      <c r="R14">
        <v>0</v>
      </c>
      <c r="S14" s="28">
        <f t="shared" si="3"/>
        <v>0</v>
      </c>
      <c r="T14" s="5" t="s">
        <v>22</v>
      </c>
      <c r="U14" s="5" t="s">
        <v>22</v>
      </c>
      <c r="V14" s="5" t="s">
        <v>22</v>
      </c>
      <c r="W14" s="28">
        <v>1370</v>
      </c>
      <c r="X14" s="28">
        <v>0</v>
      </c>
      <c r="Y14" s="28">
        <f t="shared" si="5"/>
        <v>1370</v>
      </c>
      <c r="Z14">
        <v>311</v>
      </c>
      <c r="AA14">
        <v>0</v>
      </c>
      <c r="AB14" s="28">
        <f t="shared" si="6"/>
        <v>311</v>
      </c>
      <c r="AC14">
        <v>329</v>
      </c>
      <c r="AD14">
        <v>0</v>
      </c>
      <c r="AE14" s="28">
        <f t="shared" si="7"/>
        <v>329</v>
      </c>
      <c r="AF14">
        <v>0</v>
      </c>
      <c r="AG14">
        <v>0</v>
      </c>
      <c r="AH14" s="28">
        <f t="shared" si="8"/>
        <v>0</v>
      </c>
      <c r="AI14">
        <v>0</v>
      </c>
      <c r="AJ14">
        <v>0</v>
      </c>
      <c r="AK14" s="28">
        <f t="shared" si="9"/>
        <v>0</v>
      </c>
      <c r="AL14" s="5" t="s">
        <v>22</v>
      </c>
      <c r="AM14" s="5" t="s">
        <v>22</v>
      </c>
      <c r="AN14" s="5">
        <v>0</v>
      </c>
      <c r="AO14" s="5" t="s">
        <v>22</v>
      </c>
      <c r="AP14" s="5" t="s">
        <v>22</v>
      </c>
      <c r="AQ14" s="5">
        <v>0</v>
      </c>
      <c r="AR14" s="5" t="s">
        <v>22</v>
      </c>
      <c r="AS14" s="5" t="s">
        <v>22</v>
      </c>
      <c r="AT14" s="5">
        <v>0</v>
      </c>
      <c r="AU14">
        <v>1015</v>
      </c>
      <c r="AV14">
        <v>0</v>
      </c>
      <c r="AW14" s="28">
        <f t="shared" si="19"/>
        <v>1015</v>
      </c>
      <c r="AX14">
        <v>252</v>
      </c>
      <c r="AY14">
        <v>0</v>
      </c>
      <c r="AZ14" s="28">
        <f t="shared" si="13"/>
        <v>252</v>
      </c>
      <c r="BA14" s="5" t="s">
        <v>22</v>
      </c>
      <c r="BB14" s="5" t="s">
        <v>22</v>
      </c>
      <c r="BC14" s="5">
        <v>0</v>
      </c>
      <c r="BD14" s="5" t="s">
        <v>22</v>
      </c>
      <c r="BE14" s="5" t="s">
        <v>22</v>
      </c>
      <c r="BF14" s="5">
        <v>0</v>
      </c>
      <c r="BG14">
        <v>1370</v>
      </c>
      <c r="BH14">
        <v>0</v>
      </c>
      <c r="BI14" s="28">
        <f t="shared" si="23"/>
        <v>1370</v>
      </c>
    </row>
    <row r="15" spans="1:61" ht="15.75" customHeight="1" x14ac:dyDescent="0.25">
      <c r="A15" s="21" t="s">
        <v>13</v>
      </c>
      <c r="B15" s="29">
        <f t="shared" ref="B15:G15" si="25">SUM(B7:B14)</f>
        <v>306038</v>
      </c>
      <c r="C15" s="29">
        <f t="shared" si="25"/>
        <v>62763</v>
      </c>
      <c r="D15" s="29">
        <f t="shared" si="25"/>
        <v>368801</v>
      </c>
      <c r="E15" s="29">
        <f t="shared" si="25"/>
        <v>321132</v>
      </c>
      <c r="F15" s="29">
        <f t="shared" si="25"/>
        <v>67324</v>
      </c>
      <c r="G15" s="29">
        <f t="shared" si="25"/>
        <v>388456</v>
      </c>
      <c r="H15" s="29">
        <f t="shared" ref="H15:I15" si="26">SUM(H7:H14)</f>
        <v>359151</v>
      </c>
      <c r="I15" s="29">
        <f t="shared" si="26"/>
        <v>74359</v>
      </c>
      <c r="J15" s="29">
        <f>SUM(J7:J14)</f>
        <v>433510</v>
      </c>
      <c r="K15" s="29">
        <f t="shared" ref="K15:BC15" si="27">SUM(K7:K14)</f>
        <v>384298</v>
      </c>
      <c r="L15" s="29">
        <f t="shared" si="27"/>
        <v>74051</v>
      </c>
      <c r="M15" s="29">
        <f t="shared" si="27"/>
        <v>458349</v>
      </c>
      <c r="N15" s="29">
        <f t="shared" si="27"/>
        <v>323559</v>
      </c>
      <c r="O15" s="29">
        <f t="shared" si="27"/>
        <v>86882</v>
      </c>
      <c r="P15" s="29">
        <f t="shared" si="27"/>
        <v>410441</v>
      </c>
      <c r="Q15" s="29">
        <f t="shared" si="27"/>
        <v>276944</v>
      </c>
      <c r="R15" s="29">
        <f t="shared" si="27"/>
        <v>92725</v>
      </c>
      <c r="S15" s="29">
        <f t="shared" si="27"/>
        <v>369669</v>
      </c>
      <c r="T15" s="29">
        <f t="shared" si="27"/>
        <v>257901</v>
      </c>
      <c r="U15" s="29">
        <f t="shared" si="27"/>
        <v>86363</v>
      </c>
      <c r="V15" s="29">
        <f t="shared" si="27"/>
        <v>344264</v>
      </c>
      <c r="W15" s="29">
        <f t="shared" si="27"/>
        <v>245666</v>
      </c>
      <c r="X15" s="29">
        <f t="shared" si="27"/>
        <v>97858</v>
      </c>
      <c r="Y15" s="29">
        <f t="shared" si="27"/>
        <v>343524</v>
      </c>
      <c r="Z15" s="29">
        <f t="shared" si="27"/>
        <v>219076</v>
      </c>
      <c r="AA15" s="29">
        <f t="shared" si="27"/>
        <v>99443</v>
      </c>
      <c r="AB15" s="29">
        <f t="shared" si="27"/>
        <v>318519</v>
      </c>
      <c r="AC15" s="29">
        <f t="shared" si="27"/>
        <v>214582</v>
      </c>
      <c r="AD15" s="29">
        <f t="shared" si="27"/>
        <v>95822</v>
      </c>
      <c r="AE15" s="29">
        <f t="shared" si="27"/>
        <v>310404</v>
      </c>
      <c r="AF15" s="29">
        <f t="shared" si="27"/>
        <v>251398</v>
      </c>
      <c r="AG15" s="29">
        <f t="shared" si="27"/>
        <v>82716</v>
      </c>
      <c r="AH15" s="29">
        <f t="shared" si="27"/>
        <v>334114</v>
      </c>
      <c r="AI15" s="29">
        <f t="shared" si="27"/>
        <v>267381</v>
      </c>
      <c r="AJ15" s="29">
        <f t="shared" si="27"/>
        <v>86510</v>
      </c>
      <c r="AK15" s="29">
        <f t="shared" si="27"/>
        <v>353891</v>
      </c>
      <c r="AL15" s="29">
        <f t="shared" si="27"/>
        <v>282249</v>
      </c>
      <c r="AM15" s="29">
        <f t="shared" si="27"/>
        <v>89061</v>
      </c>
      <c r="AN15" s="29">
        <f t="shared" si="27"/>
        <v>371310</v>
      </c>
      <c r="AO15" s="29">
        <f t="shared" si="27"/>
        <v>315375</v>
      </c>
      <c r="AP15" s="29">
        <f t="shared" si="27"/>
        <v>77490</v>
      </c>
      <c r="AQ15" s="29">
        <f t="shared" si="27"/>
        <v>392865</v>
      </c>
      <c r="AR15" s="29">
        <f t="shared" si="27"/>
        <v>309475</v>
      </c>
      <c r="AS15" s="29">
        <f t="shared" si="27"/>
        <v>98125</v>
      </c>
      <c r="AT15" s="29">
        <f t="shared" si="27"/>
        <v>407600</v>
      </c>
      <c r="AU15" s="29">
        <f>SUM(AU7:AU14)</f>
        <v>304532</v>
      </c>
      <c r="AV15" s="29">
        <f>SUM(AV7:AV14)</f>
        <v>78700</v>
      </c>
      <c r="AW15" s="29">
        <f t="shared" si="27"/>
        <v>383232</v>
      </c>
      <c r="AX15" s="29">
        <f t="shared" si="27"/>
        <v>310085</v>
      </c>
      <c r="AY15" s="29">
        <f t="shared" si="27"/>
        <v>91107</v>
      </c>
      <c r="AZ15" s="29">
        <f t="shared" si="27"/>
        <v>401192</v>
      </c>
      <c r="BA15" s="29">
        <f t="shared" si="27"/>
        <v>362357</v>
      </c>
      <c r="BB15" s="29">
        <f t="shared" si="27"/>
        <v>89364</v>
      </c>
      <c r="BC15" s="29">
        <f t="shared" si="27"/>
        <v>451721</v>
      </c>
      <c r="BD15" s="29">
        <f>SUM(BD7:BD14)</f>
        <v>394737</v>
      </c>
      <c r="BE15" s="29">
        <f>SUM(BE7:BE14)</f>
        <v>112301</v>
      </c>
      <c r="BF15" s="29">
        <f t="shared" ref="BF15" si="28">SUM(BF7:BF14)</f>
        <v>507038</v>
      </c>
      <c r="BG15" s="29">
        <f>SUM(BG7:BG14)</f>
        <v>245666</v>
      </c>
      <c r="BH15" s="29">
        <f>SUM(BH7:BH14)</f>
        <v>97858</v>
      </c>
      <c r="BI15" s="29">
        <f t="shared" ref="BI15" si="29">SUM(BI7:BI14)</f>
        <v>343524</v>
      </c>
    </row>
    <row r="16" spans="1:61" ht="15.75" customHeight="1" x14ac:dyDescent="0.25"/>
    <row r="17" spans="1:61" ht="15.75" customHeight="1" x14ac:dyDescent="0.25"/>
    <row r="18" spans="1:61" ht="15.75" customHeight="1" x14ac:dyDescent="0.25">
      <c r="A18" s="11" t="s">
        <v>23</v>
      </c>
      <c r="B18" s="46">
        <v>2005</v>
      </c>
      <c r="C18" s="46"/>
      <c r="D18" s="46"/>
      <c r="E18" s="46">
        <v>2006</v>
      </c>
      <c r="F18" s="46"/>
      <c r="G18" s="46"/>
      <c r="H18" s="46">
        <v>2007</v>
      </c>
      <c r="I18" s="46"/>
      <c r="J18" s="46"/>
      <c r="K18" s="46">
        <v>2008</v>
      </c>
      <c r="L18" s="46"/>
      <c r="M18" s="46"/>
      <c r="N18" s="46">
        <v>2009</v>
      </c>
      <c r="O18" s="46"/>
      <c r="P18" s="46"/>
      <c r="Q18" s="46">
        <v>2010</v>
      </c>
      <c r="R18" s="46"/>
      <c r="S18" s="46"/>
      <c r="T18" s="46">
        <v>2011</v>
      </c>
      <c r="U18" s="46"/>
      <c r="V18" s="46"/>
      <c r="W18" s="46">
        <v>2012</v>
      </c>
      <c r="X18" s="46"/>
      <c r="Y18" s="46"/>
      <c r="Z18" s="46">
        <v>2013</v>
      </c>
      <c r="AA18" s="46"/>
      <c r="AB18" s="46"/>
      <c r="AC18" s="46">
        <v>2014</v>
      </c>
      <c r="AD18" s="46"/>
      <c r="AE18" s="46"/>
      <c r="AF18" s="46">
        <v>2015</v>
      </c>
      <c r="AG18" s="46"/>
      <c r="AH18" s="46"/>
      <c r="AI18" s="46">
        <v>2016</v>
      </c>
      <c r="AJ18" s="46"/>
      <c r="AK18" s="46"/>
      <c r="AL18" s="46">
        <v>2017</v>
      </c>
      <c r="AM18" s="46"/>
      <c r="AN18" s="46"/>
      <c r="AO18" s="46">
        <v>2018</v>
      </c>
      <c r="AP18" s="46"/>
      <c r="AQ18" s="46"/>
      <c r="AR18" s="46">
        <v>2019</v>
      </c>
      <c r="AS18" s="46"/>
      <c r="AT18" s="46"/>
      <c r="AU18" s="46">
        <v>2020</v>
      </c>
      <c r="AV18" s="46"/>
      <c r="AW18" s="46"/>
      <c r="AX18" s="46">
        <v>2021</v>
      </c>
      <c r="AY18" s="46"/>
      <c r="AZ18" s="46"/>
      <c r="BA18" s="46">
        <v>2022</v>
      </c>
      <c r="BB18" s="46"/>
      <c r="BC18" s="46"/>
      <c r="BD18" s="46">
        <v>2023</v>
      </c>
      <c r="BE18" s="46"/>
      <c r="BF18" s="46"/>
      <c r="BG18" s="46">
        <v>2024</v>
      </c>
      <c r="BH18" s="46"/>
      <c r="BI18" s="46"/>
    </row>
    <row r="19" spans="1:61" ht="15.75" customHeight="1" x14ac:dyDescent="0.25">
      <c r="A19" s="8"/>
      <c r="B19" s="15" t="s">
        <v>35</v>
      </c>
      <c r="C19" s="15" t="s">
        <v>36</v>
      </c>
      <c r="D19" s="17" t="s">
        <v>13</v>
      </c>
      <c r="E19" s="15" t="s">
        <v>35</v>
      </c>
      <c r="F19" s="15" t="s">
        <v>36</v>
      </c>
      <c r="G19" s="17" t="s">
        <v>13</v>
      </c>
      <c r="H19" s="15" t="s">
        <v>35</v>
      </c>
      <c r="I19" s="15" t="s">
        <v>36</v>
      </c>
      <c r="J19" s="17" t="s">
        <v>13</v>
      </c>
      <c r="K19" s="15" t="s">
        <v>35</v>
      </c>
      <c r="L19" s="15" t="s">
        <v>36</v>
      </c>
      <c r="M19" s="17" t="s">
        <v>13</v>
      </c>
      <c r="N19" s="15" t="s">
        <v>35</v>
      </c>
      <c r="O19" s="15" t="s">
        <v>36</v>
      </c>
      <c r="P19" s="17" t="s">
        <v>13</v>
      </c>
      <c r="Q19" s="15" t="s">
        <v>35</v>
      </c>
      <c r="R19" s="15" t="s">
        <v>36</v>
      </c>
      <c r="S19" s="17" t="s">
        <v>13</v>
      </c>
      <c r="T19" s="15" t="s">
        <v>35</v>
      </c>
      <c r="U19" s="15" t="s">
        <v>36</v>
      </c>
      <c r="V19" s="17" t="s">
        <v>13</v>
      </c>
      <c r="W19" s="15" t="s">
        <v>35</v>
      </c>
      <c r="X19" s="15" t="s">
        <v>36</v>
      </c>
      <c r="Y19" s="17" t="s">
        <v>13</v>
      </c>
      <c r="Z19" s="15" t="s">
        <v>35</v>
      </c>
      <c r="AA19" s="15" t="s">
        <v>36</v>
      </c>
      <c r="AB19" s="17" t="s">
        <v>13</v>
      </c>
      <c r="AC19" s="15" t="s">
        <v>35</v>
      </c>
      <c r="AD19" s="15" t="s">
        <v>36</v>
      </c>
      <c r="AE19" s="17" t="s">
        <v>13</v>
      </c>
      <c r="AF19" s="15" t="s">
        <v>35</v>
      </c>
      <c r="AG19" s="15" t="s">
        <v>36</v>
      </c>
      <c r="AH19" s="17" t="s">
        <v>13</v>
      </c>
      <c r="AI19" s="15" t="s">
        <v>35</v>
      </c>
      <c r="AJ19" s="15" t="s">
        <v>36</v>
      </c>
      <c r="AK19" s="17" t="s">
        <v>13</v>
      </c>
      <c r="AL19" s="15" t="s">
        <v>35</v>
      </c>
      <c r="AM19" s="15" t="s">
        <v>36</v>
      </c>
      <c r="AN19" s="17" t="s">
        <v>13</v>
      </c>
      <c r="AO19" s="15" t="s">
        <v>35</v>
      </c>
      <c r="AP19" s="15" t="s">
        <v>36</v>
      </c>
      <c r="AQ19" s="17" t="s">
        <v>13</v>
      </c>
      <c r="AR19" s="15" t="s">
        <v>35</v>
      </c>
      <c r="AS19" s="15" t="s">
        <v>36</v>
      </c>
      <c r="AT19" s="17" t="s">
        <v>13</v>
      </c>
      <c r="AU19" s="15" t="s">
        <v>35</v>
      </c>
      <c r="AV19" s="15" t="s">
        <v>36</v>
      </c>
      <c r="AW19" s="17" t="s">
        <v>13</v>
      </c>
      <c r="AX19" s="15" t="s">
        <v>35</v>
      </c>
      <c r="AY19" s="15" t="s">
        <v>36</v>
      </c>
      <c r="AZ19" s="17" t="s">
        <v>13</v>
      </c>
      <c r="BA19" s="15" t="s">
        <v>35</v>
      </c>
      <c r="BB19" s="15" t="s">
        <v>36</v>
      </c>
      <c r="BC19" s="17" t="s">
        <v>13</v>
      </c>
      <c r="BD19" s="15" t="s">
        <v>35</v>
      </c>
      <c r="BE19" s="15" t="s">
        <v>36</v>
      </c>
      <c r="BF19" s="17" t="s">
        <v>13</v>
      </c>
      <c r="BG19" s="15" t="s">
        <v>35</v>
      </c>
      <c r="BH19" s="15" t="s">
        <v>36</v>
      </c>
      <c r="BI19" s="17" t="s">
        <v>13</v>
      </c>
    </row>
    <row r="20" spans="1:61" ht="15.75" customHeight="1" x14ac:dyDescent="0.25">
      <c r="A20" s="12" t="s">
        <v>14</v>
      </c>
      <c r="B20" s="28">
        <f>23317+5516</f>
        <v>28833</v>
      </c>
      <c r="C20" s="28">
        <f>1205+3513</f>
        <v>4718</v>
      </c>
      <c r="D20" s="28">
        <f>B20+C20</f>
        <v>33551</v>
      </c>
      <c r="E20" s="28">
        <v>15206</v>
      </c>
      <c r="F20" s="28">
        <v>11011</v>
      </c>
      <c r="G20" s="28">
        <f>E20+F20</f>
        <v>26217</v>
      </c>
      <c r="H20">
        <v>31009</v>
      </c>
      <c r="I20">
        <v>6169</v>
      </c>
      <c r="J20" s="28">
        <f>H20+I20</f>
        <v>37178</v>
      </c>
      <c r="K20" s="28">
        <v>32212</v>
      </c>
      <c r="L20" s="28">
        <v>8333</v>
      </c>
      <c r="M20" s="28">
        <f>K20+L20</f>
        <v>40545</v>
      </c>
      <c r="N20" s="28">
        <v>34145</v>
      </c>
      <c r="O20" s="28">
        <v>13116</v>
      </c>
      <c r="P20" s="28">
        <f>N20+O20</f>
        <v>47261</v>
      </c>
      <c r="Q20" s="28">
        <v>40387</v>
      </c>
      <c r="R20" s="28">
        <v>11867</v>
      </c>
      <c r="S20" s="28">
        <f>Q20+R20</f>
        <v>52254</v>
      </c>
      <c r="T20" s="28">
        <v>33042</v>
      </c>
      <c r="U20" s="28">
        <v>16789</v>
      </c>
      <c r="V20" s="28">
        <f>T20+U20</f>
        <v>49831</v>
      </c>
      <c r="W20" s="28">
        <v>31742</v>
      </c>
      <c r="X20" s="28">
        <v>8184</v>
      </c>
      <c r="Y20" s="28">
        <f>W20+X20</f>
        <v>39926</v>
      </c>
      <c r="Z20" s="28">
        <v>34348</v>
      </c>
      <c r="AA20" s="28">
        <v>15170</v>
      </c>
      <c r="AB20" s="28">
        <f>Z20+AA20</f>
        <v>49518</v>
      </c>
      <c r="AC20" s="28">
        <v>32371</v>
      </c>
      <c r="AD20" s="28">
        <v>11215</v>
      </c>
      <c r="AE20" s="28">
        <f>AC20+AD20</f>
        <v>43586</v>
      </c>
      <c r="AF20" s="28">
        <v>29956</v>
      </c>
      <c r="AG20" s="28">
        <v>9013</v>
      </c>
      <c r="AH20" s="28">
        <f>AF20+AG20</f>
        <v>38969</v>
      </c>
      <c r="AI20" s="28">
        <v>46872</v>
      </c>
      <c r="AJ20" s="28">
        <v>14575</v>
      </c>
      <c r="AK20" s="28">
        <f>AI20+AJ20</f>
        <v>61447</v>
      </c>
      <c r="AL20" s="28">
        <v>48329</v>
      </c>
      <c r="AM20" s="28">
        <v>9875</v>
      </c>
      <c r="AN20" s="28">
        <f>AL20+AM20</f>
        <v>58204</v>
      </c>
      <c r="AO20" s="28">
        <v>56194</v>
      </c>
      <c r="AP20" s="28">
        <v>7702</v>
      </c>
      <c r="AQ20" s="28">
        <f>AO20+AP20</f>
        <v>63896</v>
      </c>
      <c r="AR20" s="28">
        <v>50477</v>
      </c>
      <c r="AS20" s="28">
        <v>9159</v>
      </c>
      <c r="AT20" s="28">
        <f>AR20+AS20</f>
        <v>59636</v>
      </c>
      <c r="AU20" s="28">
        <v>45245</v>
      </c>
      <c r="AV20" s="28">
        <v>9539</v>
      </c>
      <c r="AW20" s="28">
        <f>AU20+AV20</f>
        <v>54784</v>
      </c>
      <c r="AX20" s="28">
        <v>22426</v>
      </c>
      <c r="AY20" s="28">
        <v>8938</v>
      </c>
      <c r="AZ20" s="28">
        <f>AX20+AY20</f>
        <v>31364</v>
      </c>
      <c r="BA20" s="28">
        <v>25865</v>
      </c>
      <c r="BB20" s="28">
        <v>4065</v>
      </c>
      <c r="BC20" s="28">
        <f>BA20+BB20</f>
        <v>29930</v>
      </c>
      <c r="BD20" s="28">
        <v>27243</v>
      </c>
      <c r="BE20" s="28">
        <v>6454</v>
      </c>
      <c r="BF20" s="28">
        <f>BD20+BE20</f>
        <v>33697</v>
      </c>
      <c r="BG20" s="28">
        <v>31742</v>
      </c>
      <c r="BH20" s="28">
        <v>8184</v>
      </c>
      <c r="BI20" s="28">
        <f>BG20+BH20</f>
        <v>39926</v>
      </c>
    </row>
    <row r="21" spans="1:61" ht="15.75" customHeight="1" x14ac:dyDescent="0.25">
      <c r="A21" s="12" t="s">
        <v>15</v>
      </c>
      <c r="B21" s="28">
        <v>17063</v>
      </c>
      <c r="C21" s="28">
        <v>4134</v>
      </c>
      <c r="D21" s="28">
        <f t="shared" ref="D21:D22" si="30">B21+C21</f>
        <v>21197</v>
      </c>
      <c r="E21">
        <v>3714</v>
      </c>
      <c r="F21">
        <v>18158</v>
      </c>
      <c r="G21" s="28">
        <f t="shared" ref="G21:G24" si="31">E21+F21</f>
        <v>21872</v>
      </c>
      <c r="H21">
        <v>25840</v>
      </c>
      <c r="I21">
        <v>6282</v>
      </c>
      <c r="J21" s="28">
        <f t="shared" ref="J21:J22" si="32">H21+I21</f>
        <v>32122</v>
      </c>
      <c r="K21">
        <v>9919</v>
      </c>
      <c r="L21">
        <v>943</v>
      </c>
      <c r="M21" s="28">
        <f t="shared" ref="M21:M26" si="33">K21+L21</f>
        <v>10862</v>
      </c>
      <c r="N21">
        <v>4061</v>
      </c>
      <c r="O21">
        <v>1180</v>
      </c>
      <c r="P21" s="28">
        <f t="shared" ref="P21:P26" si="34">N21+O21</f>
        <v>5241</v>
      </c>
      <c r="Q21">
        <v>1539</v>
      </c>
      <c r="R21">
        <v>1366</v>
      </c>
      <c r="S21" s="28">
        <f t="shared" ref="S21:S26" si="35">Q21+R21</f>
        <v>2905</v>
      </c>
      <c r="T21">
        <v>1696</v>
      </c>
      <c r="U21">
        <v>1732</v>
      </c>
      <c r="V21" s="28">
        <f t="shared" ref="V21:V26" si="36">T21+U21</f>
        <v>3428</v>
      </c>
      <c r="W21">
        <v>3142</v>
      </c>
      <c r="X21">
        <v>3304</v>
      </c>
      <c r="Y21" s="28">
        <f t="shared" ref="Y21:Y27" si="37">W21+X21</f>
        <v>6446</v>
      </c>
      <c r="Z21">
        <v>2078</v>
      </c>
      <c r="AA21">
        <v>2119</v>
      </c>
      <c r="AB21" s="28">
        <f t="shared" ref="AB21:AB27" si="38">Z21+AA21</f>
        <v>4197</v>
      </c>
      <c r="AC21">
        <v>2560</v>
      </c>
      <c r="AD21">
        <v>0</v>
      </c>
      <c r="AE21" s="28">
        <f t="shared" ref="AE21:AE27" si="39">AC21+AD21</f>
        <v>2560</v>
      </c>
      <c r="AF21">
        <v>4407</v>
      </c>
      <c r="AG21">
        <v>0</v>
      </c>
      <c r="AH21" s="28">
        <f t="shared" ref="AH21:AH26" si="40">AF21+AG21</f>
        <v>4407</v>
      </c>
      <c r="AI21">
        <v>10224</v>
      </c>
      <c r="AJ21">
        <v>3152</v>
      </c>
      <c r="AK21" s="28">
        <f t="shared" ref="AK21:AK27" si="41">AI21+AJ21</f>
        <v>13376</v>
      </c>
      <c r="AL21">
        <v>8234</v>
      </c>
      <c r="AM21">
        <v>0</v>
      </c>
      <c r="AN21" s="28">
        <f t="shared" ref="AN21:AN26" si="42">AL21+AM21</f>
        <v>8234</v>
      </c>
      <c r="AO21">
        <v>5981</v>
      </c>
      <c r="AP21">
        <v>1003</v>
      </c>
      <c r="AQ21" s="28">
        <f t="shared" ref="AQ21:AQ26" si="43">AO21+AP21</f>
        <v>6984</v>
      </c>
      <c r="AR21">
        <v>6866</v>
      </c>
      <c r="AS21">
        <v>748</v>
      </c>
      <c r="AT21" s="28">
        <f t="shared" ref="AT21:AT26" si="44">AR21+AS21</f>
        <v>7614</v>
      </c>
      <c r="AU21">
        <v>2790</v>
      </c>
      <c r="AV21">
        <v>4738</v>
      </c>
      <c r="AW21" s="28">
        <f t="shared" ref="AW21:AW26" si="45">AU21+AV21</f>
        <v>7528</v>
      </c>
      <c r="AX21">
        <v>6536</v>
      </c>
      <c r="AY21">
        <v>2305</v>
      </c>
      <c r="AZ21" s="28">
        <f t="shared" ref="AZ21:AZ26" si="46">AX21+AY21</f>
        <v>8841</v>
      </c>
      <c r="BA21" s="28">
        <v>17993</v>
      </c>
      <c r="BB21" s="28">
        <v>7627</v>
      </c>
      <c r="BC21" s="28">
        <f t="shared" ref="BC21:BC27" si="47">BA21+BB21</f>
        <v>25620</v>
      </c>
      <c r="BD21" s="28">
        <v>17592</v>
      </c>
      <c r="BE21" s="28">
        <v>3116</v>
      </c>
      <c r="BF21" s="28">
        <f t="shared" ref="BF21:BF26" si="48">BD21+BE21</f>
        <v>20708</v>
      </c>
      <c r="BG21" s="28">
        <v>3142</v>
      </c>
      <c r="BH21" s="28">
        <v>3304</v>
      </c>
      <c r="BI21" s="28">
        <f t="shared" ref="BI21:BI22" si="49">BG21+BH21</f>
        <v>6446</v>
      </c>
    </row>
    <row r="22" spans="1:61" ht="15.75" customHeight="1" x14ac:dyDescent="0.25">
      <c r="A22" s="12" t="s">
        <v>16</v>
      </c>
      <c r="B22" s="28">
        <v>28670</v>
      </c>
      <c r="C22" s="28">
        <v>0</v>
      </c>
      <c r="D22" s="28">
        <f t="shared" si="30"/>
        <v>28670</v>
      </c>
      <c r="E22">
        <v>5195</v>
      </c>
      <c r="F22">
        <v>18806</v>
      </c>
      <c r="G22" s="28">
        <f t="shared" si="31"/>
        <v>24001</v>
      </c>
      <c r="H22">
        <v>27742</v>
      </c>
      <c r="I22">
        <v>1071</v>
      </c>
      <c r="J22" s="28">
        <f t="shared" si="32"/>
        <v>28813</v>
      </c>
      <c r="K22">
        <v>9506</v>
      </c>
      <c r="L22">
        <v>2368</v>
      </c>
      <c r="M22" s="28">
        <f t="shared" si="33"/>
        <v>11874</v>
      </c>
      <c r="N22">
        <v>12224</v>
      </c>
      <c r="O22">
        <v>4213</v>
      </c>
      <c r="P22" s="28">
        <f t="shared" si="34"/>
        <v>16437</v>
      </c>
      <c r="Q22">
        <v>7719</v>
      </c>
      <c r="R22">
        <v>4238</v>
      </c>
      <c r="S22" s="28">
        <f t="shared" si="35"/>
        <v>11957</v>
      </c>
      <c r="T22">
        <v>15338</v>
      </c>
      <c r="U22">
        <v>4133</v>
      </c>
      <c r="V22" s="28">
        <f t="shared" si="36"/>
        <v>19471</v>
      </c>
      <c r="W22">
        <v>15271</v>
      </c>
      <c r="X22">
        <v>5535</v>
      </c>
      <c r="Y22" s="28">
        <f t="shared" si="37"/>
        <v>20806</v>
      </c>
      <c r="Z22">
        <v>13596</v>
      </c>
      <c r="AA22">
        <v>3130</v>
      </c>
      <c r="AB22" s="28">
        <f t="shared" si="38"/>
        <v>16726</v>
      </c>
      <c r="AC22">
        <v>12228</v>
      </c>
      <c r="AD22">
        <v>3574</v>
      </c>
      <c r="AE22" s="28">
        <f t="shared" si="39"/>
        <v>15802</v>
      </c>
      <c r="AF22">
        <v>14184</v>
      </c>
      <c r="AG22">
        <v>5760</v>
      </c>
      <c r="AH22" s="28">
        <f t="shared" si="40"/>
        <v>19944</v>
      </c>
      <c r="AI22">
        <v>15911</v>
      </c>
      <c r="AJ22">
        <v>1163</v>
      </c>
      <c r="AK22" s="28">
        <f t="shared" si="41"/>
        <v>17074</v>
      </c>
      <c r="AL22">
        <v>7764</v>
      </c>
      <c r="AM22">
        <v>1746</v>
      </c>
      <c r="AN22" s="28">
        <f t="shared" si="42"/>
        <v>9510</v>
      </c>
      <c r="AO22">
        <v>14169</v>
      </c>
      <c r="AP22">
        <v>518</v>
      </c>
      <c r="AQ22" s="28">
        <f t="shared" si="43"/>
        <v>14687</v>
      </c>
      <c r="AR22">
        <v>15145</v>
      </c>
      <c r="AS22">
        <v>878</v>
      </c>
      <c r="AT22" s="28">
        <f t="shared" si="44"/>
        <v>16023</v>
      </c>
      <c r="AU22">
        <v>9936</v>
      </c>
      <c r="AV22">
        <v>3063</v>
      </c>
      <c r="AW22" s="28">
        <f t="shared" si="45"/>
        <v>12999</v>
      </c>
      <c r="AX22">
        <v>7343</v>
      </c>
      <c r="AY22">
        <v>4381</v>
      </c>
      <c r="AZ22" s="28">
        <f t="shared" si="46"/>
        <v>11724</v>
      </c>
      <c r="BA22">
        <v>27092</v>
      </c>
      <c r="BB22">
        <v>1651</v>
      </c>
      <c r="BC22" s="28">
        <f t="shared" si="47"/>
        <v>28743</v>
      </c>
      <c r="BD22">
        <v>21198</v>
      </c>
      <c r="BE22">
        <v>3567</v>
      </c>
      <c r="BF22" s="28">
        <f t="shared" si="48"/>
        <v>24765</v>
      </c>
      <c r="BG22">
        <v>15271</v>
      </c>
      <c r="BH22">
        <v>5535</v>
      </c>
      <c r="BI22" s="28">
        <f t="shared" si="49"/>
        <v>20806</v>
      </c>
    </row>
    <row r="23" spans="1:61" ht="15.75" customHeight="1" x14ac:dyDescent="0.25">
      <c r="A23" s="12" t="s">
        <v>17</v>
      </c>
      <c r="B23" s="28">
        <v>0</v>
      </c>
      <c r="C23" s="28">
        <v>0</v>
      </c>
      <c r="D23" s="28">
        <f>B23+C23</f>
        <v>0</v>
      </c>
      <c r="E23">
        <v>414</v>
      </c>
      <c r="F23">
        <v>0</v>
      </c>
      <c r="G23" s="28">
        <f>E23+F23</f>
        <v>414</v>
      </c>
      <c r="H23">
        <v>409</v>
      </c>
      <c r="I23">
        <v>0</v>
      </c>
      <c r="J23" s="28">
        <f>H23+I23</f>
        <v>409</v>
      </c>
      <c r="K23">
        <v>496</v>
      </c>
      <c r="L23">
        <v>0</v>
      </c>
      <c r="M23" s="28">
        <f>K23+L23</f>
        <v>496</v>
      </c>
      <c r="N23">
        <v>1116</v>
      </c>
      <c r="O23">
        <v>0</v>
      </c>
      <c r="P23" s="28">
        <f>N23+O23</f>
        <v>1116</v>
      </c>
      <c r="Q23">
        <v>0</v>
      </c>
      <c r="R23">
        <v>0</v>
      </c>
      <c r="S23" s="28">
        <f>Q23+R23</f>
        <v>0</v>
      </c>
      <c r="U23" s="5" t="s">
        <v>22</v>
      </c>
      <c r="V23" s="5" t="s">
        <v>22</v>
      </c>
      <c r="W23" s="5">
        <v>0</v>
      </c>
      <c r="X23">
        <v>778</v>
      </c>
      <c r="Y23" s="28">
        <f>W23+X23</f>
        <v>778</v>
      </c>
      <c r="Z23">
        <v>918</v>
      </c>
      <c r="AA23">
        <v>0</v>
      </c>
      <c r="AB23" s="28">
        <f>Z23+AA23</f>
        <v>918</v>
      </c>
      <c r="AC23">
        <v>0</v>
      </c>
      <c r="AD23">
        <v>0</v>
      </c>
      <c r="AE23" s="28">
        <f>AC23+AD23</f>
        <v>0</v>
      </c>
      <c r="AF23">
        <v>1070</v>
      </c>
      <c r="AG23">
        <v>0</v>
      </c>
      <c r="AH23" s="28">
        <f>AF23+AG23</f>
        <v>1070</v>
      </c>
      <c r="AI23">
        <v>1117</v>
      </c>
      <c r="AJ23">
        <v>0</v>
      </c>
      <c r="AK23" s="28">
        <f>AI23+AJ23</f>
        <v>1117</v>
      </c>
      <c r="AL23">
        <v>708</v>
      </c>
      <c r="AM23">
        <v>0</v>
      </c>
      <c r="AN23" s="28">
        <f>AL23+AM23</f>
        <v>708</v>
      </c>
      <c r="AO23">
        <v>695</v>
      </c>
      <c r="AP23">
        <v>0</v>
      </c>
      <c r="AQ23" s="28">
        <f>AO23+AP23</f>
        <v>695</v>
      </c>
      <c r="AR23">
        <v>0</v>
      </c>
      <c r="AS23">
        <v>0</v>
      </c>
      <c r="AT23" s="28">
        <f>AR23+AS23</f>
        <v>0</v>
      </c>
      <c r="AU23">
        <v>0</v>
      </c>
      <c r="AV23">
        <v>392</v>
      </c>
      <c r="AW23" s="28">
        <f>AU23+AV23</f>
        <v>392</v>
      </c>
      <c r="AX23">
        <v>0</v>
      </c>
      <c r="AY23">
        <v>0</v>
      </c>
      <c r="AZ23" s="28">
        <f>AX23+AY23</f>
        <v>0</v>
      </c>
      <c r="BA23">
        <v>0</v>
      </c>
      <c r="BB23">
        <v>0</v>
      </c>
      <c r="BC23" s="28">
        <f>BA23+BB23</f>
        <v>0</v>
      </c>
      <c r="BD23">
        <v>0</v>
      </c>
      <c r="BE23">
        <v>0</v>
      </c>
      <c r="BF23" s="28">
        <f>BD23+BE23</f>
        <v>0</v>
      </c>
      <c r="BG23">
        <v>626</v>
      </c>
      <c r="BH23">
        <v>778</v>
      </c>
      <c r="BI23" s="28">
        <f>BG23+BH23</f>
        <v>1404</v>
      </c>
    </row>
    <row r="24" spans="1:61" ht="15.75" customHeight="1" x14ac:dyDescent="0.25">
      <c r="A24" s="12" t="s">
        <v>18</v>
      </c>
      <c r="B24" s="28">
        <v>2805</v>
      </c>
      <c r="C24" s="28">
        <v>0</v>
      </c>
      <c r="D24" s="28">
        <f t="shared" ref="D24:D27" si="50">B24+C24</f>
        <v>2805</v>
      </c>
      <c r="E24">
        <v>632</v>
      </c>
      <c r="F24">
        <v>537</v>
      </c>
      <c r="G24" s="28">
        <f t="shared" si="31"/>
        <v>1169</v>
      </c>
      <c r="H24">
        <v>916</v>
      </c>
      <c r="I24">
        <v>398</v>
      </c>
      <c r="J24" s="28">
        <f>H24+I24</f>
        <v>1314</v>
      </c>
      <c r="K24">
        <v>374</v>
      </c>
      <c r="L24">
        <v>1396</v>
      </c>
      <c r="M24" s="28">
        <f t="shared" si="33"/>
        <v>1770</v>
      </c>
      <c r="N24">
        <v>4112</v>
      </c>
      <c r="O24">
        <v>0</v>
      </c>
      <c r="P24" s="28">
        <f t="shared" si="34"/>
        <v>4112</v>
      </c>
      <c r="Q24">
        <v>2841</v>
      </c>
      <c r="R24">
        <v>0</v>
      </c>
      <c r="S24" s="28">
        <f t="shared" si="35"/>
        <v>2841</v>
      </c>
      <c r="T24">
        <v>2420</v>
      </c>
      <c r="U24">
        <v>0</v>
      </c>
      <c r="V24" s="28">
        <f t="shared" si="36"/>
        <v>2420</v>
      </c>
      <c r="W24">
        <v>1688</v>
      </c>
      <c r="X24">
        <v>995</v>
      </c>
      <c r="Y24" s="28">
        <f t="shared" si="37"/>
        <v>2683</v>
      </c>
      <c r="Z24">
        <v>1839</v>
      </c>
      <c r="AA24">
        <v>1574</v>
      </c>
      <c r="AB24" s="28">
        <f t="shared" si="38"/>
        <v>3413</v>
      </c>
      <c r="AC24">
        <v>5271</v>
      </c>
      <c r="AD24">
        <v>1119</v>
      </c>
      <c r="AE24" s="28">
        <f t="shared" si="39"/>
        <v>6390</v>
      </c>
      <c r="AF24">
        <v>1058</v>
      </c>
      <c r="AG24">
        <v>880</v>
      </c>
      <c r="AH24" s="28">
        <f t="shared" si="40"/>
        <v>1938</v>
      </c>
      <c r="AI24">
        <v>1812</v>
      </c>
      <c r="AJ24">
        <v>0</v>
      </c>
      <c r="AK24" s="28">
        <f t="shared" si="41"/>
        <v>1812</v>
      </c>
      <c r="AL24">
        <v>4917</v>
      </c>
      <c r="AM24">
        <v>1577</v>
      </c>
      <c r="AN24" s="28">
        <f t="shared" si="42"/>
        <v>6494</v>
      </c>
      <c r="AO24">
        <v>2558</v>
      </c>
      <c r="AP24">
        <v>644</v>
      </c>
      <c r="AQ24" s="28">
        <f t="shared" si="43"/>
        <v>3202</v>
      </c>
      <c r="AR24">
        <v>2838</v>
      </c>
      <c r="AS24">
        <v>1465</v>
      </c>
      <c r="AT24" s="28">
        <f t="shared" si="44"/>
        <v>4303</v>
      </c>
      <c r="AU24">
        <v>435</v>
      </c>
      <c r="AV24">
        <v>2785</v>
      </c>
      <c r="AW24" s="28">
        <f t="shared" si="45"/>
        <v>3220</v>
      </c>
      <c r="AX24">
        <v>1358</v>
      </c>
      <c r="AY24">
        <v>1585</v>
      </c>
      <c r="AZ24" s="28">
        <f t="shared" si="46"/>
        <v>2943</v>
      </c>
      <c r="BA24">
        <v>6049</v>
      </c>
      <c r="BB24">
        <v>0</v>
      </c>
      <c r="BC24" s="28">
        <f>BA24+BB24</f>
        <v>6049</v>
      </c>
      <c r="BD24">
        <v>7564</v>
      </c>
      <c r="BE24">
        <v>4597</v>
      </c>
      <c r="BF24" s="28">
        <f t="shared" si="48"/>
        <v>12161</v>
      </c>
      <c r="BG24">
        <v>1688</v>
      </c>
      <c r="BH24">
        <v>995</v>
      </c>
      <c r="BI24" s="28">
        <f t="shared" ref="BI24:BI27" si="51">BG24+BH24</f>
        <v>2683</v>
      </c>
    </row>
    <row r="25" spans="1:61" ht="15.75" customHeight="1" x14ac:dyDescent="0.25">
      <c r="A25" s="12" t="s">
        <v>19</v>
      </c>
      <c r="B25" s="28">
        <v>5745</v>
      </c>
      <c r="C25" s="28">
        <v>8627</v>
      </c>
      <c r="D25" s="28">
        <f t="shared" si="50"/>
        <v>14372</v>
      </c>
      <c r="E25">
        <v>18432</v>
      </c>
      <c r="F25">
        <v>40204</v>
      </c>
      <c r="G25" s="28">
        <f t="shared" ref="G25:G26" si="52">E25+F25</f>
        <v>58636</v>
      </c>
      <c r="H25">
        <v>50867</v>
      </c>
      <c r="I25">
        <v>11703</v>
      </c>
      <c r="J25" s="28">
        <f t="shared" ref="J25:J26" si="53">H25+I25</f>
        <v>62570</v>
      </c>
      <c r="K25">
        <v>69957</v>
      </c>
      <c r="L25">
        <v>9539</v>
      </c>
      <c r="M25" s="28">
        <f t="shared" si="33"/>
        <v>79496</v>
      </c>
      <c r="N25">
        <v>63626</v>
      </c>
      <c r="O25">
        <v>18099</v>
      </c>
      <c r="P25" s="28">
        <f t="shared" si="34"/>
        <v>81725</v>
      </c>
      <c r="Q25">
        <v>46256</v>
      </c>
      <c r="R25">
        <v>13694</v>
      </c>
      <c r="S25" s="28">
        <f t="shared" si="35"/>
        <v>59950</v>
      </c>
      <c r="T25">
        <v>34495</v>
      </c>
      <c r="U25">
        <v>8737</v>
      </c>
      <c r="V25" s="28">
        <f t="shared" si="36"/>
        <v>43232</v>
      </c>
      <c r="W25">
        <v>27462</v>
      </c>
      <c r="X25">
        <v>11235</v>
      </c>
      <c r="Y25" s="28">
        <f t="shared" si="37"/>
        <v>38697</v>
      </c>
      <c r="Z25">
        <v>27901</v>
      </c>
      <c r="AA25">
        <v>10113</v>
      </c>
      <c r="AB25" s="28">
        <f t="shared" si="38"/>
        <v>38014</v>
      </c>
      <c r="AC25">
        <v>22646</v>
      </c>
      <c r="AD25">
        <v>13705</v>
      </c>
      <c r="AE25" s="28">
        <f t="shared" si="39"/>
        <v>36351</v>
      </c>
      <c r="AF25">
        <v>28671</v>
      </c>
      <c r="AG25">
        <v>8164</v>
      </c>
      <c r="AH25" s="28">
        <f t="shared" si="40"/>
        <v>36835</v>
      </c>
      <c r="AI25">
        <v>16949</v>
      </c>
      <c r="AJ25">
        <v>10074</v>
      </c>
      <c r="AK25" s="28">
        <f t="shared" si="41"/>
        <v>27023</v>
      </c>
      <c r="AL25">
        <v>42879</v>
      </c>
      <c r="AM25">
        <v>13535</v>
      </c>
      <c r="AN25" s="28">
        <f t="shared" si="42"/>
        <v>56414</v>
      </c>
      <c r="AO25">
        <v>34357</v>
      </c>
      <c r="AP25">
        <v>12100</v>
      </c>
      <c r="AQ25" s="28">
        <f t="shared" si="43"/>
        <v>46457</v>
      </c>
      <c r="AR25">
        <v>20306</v>
      </c>
      <c r="AS25">
        <v>13846</v>
      </c>
      <c r="AT25" s="28">
        <f t="shared" si="44"/>
        <v>34152</v>
      </c>
      <c r="AU25">
        <v>41288</v>
      </c>
      <c r="AV25">
        <v>8476</v>
      </c>
      <c r="AW25" s="28">
        <f t="shared" si="45"/>
        <v>49764</v>
      </c>
      <c r="AX25">
        <v>55995</v>
      </c>
      <c r="AY25">
        <v>15313</v>
      </c>
      <c r="AZ25" s="28">
        <f t="shared" si="46"/>
        <v>71308</v>
      </c>
      <c r="BA25">
        <v>43649</v>
      </c>
      <c r="BB25">
        <v>11024</v>
      </c>
      <c r="BC25" s="28">
        <f t="shared" si="47"/>
        <v>54673</v>
      </c>
      <c r="BD25">
        <v>59261</v>
      </c>
      <c r="BE25">
        <v>29791</v>
      </c>
      <c r="BF25" s="28">
        <f t="shared" si="48"/>
        <v>89052</v>
      </c>
      <c r="BG25">
        <v>27462</v>
      </c>
      <c r="BH25">
        <v>11235</v>
      </c>
      <c r="BI25" s="28">
        <f t="shared" si="51"/>
        <v>38697</v>
      </c>
    </row>
    <row r="26" spans="1:61" ht="15.75" customHeight="1" x14ac:dyDescent="0.25">
      <c r="A26" s="12" t="s">
        <v>20</v>
      </c>
      <c r="B26" s="28">
        <v>801</v>
      </c>
      <c r="C26" s="28">
        <v>0</v>
      </c>
      <c r="D26" s="28">
        <f t="shared" si="50"/>
        <v>801</v>
      </c>
      <c r="E26">
        <v>0</v>
      </c>
      <c r="F26">
        <v>0</v>
      </c>
      <c r="G26" s="28">
        <f t="shared" si="52"/>
        <v>0</v>
      </c>
      <c r="H26">
        <v>1094</v>
      </c>
      <c r="I26">
        <v>0</v>
      </c>
      <c r="J26" s="28">
        <f t="shared" si="53"/>
        <v>1094</v>
      </c>
      <c r="K26" s="28">
        <v>5202</v>
      </c>
      <c r="L26" s="28">
        <v>0</v>
      </c>
      <c r="M26" s="28">
        <f t="shared" si="33"/>
        <v>5202</v>
      </c>
      <c r="N26">
        <v>3153</v>
      </c>
      <c r="O26">
        <v>0</v>
      </c>
      <c r="P26" s="28">
        <f t="shared" si="34"/>
        <v>3153</v>
      </c>
      <c r="Q26">
        <v>3108</v>
      </c>
      <c r="R26">
        <v>0</v>
      </c>
      <c r="S26" s="28">
        <f t="shared" si="35"/>
        <v>3108</v>
      </c>
      <c r="T26" s="28">
        <v>5420</v>
      </c>
      <c r="U26" s="28">
        <v>0</v>
      </c>
      <c r="V26" s="28">
        <f t="shared" si="36"/>
        <v>5420</v>
      </c>
      <c r="W26">
        <f>SUM(U25:U27)</f>
        <v>8737</v>
      </c>
      <c r="X26">
        <f>SUM(V25:V27)</f>
        <v>48652</v>
      </c>
      <c r="Y26" s="28">
        <f t="shared" si="37"/>
        <v>57389</v>
      </c>
      <c r="Z26" s="28">
        <v>4522</v>
      </c>
      <c r="AA26" s="28">
        <v>1379</v>
      </c>
      <c r="AB26" s="28">
        <f t="shared" si="38"/>
        <v>5901</v>
      </c>
      <c r="AC26" s="28">
        <v>7421</v>
      </c>
      <c r="AD26" s="28">
        <v>8840</v>
      </c>
      <c r="AE26" s="28">
        <f t="shared" si="39"/>
        <v>16261</v>
      </c>
      <c r="AF26" s="28">
        <v>8022</v>
      </c>
      <c r="AG26" s="28">
        <v>1959</v>
      </c>
      <c r="AH26" s="28">
        <f t="shared" si="40"/>
        <v>9981</v>
      </c>
      <c r="AI26" s="28">
        <v>4450</v>
      </c>
      <c r="AJ26" s="28">
        <v>755</v>
      </c>
      <c r="AK26" s="28">
        <f t="shared" si="41"/>
        <v>5205</v>
      </c>
      <c r="AL26" s="28">
        <v>4243</v>
      </c>
      <c r="AM26" s="28">
        <v>742</v>
      </c>
      <c r="AN26" s="28">
        <f t="shared" si="42"/>
        <v>4985</v>
      </c>
      <c r="AO26" s="28">
        <v>12904</v>
      </c>
      <c r="AP26" s="28">
        <v>2016</v>
      </c>
      <c r="AQ26" s="28">
        <f t="shared" si="43"/>
        <v>14920</v>
      </c>
      <c r="AR26" s="28">
        <v>4734</v>
      </c>
      <c r="AS26" s="28">
        <v>1100</v>
      </c>
      <c r="AT26" s="28">
        <f t="shared" si="44"/>
        <v>5834</v>
      </c>
      <c r="AU26" s="28">
        <v>4330</v>
      </c>
      <c r="AV26" s="28">
        <v>2245</v>
      </c>
      <c r="AW26" s="28">
        <f t="shared" si="45"/>
        <v>6575</v>
      </c>
      <c r="AX26" s="28">
        <v>1761</v>
      </c>
      <c r="AY26" s="28">
        <v>1540</v>
      </c>
      <c r="AZ26" s="28">
        <f t="shared" si="46"/>
        <v>3301</v>
      </c>
      <c r="BA26">
        <v>12345</v>
      </c>
      <c r="BB26">
        <v>0</v>
      </c>
      <c r="BC26" s="28">
        <f t="shared" si="47"/>
        <v>12345</v>
      </c>
      <c r="BD26" s="28">
        <v>5500</v>
      </c>
      <c r="BE26" s="28">
        <v>1126</v>
      </c>
      <c r="BF26" s="28">
        <f t="shared" si="48"/>
        <v>6626</v>
      </c>
      <c r="BG26" s="28">
        <v>3444</v>
      </c>
      <c r="BH26" s="28">
        <v>1535</v>
      </c>
      <c r="BI26" s="28">
        <f t="shared" si="51"/>
        <v>4979</v>
      </c>
    </row>
    <row r="27" spans="1:61" x14ac:dyDescent="0.25">
      <c r="A27" s="12" t="s">
        <v>21</v>
      </c>
      <c r="B27" s="28">
        <v>0</v>
      </c>
      <c r="C27" s="28">
        <v>0</v>
      </c>
      <c r="D27" s="28">
        <f t="shared" si="50"/>
        <v>0</v>
      </c>
      <c r="E27" s="5" t="s">
        <v>22</v>
      </c>
      <c r="F27" s="5" t="s">
        <v>22</v>
      </c>
      <c r="G27" s="5" t="s">
        <v>22</v>
      </c>
      <c r="H27" s="5" t="s">
        <v>22</v>
      </c>
      <c r="I27" s="5" t="s">
        <v>22</v>
      </c>
      <c r="J27" s="5" t="s">
        <v>22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 t="s">
        <v>22</v>
      </c>
      <c r="Q27" s="5" t="s">
        <v>22</v>
      </c>
      <c r="R27" s="5" t="s">
        <v>22</v>
      </c>
      <c r="S27" s="5" t="s">
        <v>22</v>
      </c>
      <c r="T27" s="28"/>
      <c r="U27" s="5" t="s">
        <v>22</v>
      </c>
      <c r="V27" s="5" t="s">
        <v>22</v>
      </c>
      <c r="W27" s="5">
        <v>0</v>
      </c>
      <c r="X27">
        <v>0</v>
      </c>
      <c r="Y27" s="28">
        <f t="shared" si="37"/>
        <v>0</v>
      </c>
      <c r="Z27">
        <v>311</v>
      </c>
      <c r="AA27">
        <v>0</v>
      </c>
      <c r="AB27" s="28">
        <f t="shared" si="38"/>
        <v>311</v>
      </c>
      <c r="AC27">
        <v>329</v>
      </c>
      <c r="AD27">
        <v>0</v>
      </c>
      <c r="AE27" s="28">
        <f t="shared" si="39"/>
        <v>329</v>
      </c>
      <c r="AF27" s="5" t="s">
        <v>22</v>
      </c>
      <c r="AG27" s="5" t="s">
        <v>22</v>
      </c>
      <c r="AH27" s="5">
        <v>0</v>
      </c>
      <c r="AI27">
        <v>0</v>
      </c>
      <c r="AJ27">
        <v>0</v>
      </c>
      <c r="AK27" s="28">
        <f t="shared" si="41"/>
        <v>0</v>
      </c>
      <c r="AL27" s="5" t="s">
        <v>22</v>
      </c>
      <c r="AM27" s="5" t="s">
        <v>22</v>
      </c>
      <c r="AN27" s="5">
        <v>0</v>
      </c>
      <c r="AO27" s="5" t="s">
        <v>22</v>
      </c>
      <c r="AP27" s="5" t="s">
        <v>22</v>
      </c>
      <c r="AQ27" s="5">
        <v>0</v>
      </c>
      <c r="AR27" s="5" t="s">
        <v>22</v>
      </c>
      <c r="AS27" s="5" t="s">
        <v>22</v>
      </c>
      <c r="AT27" s="5">
        <v>0</v>
      </c>
      <c r="AU27" s="5" t="s">
        <v>22</v>
      </c>
      <c r="AV27" s="5" t="s">
        <v>22</v>
      </c>
      <c r="AW27" s="5">
        <v>0</v>
      </c>
      <c r="AX27" s="5" t="s">
        <v>22</v>
      </c>
      <c r="AY27" s="5" t="s">
        <v>22</v>
      </c>
      <c r="AZ27" s="5">
        <v>0</v>
      </c>
      <c r="BA27">
        <v>0</v>
      </c>
      <c r="BB27">
        <v>0</v>
      </c>
      <c r="BC27" s="28">
        <f t="shared" si="47"/>
        <v>0</v>
      </c>
      <c r="BD27" s="5" t="s">
        <v>22</v>
      </c>
      <c r="BE27" s="5" t="s">
        <v>22</v>
      </c>
      <c r="BF27" s="5">
        <v>0</v>
      </c>
      <c r="BG27" s="28">
        <v>626</v>
      </c>
      <c r="BH27" s="28">
        <v>0</v>
      </c>
      <c r="BI27" s="28">
        <f t="shared" si="51"/>
        <v>626</v>
      </c>
    </row>
    <row r="28" spans="1:61" x14ac:dyDescent="0.25">
      <c r="A28" s="21" t="s">
        <v>13</v>
      </c>
      <c r="B28" s="30">
        <f t="shared" ref="B28:C28" si="54">SUM(B20:B27)</f>
        <v>83917</v>
      </c>
      <c r="C28" s="30">
        <f t="shared" si="54"/>
        <v>17479</v>
      </c>
      <c r="D28" s="30">
        <f>SUM(D20:D27)</f>
        <v>101396</v>
      </c>
      <c r="E28" s="30">
        <f t="shared" ref="E28:F28" si="55">SUM(E20:E27)</f>
        <v>43593</v>
      </c>
      <c r="F28" s="30">
        <f t="shared" si="55"/>
        <v>88716</v>
      </c>
      <c r="G28" s="30">
        <f>SUM(G20:G27)</f>
        <v>132309</v>
      </c>
      <c r="H28" s="30">
        <f t="shared" ref="H28:AZ28" si="56">SUM(H20:H27)</f>
        <v>137877</v>
      </c>
      <c r="I28" s="30">
        <f t="shared" si="56"/>
        <v>25623</v>
      </c>
      <c r="J28" s="30">
        <f t="shared" si="56"/>
        <v>163500</v>
      </c>
      <c r="K28" s="30">
        <f t="shared" si="56"/>
        <v>127666</v>
      </c>
      <c r="L28" s="30">
        <f t="shared" si="56"/>
        <v>22579</v>
      </c>
      <c r="M28" s="30">
        <f t="shared" si="56"/>
        <v>150245</v>
      </c>
      <c r="N28" s="30">
        <f t="shared" si="56"/>
        <v>122437</v>
      </c>
      <c r="O28" s="30">
        <f t="shared" si="56"/>
        <v>36608</v>
      </c>
      <c r="P28" s="30">
        <f t="shared" si="56"/>
        <v>159045</v>
      </c>
      <c r="Q28" s="30">
        <f t="shared" si="56"/>
        <v>101850</v>
      </c>
      <c r="R28" s="30">
        <f t="shared" si="56"/>
        <v>31165</v>
      </c>
      <c r="S28" s="30">
        <f t="shared" si="56"/>
        <v>133015</v>
      </c>
      <c r="T28" s="30">
        <f t="shared" si="56"/>
        <v>92411</v>
      </c>
      <c r="U28" s="30">
        <f t="shared" si="56"/>
        <v>31391</v>
      </c>
      <c r="V28" s="30">
        <f t="shared" si="56"/>
        <v>123802</v>
      </c>
      <c r="W28" s="30">
        <f t="shared" si="56"/>
        <v>88042</v>
      </c>
      <c r="X28" s="30">
        <f t="shared" si="56"/>
        <v>78683</v>
      </c>
      <c r="Y28" s="30">
        <f t="shared" si="56"/>
        <v>166725</v>
      </c>
      <c r="Z28" s="30">
        <f t="shared" si="56"/>
        <v>85513</v>
      </c>
      <c r="AA28" s="41">
        <f t="shared" si="56"/>
        <v>33485</v>
      </c>
      <c r="AB28" s="30">
        <f t="shared" si="56"/>
        <v>118998</v>
      </c>
      <c r="AC28" s="30">
        <f t="shared" si="56"/>
        <v>82826</v>
      </c>
      <c r="AD28" s="30">
        <f t="shared" si="56"/>
        <v>38453</v>
      </c>
      <c r="AE28" s="30">
        <f t="shared" si="56"/>
        <v>121279</v>
      </c>
      <c r="AF28" s="30">
        <f t="shared" si="56"/>
        <v>87368</v>
      </c>
      <c r="AG28" s="30">
        <f t="shared" si="56"/>
        <v>25776</v>
      </c>
      <c r="AH28" s="30">
        <f t="shared" si="56"/>
        <v>113144</v>
      </c>
      <c r="AI28" s="30">
        <f t="shared" si="56"/>
        <v>97335</v>
      </c>
      <c r="AJ28" s="30">
        <f t="shared" si="56"/>
        <v>29719</v>
      </c>
      <c r="AK28" s="30">
        <f t="shared" si="56"/>
        <v>127054</v>
      </c>
      <c r="AL28" s="30">
        <f t="shared" si="56"/>
        <v>117074</v>
      </c>
      <c r="AM28" s="30">
        <f t="shared" si="56"/>
        <v>27475</v>
      </c>
      <c r="AN28" s="30">
        <f t="shared" si="56"/>
        <v>144549</v>
      </c>
      <c r="AO28" s="30">
        <f t="shared" si="56"/>
        <v>126858</v>
      </c>
      <c r="AP28" s="30">
        <f t="shared" si="56"/>
        <v>23983</v>
      </c>
      <c r="AQ28" s="30">
        <f t="shared" si="56"/>
        <v>150841</v>
      </c>
      <c r="AR28" s="30">
        <f t="shared" si="56"/>
        <v>100366</v>
      </c>
      <c r="AS28" s="30">
        <f t="shared" si="56"/>
        <v>27196</v>
      </c>
      <c r="AT28" s="30">
        <f t="shared" si="56"/>
        <v>127562</v>
      </c>
      <c r="AU28" s="30">
        <f t="shared" si="56"/>
        <v>104024</v>
      </c>
      <c r="AV28" s="30">
        <f t="shared" si="56"/>
        <v>31238</v>
      </c>
      <c r="AW28" s="30">
        <f t="shared" si="56"/>
        <v>135262</v>
      </c>
      <c r="AX28" s="30">
        <f t="shared" si="56"/>
        <v>95419</v>
      </c>
      <c r="AY28" s="30">
        <f t="shared" si="56"/>
        <v>34062</v>
      </c>
      <c r="AZ28" s="30">
        <f t="shared" si="56"/>
        <v>129481</v>
      </c>
      <c r="BA28" s="31">
        <f>SUM(BA20:BA27)</f>
        <v>132993</v>
      </c>
      <c r="BB28" s="30">
        <f>SUM(BB20:BB27)</f>
        <v>24367</v>
      </c>
      <c r="BC28" s="30">
        <f t="shared" ref="BC28:BF28" si="57">SUM(BC20:BC27)</f>
        <v>157360</v>
      </c>
      <c r="BD28" s="30">
        <f t="shared" si="57"/>
        <v>138358</v>
      </c>
      <c r="BE28" s="30">
        <f t="shared" si="57"/>
        <v>48651</v>
      </c>
      <c r="BF28" s="30">
        <f t="shared" si="57"/>
        <v>187009</v>
      </c>
      <c r="BG28" s="30">
        <f t="shared" ref="BG28:BI28" si="58">SUM(BG20:BG27)</f>
        <v>84001</v>
      </c>
      <c r="BH28" s="30">
        <f t="shared" si="58"/>
        <v>31566</v>
      </c>
      <c r="BI28" s="30">
        <f t="shared" si="58"/>
        <v>115567</v>
      </c>
    </row>
    <row r="29" spans="1:61" ht="15.75" customHeight="1" x14ac:dyDescent="0.25"/>
    <row r="31" spans="1:61" x14ac:dyDescent="0.25">
      <c r="A31" s="11" t="s">
        <v>24</v>
      </c>
      <c r="B31" s="46">
        <v>2005</v>
      </c>
      <c r="C31" s="46"/>
      <c r="D31" s="46"/>
      <c r="E31" s="46">
        <v>2006</v>
      </c>
      <c r="F31" s="46"/>
      <c r="G31" s="46"/>
      <c r="H31" s="46">
        <v>2007</v>
      </c>
      <c r="I31" s="46"/>
      <c r="J31" s="46"/>
      <c r="K31" s="46">
        <v>2008</v>
      </c>
      <c r="L31" s="46"/>
      <c r="M31" s="46"/>
      <c r="N31" s="46">
        <v>2009</v>
      </c>
      <c r="O31" s="46"/>
      <c r="P31" s="46"/>
      <c r="Q31" s="46">
        <v>2010</v>
      </c>
      <c r="R31" s="46"/>
      <c r="S31" s="46"/>
      <c r="T31" s="46">
        <v>2011</v>
      </c>
      <c r="U31" s="46"/>
      <c r="V31" s="46"/>
      <c r="W31" s="46">
        <v>2012</v>
      </c>
      <c r="X31" s="46"/>
      <c r="Y31" s="46"/>
      <c r="Z31" s="46">
        <v>2013</v>
      </c>
      <c r="AA31" s="46"/>
      <c r="AB31" s="46"/>
      <c r="AC31" s="46">
        <v>2014</v>
      </c>
      <c r="AD31" s="46"/>
      <c r="AE31" s="46"/>
      <c r="AF31" s="46">
        <v>2015</v>
      </c>
      <c r="AG31" s="46"/>
      <c r="AH31" s="46"/>
      <c r="AI31" s="46">
        <v>2016</v>
      </c>
      <c r="AJ31" s="46"/>
      <c r="AK31" s="46"/>
      <c r="AL31" s="46">
        <v>2017</v>
      </c>
      <c r="AM31" s="46"/>
      <c r="AN31" s="46"/>
      <c r="AO31" s="46">
        <v>2018</v>
      </c>
      <c r="AP31" s="46"/>
      <c r="AQ31" s="46"/>
      <c r="AR31" s="46">
        <v>2019</v>
      </c>
      <c r="AS31" s="46"/>
      <c r="AT31" s="46"/>
      <c r="AU31" s="46">
        <v>2020</v>
      </c>
      <c r="AV31" s="46"/>
      <c r="AW31" s="46"/>
      <c r="AX31" s="46">
        <v>2021</v>
      </c>
      <c r="AY31" s="46"/>
      <c r="AZ31" s="46"/>
      <c r="BA31" s="46">
        <v>2022</v>
      </c>
      <c r="BB31" s="46"/>
      <c r="BC31" s="46"/>
      <c r="BD31" s="46">
        <v>2023</v>
      </c>
      <c r="BE31" s="46"/>
      <c r="BF31" s="46"/>
      <c r="BG31" s="46">
        <v>2024</v>
      </c>
      <c r="BH31" s="46"/>
      <c r="BI31" s="46"/>
    </row>
    <row r="32" spans="1:61" x14ac:dyDescent="0.25">
      <c r="A32" s="8"/>
      <c r="B32" s="15" t="s">
        <v>35</v>
      </c>
      <c r="C32" s="15" t="s">
        <v>36</v>
      </c>
      <c r="D32" s="17" t="s">
        <v>13</v>
      </c>
      <c r="E32" s="15" t="s">
        <v>35</v>
      </c>
      <c r="F32" s="15" t="s">
        <v>36</v>
      </c>
      <c r="G32" s="17" t="s">
        <v>13</v>
      </c>
      <c r="H32" s="15" t="s">
        <v>35</v>
      </c>
      <c r="I32" s="15" t="s">
        <v>36</v>
      </c>
      <c r="J32" s="17" t="s">
        <v>13</v>
      </c>
      <c r="K32" s="15" t="s">
        <v>35</v>
      </c>
      <c r="L32" s="15" t="s">
        <v>36</v>
      </c>
      <c r="M32" s="17" t="s">
        <v>13</v>
      </c>
      <c r="N32" s="15" t="s">
        <v>35</v>
      </c>
      <c r="O32" s="15" t="s">
        <v>36</v>
      </c>
      <c r="P32" s="17" t="s">
        <v>13</v>
      </c>
      <c r="Q32" s="15" t="s">
        <v>35</v>
      </c>
      <c r="R32" s="15" t="s">
        <v>36</v>
      </c>
      <c r="S32" s="17" t="s">
        <v>13</v>
      </c>
      <c r="T32" s="15" t="s">
        <v>35</v>
      </c>
      <c r="U32" s="15" t="s">
        <v>36</v>
      </c>
      <c r="V32" s="17" t="s">
        <v>13</v>
      </c>
      <c r="W32" s="15" t="s">
        <v>35</v>
      </c>
      <c r="X32" s="15" t="s">
        <v>36</v>
      </c>
      <c r="Y32" s="17" t="s">
        <v>13</v>
      </c>
      <c r="Z32" s="15" t="s">
        <v>35</v>
      </c>
      <c r="AA32" s="15" t="s">
        <v>36</v>
      </c>
      <c r="AB32" s="17" t="s">
        <v>13</v>
      </c>
      <c r="AC32" s="15" t="s">
        <v>35</v>
      </c>
      <c r="AD32" s="15" t="s">
        <v>36</v>
      </c>
      <c r="AE32" s="17" t="s">
        <v>13</v>
      </c>
      <c r="AF32" s="15" t="s">
        <v>35</v>
      </c>
      <c r="AG32" s="15" t="s">
        <v>36</v>
      </c>
      <c r="AH32" s="17" t="s">
        <v>13</v>
      </c>
      <c r="AI32" s="15" t="s">
        <v>35</v>
      </c>
      <c r="AJ32" s="15" t="s">
        <v>36</v>
      </c>
      <c r="AK32" s="17" t="s">
        <v>13</v>
      </c>
      <c r="AL32" s="15" t="s">
        <v>35</v>
      </c>
      <c r="AM32" s="15" t="s">
        <v>36</v>
      </c>
      <c r="AN32" s="17" t="s">
        <v>13</v>
      </c>
      <c r="AO32" s="15" t="s">
        <v>35</v>
      </c>
      <c r="AP32" s="15" t="s">
        <v>36</v>
      </c>
      <c r="AQ32" s="17" t="s">
        <v>13</v>
      </c>
      <c r="AR32" s="15" t="s">
        <v>35</v>
      </c>
      <c r="AS32" s="15" t="s">
        <v>36</v>
      </c>
      <c r="AT32" s="17" t="s">
        <v>13</v>
      </c>
      <c r="AU32" s="15" t="s">
        <v>35</v>
      </c>
      <c r="AV32" s="15" t="s">
        <v>36</v>
      </c>
      <c r="AW32" s="17" t="s">
        <v>13</v>
      </c>
      <c r="AX32" s="15" t="s">
        <v>35</v>
      </c>
      <c r="AY32" s="15" t="s">
        <v>36</v>
      </c>
      <c r="AZ32" s="17" t="s">
        <v>13</v>
      </c>
      <c r="BA32" s="15" t="s">
        <v>35</v>
      </c>
      <c r="BB32" s="15" t="s">
        <v>36</v>
      </c>
      <c r="BC32" s="17" t="s">
        <v>13</v>
      </c>
      <c r="BD32" s="15" t="s">
        <v>35</v>
      </c>
      <c r="BE32" s="15" t="s">
        <v>36</v>
      </c>
      <c r="BF32" s="17" t="s">
        <v>13</v>
      </c>
      <c r="BG32" s="15" t="s">
        <v>35</v>
      </c>
      <c r="BH32" s="15" t="s">
        <v>36</v>
      </c>
      <c r="BI32" s="17" t="s">
        <v>13</v>
      </c>
    </row>
    <row r="33" spans="1:61" x14ac:dyDescent="0.25">
      <c r="A33" s="12" t="s">
        <v>14</v>
      </c>
      <c r="B33">
        <v>1860</v>
      </c>
      <c r="C33">
        <v>656</v>
      </c>
      <c r="D33" s="28">
        <f>B33+C33</f>
        <v>2516</v>
      </c>
      <c r="E33" s="28">
        <v>3245</v>
      </c>
      <c r="F33" s="28">
        <v>478</v>
      </c>
      <c r="G33" s="28">
        <f>E33+F33</f>
        <v>3723</v>
      </c>
      <c r="H33" s="28">
        <v>4448</v>
      </c>
      <c r="I33" s="28">
        <v>584</v>
      </c>
      <c r="J33" s="28">
        <f>H33+I33</f>
        <v>5032</v>
      </c>
      <c r="K33" s="28">
        <v>5404</v>
      </c>
      <c r="L33" s="28">
        <v>596</v>
      </c>
      <c r="M33" s="28">
        <f>K33+L33</f>
        <v>6000</v>
      </c>
      <c r="N33" s="28">
        <v>31205</v>
      </c>
      <c r="O33" s="28">
        <v>5216</v>
      </c>
      <c r="P33" s="28">
        <f t="shared" ref="P33:P38" si="59">N33+O33</f>
        <v>36421</v>
      </c>
      <c r="Q33" s="28">
        <v>18302</v>
      </c>
      <c r="R33" s="28">
        <v>7311</v>
      </c>
      <c r="S33" s="28">
        <f>Q33+R33</f>
        <v>25613</v>
      </c>
      <c r="T33" s="28">
        <v>19650</v>
      </c>
      <c r="U33" s="28">
        <v>6595</v>
      </c>
      <c r="V33" s="28">
        <f>T33+U33</f>
        <v>26245</v>
      </c>
      <c r="W33" s="28">
        <v>16369</v>
      </c>
      <c r="X33" s="28">
        <v>3846</v>
      </c>
      <c r="Y33" s="28">
        <f t="shared" ref="Y33:Y39" si="60">W33+X33</f>
        <v>20215</v>
      </c>
      <c r="Z33" s="28">
        <v>14184</v>
      </c>
      <c r="AA33" s="28">
        <v>5312</v>
      </c>
      <c r="AB33" s="28">
        <f>Z33+AA33</f>
        <v>19496</v>
      </c>
      <c r="AC33" s="28">
        <v>16746</v>
      </c>
      <c r="AD33" s="28">
        <v>7876</v>
      </c>
      <c r="AE33" s="28">
        <f>AC33+AD33</f>
        <v>24622</v>
      </c>
      <c r="AF33" s="28">
        <v>17045</v>
      </c>
      <c r="AG33" s="28">
        <v>7514</v>
      </c>
      <c r="AH33" s="28">
        <f>AF33+AG33</f>
        <v>24559</v>
      </c>
      <c r="AI33" s="28">
        <v>19886</v>
      </c>
      <c r="AJ33" s="28">
        <v>6706</v>
      </c>
      <c r="AK33" s="28">
        <f>AI33+AJ33</f>
        <v>26592</v>
      </c>
      <c r="AL33" s="28">
        <v>18959</v>
      </c>
      <c r="AM33" s="28">
        <v>5682</v>
      </c>
      <c r="AN33" s="28">
        <f>AL33+AM33</f>
        <v>24641</v>
      </c>
      <c r="AO33" s="28">
        <v>25788</v>
      </c>
      <c r="AP33" s="28">
        <v>6491</v>
      </c>
      <c r="AQ33" s="28">
        <f>AO33+AP33</f>
        <v>32279</v>
      </c>
      <c r="AR33" s="28">
        <v>30436</v>
      </c>
      <c r="AS33" s="28">
        <v>7984</v>
      </c>
      <c r="AT33" s="28">
        <f>AR33+AS33</f>
        <v>38420</v>
      </c>
      <c r="AU33" s="28">
        <v>31148</v>
      </c>
      <c r="AV33" s="28">
        <v>6314</v>
      </c>
      <c r="AW33" s="28">
        <f>AU33+AV33</f>
        <v>37462</v>
      </c>
      <c r="AX33" s="28">
        <v>24652</v>
      </c>
      <c r="AY33" s="28">
        <v>4110</v>
      </c>
      <c r="AZ33" s="28">
        <f>AX33+AY33</f>
        <v>28762</v>
      </c>
      <c r="BA33">
        <v>25415</v>
      </c>
      <c r="BB33">
        <v>2514</v>
      </c>
      <c r="BC33" s="28">
        <f>BA33+BB33</f>
        <v>27929</v>
      </c>
      <c r="BD33" s="28">
        <v>25501</v>
      </c>
      <c r="BE33" s="28">
        <v>5434</v>
      </c>
      <c r="BF33" s="28">
        <f>BD33+BE33</f>
        <v>30935</v>
      </c>
      <c r="BG33" s="28">
        <v>16369</v>
      </c>
      <c r="BH33" s="28">
        <v>3846</v>
      </c>
      <c r="BI33" s="28">
        <f>BG33+BH33</f>
        <v>20215</v>
      </c>
    </row>
    <row r="34" spans="1:61" x14ac:dyDescent="0.25">
      <c r="A34" s="12" t="s">
        <v>15</v>
      </c>
      <c r="B34">
        <v>23097</v>
      </c>
      <c r="C34">
        <v>6789</v>
      </c>
      <c r="D34" s="28">
        <f t="shared" ref="D34:D35" si="61">B34+C34</f>
        <v>29886</v>
      </c>
      <c r="E34">
        <v>22581</v>
      </c>
      <c r="F34">
        <v>4918</v>
      </c>
      <c r="G34" s="28">
        <f t="shared" ref="G34:G37" si="62">E34+F34</f>
        <v>27499</v>
      </c>
      <c r="H34">
        <v>30470</v>
      </c>
      <c r="I34">
        <v>5187</v>
      </c>
      <c r="J34" s="28">
        <f>H34+I34</f>
        <v>35657</v>
      </c>
      <c r="K34">
        <v>41687</v>
      </c>
      <c r="L34">
        <v>9037</v>
      </c>
      <c r="M34" s="28">
        <f t="shared" ref="M34:M39" si="63">K34+L34</f>
        <v>50724</v>
      </c>
      <c r="N34">
        <v>1986</v>
      </c>
      <c r="O34">
        <v>934</v>
      </c>
      <c r="P34" s="28">
        <f t="shared" si="59"/>
        <v>2920</v>
      </c>
      <c r="Q34">
        <v>811</v>
      </c>
      <c r="R34">
        <v>147</v>
      </c>
      <c r="S34" s="28">
        <f t="shared" ref="S34:S39" si="64">Q34+R34</f>
        <v>958</v>
      </c>
      <c r="T34">
        <v>1159</v>
      </c>
      <c r="U34">
        <v>453</v>
      </c>
      <c r="V34" s="28">
        <f t="shared" ref="V34:V39" si="65">T34+U34</f>
        <v>1612</v>
      </c>
      <c r="W34">
        <v>1350</v>
      </c>
      <c r="X34">
        <v>277</v>
      </c>
      <c r="Y34" s="28">
        <f t="shared" si="60"/>
        <v>1627</v>
      </c>
      <c r="Z34">
        <v>1275</v>
      </c>
      <c r="AA34">
        <v>486</v>
      </c>
      <c r="AB34" s="28">
        <f t="shared" ref="AB34:AB39" si="66">Z34+AA34</f>
        <v>1761</v>
      </c>
      <c r="AC34">
        <f>SUM(AA33:AA35)</f>
        <v>7135</v>
      </c>
      <c r="AD34">
        <f>SUM(AB33:AB35)</f>
        <v>27415</v>
      </c>
      <c r="AE34" s="28">
        <f t="shared" ref="AE34:AE40" si="67">AC34+AD34</f>
        <v>34550</v>
      </c>
      <c r="AF34">
        <v>1063</v>
      </c>
      <c r="AG34">
        <v>0</v>
      </c>
      <c r="AH34" s="28">
        <f t="shared" ref="AH34:AH40" si="68">AF34+AG34</f>
        <v>1063</v>
      </c>
      <c r="AI34">
        <v>693</v>
      </c>
      <c r="AJ34">
        <v>547</v>
      </c>
      <c r="AK34" s="28">
        <f t="shared" ref="AK34:AK39" si="69">AI34+AJ34</f>
        <v>1240</v>
      </c>
      <c r="AL34">
        <v>1274</v>
      </c>
      <c r="AM34">
        <v>0</v>
      </c>
      <c r="AN34" s="28">
        <f t="shared" ref="AN34:AN39" si="70">AL34+AM34</f>
        <v>1274</v>
      </c>
      <c r="AO34">
        <v>2810</v>
      </c>
      <c r="AP34">
        <v>361</v>
      </c>
      <c r="AQ34" s="28">
        <f t="shared" ref="AQ34:AQ39" si="71">AO34+AP34</f>
        <v>3171</v>
      </c>
      <c r="AR34">
        <v>1395</v>
      </c>
      <c r="AS34">
        <v>762</v>
      </c>
      <c r="AT34" s="28">
        <f t="shared" ref="AT34:AT39" si="72">AR34+AS34</f>
        <v>2157</v>
      </c>
      <c r="AU34">
        <v>2098</v>
      </c>
      <c r="AV34">
        <v>874</v>
      </c>
      <c r="AW34" s="28">
        <f t="shared" ref="AW34:AW40" si="73">AU34+AV34</f>
        <v>2972</v>
      </c>
      <c r="AX34">
        <v>4469</v>
      </c>
      <c r="AY34">
        <v>1365</v>
      </c>
      <c r="AZ34" s="28">
        <f t="shared" ref="AZ34:AZ40" si="74">AX34+AY34</f>
        <v>5834</v>
      </c>
      <c r="BA34">
        <v>679</v>
      </c>
      <c r="BB34">
        <v>0</v>
      </c>
      <c r="BC34" s="28">
        <f t="shared" ref="BC34:BC40" si="75">BA34+BB34</f>
        <v>679</v>
      </c>
      <c r="BD34">
        <v>4644</v>
      </c>
      <c r="BE34">
        <v>656</v>
      </c>
      <c r="BF34" s="28">
        <f t="shared" ref="BF34:BF39" si="76">BD34+BE34</f>
        <v>5300</v>
      </c>
      <c r="BG34">
        <v>1350</v>
      </c>
      <c r="BH34">
        <v>277</v>
      </c>
      <c r="BI34" s="28">
        <f t="shared" ref="BI34:BI35" si="77">BG34+BH34</f>
        <v>1627</v>
      </c>
    </row>
    <row r="35" spans="1:61" x14ac:dyDescent="0.25">
      <c r="A35" s="12" t="s">
        <v>16</v>
      </c>
      <c r="B35">
        <v>4112</v>
      </c>
      <c r="C35">
        <v>710</v>
      </c>
      <c r="D35" s="28">
        <f t="shared" si="61"/>
        <v>4822</v>
      </c>
      <c r="E35">
        <v>6449</v>
      </c>
      <c r="F35">
        <v>347</v>
      </c>
      <c r="G35" s="28">
        <f t="shared" si="62"/>
        <v>6796</v>
      </c>
      <c r="H35">
        <v>8608</v>
      </c>
      <c r="I35">
        <v>1771</v>
      </c>
      <c r="J35" s="28">
        <f t="shared" ref="J35" si="78">H35+I35</f>
        <v>10379</v>
      </c>
      <c r="K35">
        <v>7423</v>
      </c>
      <c r="L35">
        <v>386</v>
      </c>
      <c r="M35" s="28">
        <f t="shared" si="63"/>
        <v>7809</v>
      </c>
      <c r="N35">
        <v>3686</v>
      </c>
      <c r="O35">
        <v>256</v>
      </c>
      <c r="P35" s="28">
        <f t="shared" si="59"/>
        <v>3942</v>
      </c>
      <c r="Q35">
        <v>4994</v>
      </c>
      <c r="R35">
        <v>705</v>
      </c>
      <c r="S35" s="28">
        <f t="shared" si="64"/>
        <v>5699</v>
      </c>
      <c r="T35">
        <v>6343</v>
      </c>
      <c r="U35">
        <v>436</v>
      </c>
      <c r="V35" s="28">
        <f t="shared" si="65"/>
        <v>6779</v>
      </c>
      <c r="W35">
        <v>4326</v>
      </c>
      <c r="X35">
        <v>1556</v>
      </c>
      <c r="Y35" s="28">
        <f t="shared" si="60"/>
        <v>5882</v>
      </c>
      <c r="Z35">
        <v>4821</v>
      </c>
      <c r="AA35">
        <v>1337</v>
      </c>
      <c r="AB35" s="28">
        <f t="shared" si="66"/>
        <v>6158</v>
      </c>
      <c r="AC35">
        <v>4468</v>
      </c>
      <c r="AD35">
        <v>320</v>
      </c>
      <c r="AE35" s="28">
        <f t="shared" si="67"/>
        <v>4788</v>
      </c>
      <c r="AF35">
        <v>5631</v>
      </c>
      <c r="AG35">
        <v>962</v>
      </c>
      <c r="AH35" s="28">
        <f t="shared" si="68"/>
        <v>6593</v>
      </c>
      <c r="AI35">
        <v>5540</v>
      </c>
      <c r="AJ35">
        <v>1735</v>
      </c>
      <c r="AK35" s="28">
        <f t="shared" si="69"/>
        <v>7275</v>
      </c>
      <c r="AL35">
        <v>5278</v>
      </c>
      <c r="AM35">
        <v>2265</v>
      </c>
      <c r="AN35" s="28">
        <f t="shared" si="70"/>
        <v>7543</v>
      </c>
      <c r="AO35">
        <v>3326</v>
      </c>
      <c r="AP35">
        <v>815</v>
      </c>
      <c r="AQ35" s="28">
        <f t="shared" si="71"/>
        <v>4141</v>
      </c>
      <c r="AR35">
        <v>10694</v>
      </c>
      <c r="AS35">
        <v>1529</v>
      </c>
      <c r="AT35" s="28">
        <f t="shared" si="72"/>
        <v>12223</v>
      </c>
      <c r="AU35">
        <v>5540</v>
      </c>
      <c r="AV35">
        <v>1160</v>
      </c>
      <c r="AW35" s="28">
        <f t="shared" si="73"/>
        <v>6700</v>
      </c>
      <c r="AX35">
        <v>5640</v>
      </c>
      <c r="AY35">
        <v>644</v>
      </c>
      <c r="AZ35" s="28">
        <f t="shared" si="74"/>
        <v>6284</v>
      </c>
      <c r="BA35">
        <v>10968</v>
      </c>
      <c r="BB35">
        <v>1916</v>
      </c>
      <c r="BC35" s="28">
        <f t="shared" si="75"/>
        <v>12884</v>
      </c>
      <c r="BD35">
        <v>10132</v>
      </c>
      <c r="BE35">
        <v>1334</v>
      </c>
      <c r="BF35" s="28">
        <f t="shared" si="76"/>
        <v>11466</v>
      </c>
      <c r="BG35">
        <v>4326</v>
      </c>
      <c r="BH35">
        <v>1556</v>
      </c>
      <c r="BI35" s="28">
        <f t="shared" si="77"/>
        <v>5882</v>
      </c>
    </row>
    <row r="36" spans="1:61" x14ac:dyDescent="0.25">
      <c r="A36" s="12" t="s">
        <v>17</v>
      </c>
      <c r="B36">
        <v>0</v>
      </c>
      <c r="C36">
        <v>0</v>
      </c>
      <c r="D36" s="28">
        <f>B36+C36</f>
        <v>0</v>
      </c>
      <c r="E36">
        <v>0</v>
      </c>
      <c r="F36">
        <v>0</v>
      </c>
      <c r="G36" s="28">
        <f>E36+F36</f>
        <v>0</v>
      </c>
      <c r="H36" s="5" t="s">
        <v>22</v>
      </c>
      <c r="I36" s="5" t="s">
        <v>22</v>
      </c>
      <c r="J36" s="5" t="s">
        <v>22</v>
      </c>
      <c r="K36" s="5" t="s">
        <v>22</v>
      </c>
      <c r="L36" s="5" t="s">
        <v>22</v>
      </c>
      <c r="M36" s="5">
        <v>0</v>
      </c>
      <c r="N36">
        <v>234</v>
      </c>
      <c r="O36">
        <v>0</v>
      </c>
      <c r="P36" s="28">
        <f t="shared" si="59"/>
        <v>234</v>
      </c>
      <c r="Q36" s="5" t="s">
        <v>22</v>
      </c>
      <c r="R36" s="5" t="s">
        <v>22</v>
      </c>
      <c r="S36" s="5" t="s">
        <v>22</v>
      </c>
      <c r="T36" s="5" t="s">
        <v>22</v>
      </c>
      <c r="U36" s="5" t="s">
        <v>22</v>
      </c>
      <c r="V36" s="5" t="s">
        <v>22</v>
      </c>
      <c r="W36" s="5" t="s">
        <v>22</v>
      </c>
      <c r="X36" s="5" t="s">
        <v>22</v>
      </c>
      <c r="Y36" s="5" t="s">
        <v>22</v>
      </c>
      <c r="Z36" s="5" t="s">
        <v>22</v>
      </c>
      <c r="AA36" s="5" t="s">
        <v>22</v>
      </c>
      <c r="AB36" s="5">
        <v>0</v>
      </c>
      <c r="AC36" s="5" t="s">
        <v>22</v>
      </c>
      <c r="AD36" s="5" t="s">
        <v>22</v>
      </c>
      <c r="AE36" s="5">
        <v>0</v>
      </c>
      <c r="AF36">
        <v>0</v>
      </c>
      <c r="AG36">
        <v>0</v>
      </c>
      <c r="AH36" s="28">
        <f>AF36+AG36</f>
        <v>0</v>
      </c>
      <c r="AI36" s="5" t="s">
        <v>22</v>
      </c>
      <c r="AJ36" s="5" t="s">
        <v>22</v>
      </c>
      <c r="AK36" s="5">
        <v>0</v>
      </c>
      <c r="AL36" s="5" t="s">
        <v>22</v>
      </c>
      <c r="AM36" s="5" t="s">
        <v>22</v>
      </c>
      <c r="AN36" s="5">
        <v>0</v>
      </c>
      <c r="AO36" s="5" t="s">
        <v>22</v>
      </c>
      <c r="AP36" s="5" t="s">
        <v>22</v>
      </c>
      <c r="AQ36" s="5">
        <v>0</v>
      </c>
      <c r="AR36">
        <v>0</v>
      </c>
      <c r="AS36">
        <v>0</v>
      </c>
      <c r="AT36" s="28">
        <f>AR36+AS36</f>
        <v>0</v>
      </c>
      <c r="AU36">
        <v>0</v>
      </c>
      <c r="AV36">
        <v>0</v>
      </c>
      <c r="AW36" s="28">
        <f>AU36+AV36</f>
        <v>0</v>
      </c>
      <c r="AX36">
        <v>0</v>
      </c>
      <c r="AY36">
        <v>0</v>
      </c>
      <c r="AZ36" s="28">
        <f>AX36+AY36</f>
        <v>0</v>
      </c>
      <c r="BA36" s="5" t="s">
        <v>22</v>
      </c>
      <c r="BB36" s="5" t="s">
        <v>22</v>
      </c>
      <c r="BC36" s="5">
        <v>0</v>
      </c>
      <c r="BD36">
        <v>0</v>
      </c>
      <c r="BE36">
        <v>0</v>
      </c>
      <c r="BF36" s="28">
        <f>BD36+BE36</f>
        <v>0</v>
      </c>
      <c r="BG36" s="5" t="s">
        <v>22</v>
      </c>
      <c r="BH36" s="5" t="s">
        <v>22</v>
      </c>
      <c r="BI36" s="5">
        <v>0</v>
      </c>
    </row>
    <row r="37" spans="1:61" x14ac:dyDescent="0.25">
      <c r="A37" s="12" t="s">
        <v>18</v>
      </c>
      <c r="B37">
        <v>1072</v>
      </c>
      <c r="C37">
        <v>341</v>
      </c>
      <c r="D37" s="28">
        <f t="shared" ref="D37:D40" si="79">B37+C37</f>
        <v>1413</v>
      </c>
      <c r="E37">
        <v>757</v>
      </c>
      <c r="F37">
        <v>0</v>
      </c>
      <c r="G37" s="28">
        <f t="shared" si="62"/>
        <v>757</v>
      </c>
      <c r="H37">
        <v>1207</v>
      </c>
      <c r="I37">
        <v>230</v>
      </c>
      <c r="J37" s="28">
        <f>H37+I37</f>
        <v>1437</v>
      </c>
      <c r="K37">
        <v>794</v>
      </c>
      <c r="L37">
        <v>413</v>
      </c>
      <c r="M37" s="28">
        <f t="shared" si="63"/>
        <v>1207</v>
      </c>
      <c r="N37">
        <v>737</v>
      </c>
      <c r="O37">
        <v>0</v>
      </c>
      <c r="P37" s="28">
        <f t="shared" si="59"/>
        <v>737</v>
      </c>
      <c r="Q37">
        <v>106</v>
      </c>
      <c r="R37">
        <v>0</v>
      </c>
      <c r="S37" s="28">
        <f t="shared" si="64"/>
        <v>106</v>
      </c>
      <c r="T37">
        <v>168</v>
      </c>
      <c r="U37">
        <v>360</v>
      </c>
      <c r="V37" s="28">
        <f t="shared" si="65"/>
        <v>528</v>
      </c>
      <c r="W37">
        <v>1532</v>
      </c>
      <c r="X37">
        <v>222</v>
      </c>
      <c r="Y37" s="28">
        <f t="shared" si="60"/>
        <v>1754</v>
      </c>
      <c r="Z37">
        <v>831</v>
      </c>
      <c r="AA37">
        <v>0</v>
      </c>
      <c r="AB37" s="28">
        <f t="shared" si="66"/>
        <v>831</v>
      </c>
      <c r="AC37">
        <v>1458</v>
      </c>
      <c r="AD37">
        <v>705</v>
      </c>
      <c r="AE37" s="28">
        <f t="shared" si="67"/>
        <v>2163</v>
      </c>
      <c r="AF37">
        <v>0</v>
      </c>
      <c r="AG37">
        <v>261</v>
      </c>
      <c r="AH37" s="28">
        <f t="shared" si="68"/>
        <v>261</v>
      </c>
      <c r="AI37">
        <v>1707</v>
      </c>
      <c r="AJ37">
        <v>0</v>
      </c>
      <c r="AK37" s="28">
        <f t="shared" si="69"/>
        <v>1707</v>
      </c>
      <c r="AL37">
        <v>727</v>
      </c>
      <c r="AM37">
        <v>0</v>
      </c>
      <c r="AN37" s="28">
        <f t="shared" si="70"/>
        <v>727</v>
      </c>
      <c r="AO37">
        <v>267</v>
      </c>
      <c r="AP37">
        <v>157</v>
      </c>
      <c r="AQ37" s="28">
        <f t="shared" si="71"/>
        <v>424</v>
      </c>
      <c r="AR37">
        <v>491</v>
      </c>
      <c r="AS37">
        <v>240</v>
      </c>
      <c r="AT37" s="28">
        <f t="shared" si="72"/>
        <v>731</v>
      </c>
      <c r="AU37">
        <v>921</v>
      </c>
      <c r="AV37">
        <v>0</v>
      </c>
      <c r="AW37" s="28">
        <f t="shared" si="73"/>
        <v>921</v>
      </c>
      <c r="AX37">
        <v>499</v>
      </c>
      <c r="AY37">
        <v>0</v>
      </c>
      <c r="AZ37" s="28">
        <f t="shared" si="74"/>
        <v>499</v>
      </c>
      <c r="BA37">
        <v>3018</v>
      </c>
      <c r="BB37">
        <v>0</v>
      </c>
      <c r="BC37" s="28">
        <f>BA37+BB37</f>
        <v>3018</v>
      </c>
      <c r="BD37">
        <v>1326</v>
      </c>
      <c r="BE37">
        <v>0</v>
      </c>
      <c r="BF37" s="28">
        <f t="shared" si="76"/>
        <v>1326</v>
      </c>
      <c r="BG37">
        <v>1532</v>
      </c>
      <c r="BH37">
        <v>222</v>
      </c>
      <c r="BI37" s="28">
        <f t="shared" ref="BI37:BI39" si="80">BG37+BH37</f>
        <v>1754</v>
      </c>
    </row>
    <row r="38" spans="1:61" x14ac:dyDescent="0.25">
      <c r="A38" s="12" t="s">
        <v>19</v>
      </c>
      <c r="B38">
        <v>7506</v>
      </c>
      <c r="C38">
        <v>1657</v>
      </c>
      <c r="D38" s="28">
        <f t="shared" si="79"/>
        <v>9163</v>
      </c>
      <c r="E38">
        <v>10915</v>
      </c>
      <c r="F38">
        <v>958</v>
      </c>
      <c r="G38" s="28">
        <f t="shared" ref="G38:G39" si="81">E38+F38</f>
        <v>11873</v>
      </c>
      <c r="H38">
        <v>7731</v>
      </c>
      <c r="I38">
        <v>1128</v>
      </c>
      <c r="J38" s="28">
        <f t="shared" ref="J38:J39" si="82">H38+I38</f>
        <v>8859</v>
      </c>
      <c r="K38">
        <v>12598</v>
      </c>
      <c r="L38">
        <v>1632</v>
      </c>
      <c r="M38" s="28">
        <f t="shared" si="63"/>
        <v>14230</v>
      </c>
      <c r="N38">
        <v>6767</v>
      </c>
      <c r="O38">
        <v>1626</v>
      </c>
      <c r="P38" s="28">
        <f t="shared" si="59"/>
        <v>8393</v>
      </c>
      <c r="Q38">
        <v>4444</v>
      </c>
      <c r="R38">
        <v>2272</v>
      </c>
      <c r="S38" s="28">
        <f t="shared" si="64"/>
        <v>6716</v>
      </c>
      <c r="T38">
        <v>4663</v>
      </c>
      <c r="U38">
        <v>3492</v>
      </c>
      <c r="V38" s="28">
        <f t="shared" si="65"/>
        <v>8155</v>
      </c>
      <c r="W38">
        <v>6332</v>
      </c>
      <c r="X38">
        <v>1903</v>
      </c>
      <c r="Y38" s="28">
        <f t="shared" si="60"/>
        <v>8235</v>
      </c>
      <c r="Z38">
        <v>4448</v>
      </c>
      <c r="AA38">
        <v>587</v>
      </c>
      <c r="AB38" s="28">
        <f t="shared" si="66"/>
        <v>5035</v>
      </c>
      <c r="AC38">
        <v>4214</v>
      </c>
      <c r="AD38">
        <v>2567</v>
      </c>
      <c r="AE38" s="28">
        <f t="shared" si="67"/>
        <v>6781</v>
      </c>
      <c r="AF38">
        <v>3847</v>
      </c>
      <c r="AG38">
        <v>992</v>
      </c>
      <c r="AH38" s="28">
        <f t="shared" si="68"/>
        <v>4839</v>
      </c>
      <c r="AI38">
        <v>3009</v>
      </c>
      <c r="AJ38">
        <v>1845</v>
      </c>
      <c r="AK38" s="28">
        <f t="shared" si="69"/>
        <v>4854</v>
      </c>
      <c r="AL38">
        <v>5717</v>
      </c>
      <c r="AM38">
        <v>1295</v>
      </c>
      <c r="AN38" s="28">
        <f t="shared" si="70"/>
        <v>7012</v>
      </c>
      <c r="AO38">
        <v>9720</v>
      </c>
      <c r="AP38">
        <v>1653</v>
      </c>
      <c r="AQ38" s="28">
        <f t="shared" si="71"/>
        <v>11373</v>
      </c>
      <c r="AR38">
        <v>6406</v>
      </c>
      <c r="AS38">
        <v>3306</v>
      </c>
      <c r="AT38" s="28">
        <f t="shared" si="72"/>
        <v>9712</v>
      </c>
      <c r="AU38">
        <v>6384</v>
      </c>
      <c r="AV38">
        <v>2688</v>
      </c>
      <c r="AW38" s="28">
        <f t="shared" si="73"/>
        <v>9072</v>
      </c>
      <c r="AX38">
        <v>8408</v>
      </c>
      <c r="AY38">
        <v>2231</v>
      </c>
      <c r="AZ38" s="28">
        <f t="shared" si="74"/>
        <v>10639</v>
      </c>
      <c r="BA38">
        <v>13969</v>
      </c>
      <c r="BB38">
        <v>2478</v>
      </c>
      <c r="BC38" s="28">
        <f t="shared" si="75"/>
        <v>16447</v>
      </c>
      <c r="BD38">
        <v>15299</v>
      </c>
      <c r="BE38">
        <v>4441</v>
      </c>
      <c r="BF38" s="28">
        <f t="shared" si="76"/>
        <v>19740</v>
      </c>
      <c r="BG38">
        <v>6332</v>
      </c>
      <c r="BH38">
        <v>1903</v>
      </c>
      <c r="BI38" s="28">
        <f t="shared" si="80"/>
        <v>8235</v>
      </c>
    </row>
    <row r="39" spans="1:61" x14ac:dyDescent="0.25">
      <c r="A39" s="12" t="s">
        <v>20</v>
      </c>
      <c r="B39">
        <v>339</v>
      </c>
      <c r="C39">
        <v>0</v>
      </c>
      <c r="D39" s="28">
        <f t="shared" si="79"/>
        <v>339</v>
      </c>
      <c r="E39">
        <v>655</v>
      </c>
      <c r="F39">
        <v>218</v>
      </c>
      <c r="G39" s="28">
        <f t="shared" si="81"/>
        <v>873</v>
      </c>
      <c r="H39">
        <v>0</v>
      </c>
      <c r="I39">
        <v>0</v>
      </c>
      <c r="J39" s="28">
        <f t="shared" si="82"/>
        <v>0</v>
      </c>
      <c r="K39">
        <v>0</v>
      </c>
      <c r="L39">
        <v>0</v>
      </c>
      <c r="M39" s="28">
        <f t="shared" si="63"/>
        <v>0</v>
      </c>
      <c r="N39" s="5" t="s">
        <v>22</v>
      </c>
      <c r="O39" s="5" t="s">
        <v>22</v>
      </c>
      <c r="P39" s="5" t="s">
        <v>22</v>
      </c>
      <c r="Q39">
        <v>0</v>
      </c>
      <c r="R39">
        <v>0</v>
      </c>
      <c r="S39" s="28">
        <f t="shared" si="64"/>
        <v>0</v>
      </c>
      <c r="T39">
        <v>212</v>
      </c>
      <c r="U39">
        <v>394</v>
      </c>
      <c r="V39" s="28">
        <f t="shared" si="65"/>
        <v>606</v>
      </c>
      <c r="W39">
        <v>0</v>
      </c>
      <c r="X39">
        <v>0</v>
      </c>
      <c r="Y39" s="28">
        <f t="shared" si="60"/>
        <v>0</v>
      </c>
      <c r="Z39" s="28">
        <v>675</v>
      </c>
      <c r="AA39" s="28">
        <v>0</v>
      </c>
      <c r="AB39" s="28">
        <f t="shared" si="66"/>
        <v>675</v>
      </c>
      <c r="AC39">
        <v>618</v>
      </c>
      <c r="AD39">
        <v>0</v>
      </c>
      <c r="AE39" s="28">
        <f t="shared" si="67"/>
        <v>618</v>
      </c>
      <c r="AF39" s="28">
        <v>2453</v>
      </c>
      <c r="AG39" s="28">
        <v>236</v>
      </c>
      <c r="AH39" s="28">
        <f t="shared" si="68"/>
        <v>2689</v>
      </c>
      <c r="AI39" s="28">
        <v>1420</v>
      </c>
      <c r="AJ39" s="28">
        <v>0</v>
      </c>
      <c r="AK39" s="28">
        <f t="shared" si="69"/>
        <v>1420</v>
      </c>
      <c r="AL39" s="28">
        <v>849</v>
      </c>
      <c r="AM39" s="28">
        <v>553</v>
      </c>
      <c r="AN39" s="28">
        <f t="shared" si="70"/>
        <v>1402</v>
      </c>
      <c r="AO39" s="28">
        <v>1883</v>
      </c>
      <c r="AP39" s="28">
        <v>0</v>
      </c>
      <c r="AQ39" s="28">
        <f t="shared" si="71"/>
        <v>1883</v>
      </c>
      <c r="AR39" s="28">
        <v>535</v>
      </c>
      <c r="AS39" s="28">
        <v>123</v>
      </c>
      <c r="AT39" s="28">
        <f t="shared" si="72"/>
        <v>658</v>
      </c>
      <c r="AU39">
        <v>960</v>
      </c>
      <c r="AV39">
        <v>0</v>
      </c>
      <c r="AW39" s="28">
        <f t="shared" si="73"/>
        <v>960</v>
      </c>
      <c r="AX39" s="28">
        <v>821</v>
      </c>
      <c r="AY39" s="28">
        <v>0</v>
      </c>
      <c r="AZ39" s="28">
        <f t="shared" si="74"/>
        <v>821</v>
      </c>
      <c r="BA39" s="28">
        <v>519</v>
      </c>
      <c r="BB39" s="28">
        <v>1021</v>
      </c>
      <c r="BC39" s="28">
        <f t="shared" si="75"/>
        <v>1540</v>
      </c>
      <c r="BD39" s="28">
        <v>4726</v>
      </c>
      <c r="BE39" s="28">
        <v>0</v>
      </c>
      <c r="BF39" s="28">
        <f t="shared" si="76"/>
        <v>4726</v>
      </c>
      <c r="BG39">
        <v>0</v>
      </c>
      <c r="BH39">
        <v>0</v>
      </c>
      <c r="BI39" s="28">
        <f t="shared" si="80"/>
        <v>0</v>
      </c>
    </row>
    <row r="40" spans="1:61" x14ac:dyDescent="0.25">
      <c r="A40" s="12" t="s">
        <v>21</v>
      </c>
      <c r="B40" s="28">
        <v>0</v>
      </c>
      <c r="C40" s="28">
        <v>0</v>
      </c>
      <c r="D40" s="28">
        <f t="shared" si="79"/>
        <v>0</v>
      </c>
      <c r="E40" s="5" t="s">
        <v>22</v>
      </c>
      <c r="F40" s="5" t="s">
        <v>22</v>
      </c>
      <c r="G40" s="5" t="s">
        <v>22</v>
      </c>
      <c r="H40" s="5" t="s">
        <v>22</v>
      </c>
      <c r="I40" s="5" t="s">
        <v>22</v>
      </c>
      <c r="J40" s="5" t="s">
        <v>22</v>
      </c>
      <c r="K40" s="5" t="s">
        <v>22</v>
      </c>
      <c r="L40" s="5" t="s">
        <v>22</v>
      </c>
      <c r="M40" s="5" t="s">
        <v>22</v>
      </c>
      <c r="N40" s="5" t="s">
        <v>22</v>
      </c>
      <c r="O40" s="5" t="s">
        <v>22</v>
      </c>
      <c r="P40" s="5" t="s">
        <v>22</v>
      </c>
      <c r="Q40" s="5" t="s">
        <v>22</v>
      </c>
      <c r="R40" s="5" t="s">
        <v>22</v>
      </c>
      <c r="S40" s="5" t="s">
        <v>22</v>
      </c>
      <c r="T40" s="5" t="s">
        <v>22</v>
      </c>
      <c r="U40" s="5" t="s">
        <v>22</v>
      </c>
      <c r="V40" s="5" t="s">
        <v>22</v>
      </c>
      <c r="W40" s="5" t="s">
        <v>22</v>
      </c>
      <c r="X40" s="5" t="s">
        <v>22</v>
      </c>
      <c r="Y40" s="5" t="s">
        <v>22</v>
      </c>
      <c r="Z40" s="5" t="s">
        <v>22</v>
      </c>
      <c r="AA40" s="5" t="s">
        <v>22</v>
      </c>
      <c r="AB40" s="5">
        <v>0</v>
      </c>
      <c r="AC40">
        <v>0</v>
      </c>
      <c r="AD40">
        <v>0</v>
      </c>
      <c r="AE40" s="28">
        <f t="shared" si="67"/>
        <v>0</v>
      </c>
      <c r="AF40" s="28">
        <v>0</v>
      </c>
      <c r="AG40" s="28">
        <v>0</v>
      </c>
      <c r="AH40" s="28">
        <f t="shared" si="68"/>
        <v>0</v>
      </c>
      <c r="AI40" s="5" t="s">
        <v>22</v>
      </c>
      <c r="AJ40" s="5" t="s">
        <v>22</v>
      </c>
      <c r="AK40" s="5">
        <v>0</v>
      </c>
      <c r="AL40" s="5" t="s">
        <v>22</v>
      </c>
      <c r="AM40" s="5" t="s">
        <v>22</v>
      </c>
      <c r="AN40" s="5">
        <v>0</v>
      </c>
      <c r="AO40" s="5" t="s">
        <v>22</v>
      </c>
      <c r="AP40" s="5" t="s">
        <v>22</v>
      </c>
      <c r="AQ40" s="5">
        <v>0</v>
      </c>
      <c r="AR40" s="5" t="s">
        <v>22</v>
      </c>
      <c r="AS40" s="5" t="s">
        <v>22</v>
      </c>
      <c r="AT40" s="5">
        <v>0</v>
      </c>
      <c r="AU40">
        <v>243</v>
      </c>
      <c r="AV40">
        <v>0</v>
      </c>
      <c r="AW40" s="28">
        <f t="shared" si="73"/>
        <v>243</v>
      </c>
      <c r="AX40">
        <v>252</v>
      </c>
      <c r="AY40">
        <v>0</v>
      </c>
      <c r="AZ40" s="28">
        <f t="shared" si="74"/>
        <v>252</v>
      </c>
      <c r="BA40">
        <v>251</v>
      </c>
      <c r="BB40">
        <v>0</v>
      </c>
      <c r="BC40" s="28">
        <f t="shared" si="75"/>
        <v>251</v>
      </c>
      <c r="BD40" s="5" t="s">
        <v>22</v>
      </c>
      <c r="BE40" s="5" t="s">
        <v>22</v>
      </c>
      <c r="BF40" s="5">
        <v>0</v>
      </c>
      <c r="BG40" s="5" t="s">
        <v>22</v>
      </c>
      <c r="BH40" s="5" t="s">
        <v>22</v>
      </c>
      <c r="BI40" s="5">
        <v>0</v>
      </c>
    </row>
    <row r="41" spans="1:61" x14ac:dyDescent="0.25">
      <c r="A41" s="21" t="s">
        <v>13</v>
      </c>
      <c r="B41" s="29">
        <f t="shared" ref="B41:C41" si="83">SUM(B33:B40)</f>
        <v>37986</v>
      </c>
      <c r="C41" s="29">
        <f t="shared" si="83"/>
        <v>10153</v>
      </c>
      <c r="D41" s="29">
        <f>SUM(D33:D40)</f>
        <v>48139</v>
      </c>
      <c r="E41" s="29">
        <f t="shared" ref="E41:F41" si="84">SUM(E33:E40)</f>
        <v>44602</v>
      </c>
      <c r="F41" s="29">
        <f t="shared" si="84"/>
        <v>6919</v>
      </c>
      <c r="G41" s="29">
        <f t="shared" ref="G41:M41" si="85">SUM(G33:G40)</f>
        <v>51521</v>
      </c>
      <c r="H41" s="29">
        <f t="shared" si="85"/>
        <v>52464</v>
      </c>
      <c r="I41" s="29">
        <f t="shared" si="85"/>
        <v>8900</v>
      </c>
      <c r="J41" s="29">
        <f t="shared" si="85"/>
        <v>61364</v>
      </c>
      <c r="K41" s="29">
        <f t="shared" si="85"/>
        <v>67906</v>
      </c>
      <c r="L41" s="29">
        <f t="shared" si="85"/>
        <v>12064</v>
      </c>
      <c r="M41" s="29">
        <f t="shared" si="85"/>
        <v>79970</v>
      </c>
      <c r="N41" s="29">
        <f>SUM(N39:N40)</f>
        <v>0</v>
      </c>
      <c r="O41" s="29">
        <f>SUM(O39:O40)</f>
        <v>0</v>
      </c>
      <c r="P41" s="29">
        <f t="shared" ref="P41:BB41" si="86">SUM(P33:P40)</f>
        <v>52647</v>
      </c>
      <c r="Q41" s="29">
        <f t="shared" si="86"/>
        <v>28657</v>
      </c>
      <c r="R41" s="29">
        <f t="shared" si="86"/>
        <v>10435</v>
      </c>
      <c r="S41" s="29">
        <f t="shared" si="86"/>
        <v>39092</v>
      </c>
      <c r="T41" s="29">
        <f t="shared" si="86"/>
        <v>32195</v>
      </c>
      <c r="U41" s="29">
        <f t="shared" si="86"/>
        <v>11730</v>
      </c>
      <c r="V41" s="29">
        <f t="shared" si="86"/>
        <v>43925</v>
      </c>
      <c r="W41" s="29">
        <f t="shared" si="86"/>
        <v>29909</v>
      </c>
      <c r="X41" s="29">
        <f t="shared" si="86"/>
        <v>7804</v>
      </c>
      <c r="Y41" s="29">
        <f t="shared" si="86"/>
        <v>37713</v>
      </c>
      <c r="Z41" s="29">
        <f t="shared" si="86"/>
        <v>26234</v>
      </c>
      <c r="AA41" s="40">
        <f t="shared" si="86"/>
        <v>7722</v>
      </c>
      <c r="AB41" s="29">
        <f t="shared" si="86"/>
        <v>33956</v>
      </c>
      <c r="AC41" s="29">
        <f t="shared" si="86"/>
        <v>34639</v>
      </c>
      <c r="AD41" s="29">
        <f t="shared" si="86"/>
        <v>38883</v>
      </c>
      <c r="AE41" s="29">
        <f t="shared" si="86"/>
        <v>73522</v>
      </c>
      <c r="AF41" s="29">
        <f t="shared" si="86"/>
        <v>30039</v>
      </c>
      <c r="AG41" s="29">
        <f t="shared" si="86"/>
        <v>9965</v>
      </c>
      <c r="AH41" s="29">
        <f t="shared" si="86"/>
        <v>40004</v>
      </c>
      <c r="AI41" s="29">
        <f t="shared" si="86"/>
        <v>32255</v>
      </c>
      <c r="AJ41" s="29">
        <f t="shared" si="86"/>
        <v>10833</v>
      </c>
      <c r="AK41" s="29">
        <f t="shared" si="86"/>
        <v>43088</v>
      </c>
      <c r="AL41" s="29">
        <f t="shared" si="86"/>
        <v>32804</v>
      </c>
      <c r="AM41" s="29">
        <f t="shared" si="86"/>
        <v>9795</v>
      </c>
      <c r="AN41" s="29">
        <f t="shared" si="86"/>
        <v>42599</v>
      </c>
      <c r="AO41" s="29">
        <f t="shared" si="86"/>
        <v>43794</v>
      </c>
      <c r="AP41" s="29">
        <f t="shared" si="86"/>
        <v>9477</v>
      </c>
      <c r="AQ41" s="29">
        <f t="shared" si="86"/>
        <v>53271</v>
      </c>
      <c r="AR41" s="29">
        <f t="shared" si="86"/>
        <v>49957</v>
      </c>
      <c r="AS41" s="29">
        <f t="shared" si="86"/>
        <v>13944</v>
      </c>
      <c r="AT41" s="29">
        <f t="shared" si="86"/>
        <v>63901</v>
      </c>
      <c r="AU41" s="29">
        <f t="shared" si="86"/>
        <v>47294</v>
      </c>
      <c r="AV41" s="29">
        <f t="shared" si="86"/>
        <v>11036</v>
      </c>
      <c r="AW41" s="29">
        <f t="shared" si="86"/>
        <v>58330</v>
      </c>
      <c r="AX41" s="29">
        <f t="shared" si="86"/>
        <v>44741</v>
      </c>
      <c r="AY41" s="29">
        <f t="shared" si="86"/>
        <v>8350</v>
      </c>
      <c r="AZ41" s="29">
        <f t="shared" si="86"/>
        <v>53091</v>
      </c>
      <c r="BA41" s="32">
        <f t="shared" si="86"/>
        <v>54819</v>
      </c>
      <c r="BB41" s="29">
        <f t="shared" si="86"/>
        <v>7929</v>
      </c>
      <c r="BC41" s="29">
        <f t="shared" ref="BC41:BF41" si="87">SUM(BC33:BC40)</f>
        <v>62748</v>
      </c>
      <c r="BD41" s="29">
        <f t="shared" si="87"/>
        <v>61628</v>
      </c>
      <c r="BE41" s="29">
        <f t="shared" si="87"/>
        <v>11865</v>
      </c>
      <c r="BF41" s="29">
        <f t="shared" si="87"/>
        <v>73493</v>
      </c>
      <c r="BG41" s="29">
        <f t="shared" ref="BG41:BI41" si="88">SUM(BG33:BG40)</f>
        <v>29909</v>
      </c>
      <c r="BH41" s="29">
        <f t="shared" si="88"/>
        <v>7804</v>
      </c>
      <c r="BI41" s="29">
        <f t="shared" si="88"/>
        <v>37713</v>
      </c>
    </row>
    <row r="44" spans="1:61" x14ac:dyDescent="0.25">
      <c r="A44" s="11" t="s">
        <v>25</v>
      </c>
      <c r="B44" s="46">
        <v>2005</v>
      </c>
      <c r="C44" s="46"/>
      <c r="D44" s="46"/>
      <c r="E44" s="46">
        <v>2006</v>
      </c>
      <c r="F44" s="46"/>
      <c r="G44" s="46"/>
      <c r="H44" s="46">
        <v>2007</v>
      </c>
      <c r="I44" s="46"/>
      <c r="J44" s="46"/>
      <c r="K44" s="46">
        <v>2008</v>
      </c>
      <c r="L44" s="46"/>
      <c r="M44" s="46"/>
      <c r="N44" s="46">
        <v>2009</v>
      </c>
      <c r="O44" s="46"/>
      <c r="P44" s="46"/>
      <c r="Q44" s="46">
        <v>2010</v>
      </c>
      <c r="R44" s="46"/>
      <c r="S44" s="46"/>
      <c r="T44" s="46">
        <v>2011</v>
      </c>
      <c r="U44" s="46"/>
      <c r="V44" s="46"/>
      <c r="W44" s="46">
        <v>2012</v>
      </c>
      <c r="X44" s="46"/>
      <c r="Y44" s="46"/>
      <c r="Z44" s="46">
        <v>2013</v>
      </c>
      <c r="AA44" s="46"/>
      <c r="AB44" s="46"/>
      <c r="AC44" s="46">
        <v>2014</v>
      </c>
      <c r="AD44" s="46"/>
      <c r="AE44" s="46"/>
      <c r="AF44" s="46">
        <v>2015</v>
      </c>
      <c r="AG44" s="46"/>
      <c r="AH44" s="46"/>
      <c r="AI44" s="46">
        <v>2016</v>
      </c>
      <c r="AJ44" s="46"/>
      <c r="AK44" s="46"/>
      <c r="AL44" s="46">
        <v>2017</v>
      </c>
      <c r="AM44" s="46"/>
      <c r="AN44" s="46"/>
      <c r="AO44" s="46">
        <v>2018</v>
      </c>
      <c r="AP44" s="46"/>
      <c r="AQ44" s="46"/>
      <c r="AR44" s="46">
        <v>2019</v>
      </c>
      <c r="AS44" s="46"/>
      <c r="AT44" s="46"/>
      <c r="AU44" s="46">
        <v>2020</v>
      </c>
      <c r="AV44" s="46"/>
      <c r="AW44" s="46"/>
      <c r="AX44" s="46">
        <v>2021</v>
      </c>
      <c r="AY44" s="46"/>
      <c r="AZ44" s="46"/>
      <c r="BA44" s="46">
        <v>2022</v>
      </c>
      <c r="BB44" s="46"/>
      <c r="BC44" s="46"/>
      <c r="BD44" s="46">
        <v>2023</v>
      </c>
      <c r="BE44" s="46"/>
      <c r="BF44" s="46"/>
      <c r="BG44" s="46">
        <v>2024</v>
      </c>
      <c r="BH44" s="46"/>
      <c r="BI44" s="46"/>
    </row>
    <row r="45" spans="1:61" x14ac:dyDescent="0.25">
      <c r="A45" s="8"/>
      <c r="B45" s="15" t="s">
        <v>35</v>
      </c>
      <c r="C45" s="15" t="s">
        <v>36</v>
      </c>
      <c r="D45" s="17" t="s">
        <v>13</v>
      </c>
      <c r="E45" s="15" t="s">
        <v>35</v>
      </c>
      <c r="F45" s="15" t="s">
        <v>36</v>
      </c>
      <c r="G45" s="17" t="s">
        <v>13</v>
      </c>
      <c r="H45" s="15" t="s">
        <v>35</v>
      </c>
      <c r="I45" s="15" t="s">
        <v>36</v>
      </c>
      <c r="J45" s="17" t="s">
        <v>13</v>
      </c>
      <c r="K45" s="15" t="s">
        <v>35</v>
      </c>
      <c r="L45" s="15" t="s">
        <v>36</v>
      </c>
      <c r="M45" s="17" t="s">
        <v>13</v>
      </c>
      <c r="N45" s="15" t="s">
        <v>35</v>
      </c>
      <c r="O45" s="15" t="s">
        <v>36</v>
      </c>
      <c r="P45" s="17" t="s">
        <v>13</v>
      </c>
      <c r="Q45" s="15" t="s">
        <v>35</v>
      </c>
      <c r="R45" s="15" t="s">
        <v>36</v>
      </c>
      <c r="S45" s="17" t="s">
        <v>13</v>
      </c>
      <c r="T45" s="15" t="s">
        <v>35</v>
      </c>
      <c r="U45" s="15" t="s">
        <v>36</v>
      </c>
      <c r="V45" s="17" t="s">
        <v>13</v>
      </c>
      <c r="W45" s="15" t="s">
        <v>35</v>
      </c>
      <c r="X45" s="15" t="s">
        <v>36</v>
      </c>
      <c r="Y45" s="17" t="s">
        <v>13</v>
      </c>
      <c r="Z45" s="15" t="s">
        <v>35</v>
      </c>
      <c r="AA45" s="15" t="s">
        <v>36</v>
      </c>
      <c r="AB45" s="17" t="s">
        <v>13</v>
      </c>
      <c r="AC45" s="15" t="s">
        <v>35</v>
      </c>
      <c r="AD45" s="15" t="s">
        <v>36</v>
      </c>
      <c r="AE45" s="17" t="s">
        <v>13</v>
      </c>
      <c r="AF45" s="15" t="s">
        <v>35</v>
      </c>
      <c r="AG45" s="15" t="s">
        <v>36</v>
      </c>
      <c r="AH45" s="17" t="s">
        <v>13</v>
      </c>
      <c r="AI45" s="15" t="s">
        <v>35</v>
      </c>
      <c r="AJ45" s="15" t="s">
        <v>36</v>
      </c>
      <c r="AK45" s="17" t="s">
        <v>13</v>
      </c>
      <c r="AL45" s="15" t="s">
        <v>35</v>
      </c>
      <c r="AM45" s="15" t="s">
        <v>36</v>
      </c>
      <c r="AN45" s="17" t="s">
        <v>13</v>
      </c>
      <c r="AO45" s="15" t="s">
        <v>35</v>
      </c>
      <c r="AP45" s="15" t="s">
        <v>36</v>
      </c>
      <c r="AQ45" s="17" t="s">
        <v>13</v>
      </c>
      <c r="AR45" s="15" t="s">
        <v>35</v>
      </c>
      <c r="AS45" s="15" t="s">
        <v>36</v>
      </c>
      <c r="AT45" s="17" t="s">
        <v>13</v>
      </c>
      <c r="AU45" s="15" t="s">
        <v>35</v>
      </c>
      <c r="AV45" s="15" t="s">
        <v>36</v>
      </c>
      <c r="AW45" s="17" t="s">
        <v>13</v>
      </c>
      <c r="AX45" s="15" t="s">
        <v>35</v>
      </c>
      <c r="AY45" s="15" t="s">
        <v>36</v>
      </c>
      <c r="AZ45" s="17" t="s">
        <v>13</v>
      </c>
      <c r="BA45" s="15" t="s">
        <v>35</v>
      </c>
      <c r="BB45" s="15" t="s">
        <v>36</v>
      </c>
      <c r="BC45" s="17" t="s">
        <v>13</v>
      </c>
      <c r="BD45" s="15" t="s">
        <v>35</v>
      </c>
      <c r="BE45" s="15" t="s">
        <v>36</v>
      </c>
      <c r="BF45" s="17" t="s">
        <v>13</v>
      </c>
      <c r="BG45" s="15" t="s">
        <v>35</v>
      </c>
      <c r="BH45" s="15" t="s">
        <v>36</v>
      </c>
      <c r="BI45" s="17" t="s">
        <v>13</v>
      </c>
    </row>
    <row r="46" spans="1:61" x14ac:dyDescent="0.25">
      <c r="A46" s="12" t="s">
        <v>14</v>
      </c>
      <c r="B46" s="28">
        <v>20717</v>
      </c>
      <c r="C46" s="28">
        <v>3516</v>
      </c>
      <c r="D46" s="28">
        <f>B46+C46</f>
        <v>24233</v>
      </c>
      <c r="E46" s="28">
        <v>23791</v>
      </c>
      <c r="F46" s="28">
        <v>2694</v>
      </c>
      <c r="G46" s="28">
        <f>E46+F46</f>
        <v>26485</v>
      </c>
      <c r="H46" s="28">
        <v>22797</v>
      </c>
      <c r="I46" s="28">
        <v>3708</v>
      </c>
      <c r="J46" s="28">
        <f>H46+I46</f>
        <v>26505</v>
      </c>
      <c r="K46" s="28">
        <v>26118</v>
      </c>
      <c r="L46" s="28">
        <v>6788</v>
      </c>
      <c r="M46" s="28">
        <f>K46+L46</f>
        <v>32906</v>
      </c>
      <c r="N46">
        <v>54405</v>
      </c>
      <c r="O46">
        <v>12996</v>
      </c>
      <c r="P46" s="28">
        <f t="shared" ref="P46:P51" si="89">N46+O46</f>
        <v>67401</v>
      </c>
      <c r="Q46" s="28">
        <v>59829</v>
      </c>
      <c r="R46" s="28">
        <v>20251</v>
      </c>
      <c r="S46" s="28">
        <f>Q46+R46</f>
        <v>80080</v>
      </c>
      <c r="T46" s="28">
        <v>49829</v>
      </c>
      <c r="U46" s="28">
        <v>12263</v>
      </c>
      <c r="V46" s="28">
        <f>T46+U46</f>
        <v>62092</v>
      </c>
      <c r="W46" s="28">
        <v>38766</v>
      </c>
      <c r="X46" s="28">
        <v>20356</v>
      </c>
      <c r="Y46" s="28">
        <f>W46+X46</f>
        <v>59122</v>
      </c>
      <c r="Z46" s="28">
        <v>40322</v>
      </c>
      <c r="AA46" s="28">
        <v>20527</v>
      </c>
      <c r="AB46" s="28">
        <f>Z46+AA46</f>
        <v>60849</v>
      </c>
      <c r="AC46" s="28">
        <v>43512</v>
      </c>
      <c r="AD46" s="28">
        <v>16010</v>
      </c>
      <c r="AE46" s="28">
        <f>AC46+AD46</f>
        <v>59522</v>
      </c>
      <c r="AF46" s="28">
        <v>40939</v>
      </c>
      <c r="AG46" s="28">
        <v>16471</v>
      </c>
      <c r="AH46" s="28">
        <f>AF46+AG46</f>
        <v>57410</v>
      </c>
      <c r="AI46" s="28">
        <v>42686</v>
      </c>
      <c r="AJ46" s="28">
        <v>16086</v>
      </c>
      <c r="AK46" s="28">
        <f>AI46+AJ46</f>
        <v>58772</v>
      </c>
      <c r="AL46" s="28">
        <v>59413</v>
      </c>
      <c r="AM46" s="28">
        <v>21502</v>
      </c>
      <c r="AN46" s="28">
        <f>AL46+AM46</f>
        <v>80915</v>
      </c>
      <c r="AO46" s="28">
        <v>57149</v>
      </c>
      <c r="AP46" s="28">
        <v>16207</v>
      </c>
      <c r="AQ46" s="28">
        <f>AO46+AP46</f>
        <v>73356</v>
      </c>
      <c r="AR46" s="28">
        <v>63529</v>
      </c>
      <c r="AS46" s="28">
        <v>18074</v>
      </c>
      <c r="AT46" s="28">
        <f>AR46+AS46</f>
        <v>81603</v>
      </c>
      <c r="AU46" s="28">
        <v>50957</v>
      </c>
      <c r="AV46" s="28">
        <v>14053</v>
      </c>
      <c r="AW46" s="28">
        <f>AU46+AV46</f>
        <v>65010</v>
      </c>
      <c r="AX46" s="28">
        <v>54109</v>
      </c>
      <c r="AY46" s="28">
        <v>8883</v>
      </c>
      <c r="AZ46" s="28">
        <f>AX46+AY46</f>
        <v>62992</v>
      </c>
      <c r="BA46" s="28">
        <v>45436</v>
      </c>
      <c r="BB46" s="28">
        <v>8792</v>
      </c>
      <c r="BC46" s="28">
        <f>BA46+BB46</f>
        <v>54228</v>
      </c>
      <c r="BD46" s="28">
        <v>61758</v>
      </c>
      <c r="BE46" s="28">
        <v>8861</v>
      </c>
      <c r="BF46" s="28">
        <f>BD46+BE46</f>
        <v>70619</v>
      </c>
      <c r="BG46" s="28">
        <v>38766</v>
      </c>
      <c r="BH46" s="28">
        <v>20356</v>
      </c>
      <c r="BI46" s="28">
        <f>BG46+BH46</f>
        <v>59122</v>
      </c>
    </row>
    <row r="47" spans="1:61" x14ac:dyDescent="0.25">
      <c r="A47" s="12" t="s">
        <v>15</v>
      </c>
      <c r="B47">
        <v>37386</v>
      </c>
      <c r="C47">
        <v>9479</v>
      </c>
      <c r="D47" s="28">
        <f t="shared" ref="D47:D48" si="90">B47+C47</f>
        <v>46865</v>
      </c>
      <c r="E47">
        <v>39989</v>
      </c>
      <c r="F47">
        <v>8934</v>
      </c>
      <c r="G47" s="28">
        <f t="shared" ref="G47:G50" si="91">E47+F47</f>
        <v>48923</v>
      </c>
      <c r="H47">
        <v>37684</v>
      </c>
      <c r="I47">
        <v>11001</v>
      </c>
      <c r="J47" s="28">
        <f t="shared" ref="J47:J48" si="92">H47+I47</f>
        <v>48685</v>
      </c>
      <c r="K47">
        <v>46056</v>
      </c>
      <c r="L47">
        <v>7810</v>
      </c>
      <c r="M47" s="28">
        <f t="shared" ref="M47:M52" si="93">K47+L47</f>
        <v>53866</v>
      </c>
      <c r="N47">
        <v>4390</v>
      </c>
      <c r="O47">
        <v>1507</v>
      </c>
      <c r="P47" s="28">
        <f t="shared" si="89"/>
        <v>5897</v>
      </c>
      <c r="Q47">
        <v>8483</v>
      </c>
      <c r="R47">
        <v>3978</v>
      </c>
      <c r="S47" s="28">
        <f t="shared" ref="S47:S53" si="94">Q47+R47</f>
        <v>12461</v>
      </c>
      <c r="T47">
        <v>12102</v>
      </c>
      <c r="U47">
        <v>2295</v>
      </c>
      <c r="V47" s="28">
        <f t="shared" ref="V47:V52" si="95">T47+U47</f>
        <v>14397</v>
      </c>
      <c r="W47">
        <v>10153</v>
      </c>
      <c r="X47">
        <v>2512</v>
      </c>
      <c r="Y47" s="28">
        <f t="shared" ref="Y47:Y53" si="96">W47+X47</f>
        <v>12665</v>
      </c>
      <c r="Z47">
        <v>10023</v>
      </c>
      <c r="AA47">
        <v>2668</v>
      </c>
      <c r="AB47" s="28">
        <f t="shared" ref="AB47:AB52" si="97">Z47+AA47</f>
        <v>12691</v>
      </c>
      <c r="AC47">
        <v>3824</v>
      </c>
      <c r="AD47">
        <v>2058</v>
      </c>
      <c r="AE47" s="28">
        <f t="shared" ref="AE47:AE52" si="98">AC47+AD47</f>
        <v>5882</v>
      </c>
      <c r="AF47">
        <v>13926</v>
      </c>
      <c r="AG47">
        <v>8022</v>
      </c>
      <c r="AH47" s="28">
        <f t="shared" ref="AH47:AH52" si="99">AF47+AG47</f>
        <v>21948</v>
      </c>
      <c r="AI47">
        <v>11158</v>
      </c>
      <c r="AJ47">
        <v>4843</v>
      </c>
      <c r="AK47" s="28">
        <f t="shared" ref="AK47:AK52" si="100">AI47+AJ47</f>
        <v>16001</v>
      </c>
      <c r="AL47">
        <v>6533</v>
      </c>
      <c r="AM47">
        <v>4297</v>
      </c>
      <c r="AN47" s="28">
        <f t="shared" ref="AN47:AN52" si="101">AL47+AM47</f>
        <v>10830</v>
      </c>
      <c r="AO47">
        <v>8558</v>
      </c>
      <c r="AP47">
        <v>2313</v>
      </c>
      <c r="AQ47" s="28">
        <f t="shared" ref="AQ47:AQ52" si="102">AO47+AP47</f>
        <v>10871</v>
      </c>
      <c r="AR47">
        <v>10137</v>
      </c>
      <c r="AS47">
        <v>6847</v>
      </c>
      <c r="AT47" s="28">
        <f t="shared" ref="AT47:AT52" si="103">AR47+AS47</f>
        <v>16984</v>
      </c>
      <c r="AU47">
        <v>12074</v>
      </c>
      <c r="AV47">
        <v>438</v>
      </c>
      <c r="AW47" s="28">
        <f t="shared" ref="AW47:AW53" si="104">AU47+AV47</f>
        <v>12512</v>
      </c>
      <c r="AX47">
        <v>18983</v>
      </c>
      <c r="AY47">
        <v>5834</v>
      </c>
      <c r="AZ47" s="28">
        <f t="shared" ref="AZ47:AZ52" si="105">AX47+AY47</f>
        <v>24817</v>
      </c>
      <c r="BA47">
        <v>12729</v>
      </c>
      <c r="BB47">
        <v>5453</v>
      </c>
      <c r="BC47" s="28">
        <f t="shared" ref="BC47:BC52" si="106">BA47+BB47</f>
        <v>18182</v>
      </c>
      <c r="BD47">
        <v>14382</v>
      </c>
      <c r="BE47">
        <v>6303</v>
      </c>
      <c r="BF47" s="28">
        <f t="shared" ref="BF47:BF52" si="107">BD47+BE47</f>
        <v>20685</v>
      </c>
      <c r="BG47">
        <v>10153</v>
      </c>
      <c r="BH47">
        <v>2512</v>
      </c>
      <c r="BI47" s="28">
        <f t="shared" ref="BI47:BI48" si="108">BG47+BH47</f>
        <v>12665</v>
      </c>
    </row>
    <row r="48" spans="1:61" x14ac:dyDescent="0.25">
      <c r="A48" s="12" t="s">
        <v>16</v>
      </c>
      <c r="B48">
        <v>16902</v>
      </c>
      <c r="C48">
        <v>3606</v>
      </c>
      <c r="D48" s="28">
        <f t="shared" si="90"/>
        <v>20508</v>
      </c>
      <c r="E48">
        <v>19009</v>
      </c>
      <c r="F48">
        <v>0</v>
      </c>
      <c r="G48" s="28">
        <f t="shared" si="91"/>
        <v>19009</v>
      </c>
      <c r="H48" s="28">
        <v>22832</v>
      </c>
      <c r="I48" s="28">
        <v>294</v>
      </c>
      <c r="J48" s="28">
        <f t="shared" si="92"/>
        <v>23126</v>
      </c>
      <c r="K48">
        <v>23592</v>
      </c>
      <c r="L48">
        <v>1256</v>
      </c>
      <c r="M48" s="28">
        <f t="shared" si="93"/>
        <v>24848</v>
      </c>
      <c r="N48">
        <v>16999</v>
      </c>
      <c r="O48">
        <v>3872</v>
      </c>
      <c r="P48" s="28">
        <f t="shared" si="89"/>
        <v>20871</v>
      </c>
      <c r="Q48">
        <v>9755</v>
      </c>
      <c r="R48">
        <v>1934</v>
      </c>
      <c r="S48" s="28">
        <f t="shared" si="94"/>
        <v>11689</v>
      </c>
      <c r="T48">
        <v>10582</v>
      </c>
      <c r="U48">
        <v>2150</v>
      </c>
      <c r="V48" s="28">
        <f t="shared" si="95"/>
        <v>12732</v>
      </c>
      <c r="W48">
        <v>10617</v>
      </c>
      <c r="X48">
        <v>2204</v>
      </c>
      <c r="Y48" s="28">
        <f t="shared" si="96"/>
        <v>12821</v>
      </c>
      <c r="Z48">
        <v>6127</v>
      </c>
      <c r="AA48">
        <v>1051</v>
      </c>
      <c r="AB48" s="28">
        <f t="shared" si="97"/>
        <v>7178</v>
      </c>
      <c r="AC48">
        <v>8205</v>
      </c>
      <c r="AD48">
        <v>2731</v>
      </c>
      <c r="AE48" s="28">
        <f t="shared" si="98"/>
        <v>10936</v>
      </c>
      <c r="AF48">
        <v>16449</v>
      </c>
      <c r="AG48">
        <v>5764</v>
      </c>
      <c r="AH48" s="28">
        <f t="shared" si="99"/>
        <v>22213</v>
      </c>
      <c r="AI48">
        <v>9968</v>
      </c>
      <c r="AJ48">
        <v>2728</v>
      </c>
      <c r="AK48" s="28">
        <f t="shared" si="100"/>
        <v>12696</v>
      </c>
      <c r="AL48">
        <v>17103</v>
      </c>
      <c r="AM48">
        <v>3621</v>
      </c>
      <c r="AN48" s="28">
        <f t="shared" si="101"/>
        <v>20724</v>
      </c>
      <c r="AO48">
        <v>11487</v>
      </c>
      <c r="AP48">
        <v>2620</v>
      </c>
      <c r="AQ48" s="28">
        <f t="shared" si="102"/>
        <v>14107</v>
      </c>
      <c r="AR48">
        <v>20941</v>
      </c>
      <c r="AS48">
        <v>6536</v>
      </c>
      <c r="AT48" s="28">
        <f t="shared" si="103"/>
        <v>27477</v>
      </c>
      <c r="AU48">
        <v>15646</v>
      </c>
      <c r="AV48">
        <v>1768</v>
      </c>
      <c r="AW48" s="28">
        <f t="shared" si="104"/>
        <v>17414</v>
      </c>
      <c r="AX48">
        <v>15480</v>
      </c>
      <c r="AY48">
        <v>1700</v>
      </c>
      <c r="AZ48" s="28">
        <f t="shared" si="105"/>
        <v>17180</v>
      </c>
      <c r="BA48">
        <v>17972</v>
      </c>
      <c r="BB48">
        <v>6341</v>
      </c>
      <c r="BC48" s="28">
        <f t="shared" si="106"/>
        <v>24313</v>
      </c>
      <c r="BD48">
        <v>14175</v>
      </c>
      <c r="BE48">
        <v>4502</v>
      </c>
      <c r="BF48" s="28">
        <f t="shared" si="107"/>
        <v>18677</v>
      </c>
      <c r="BG48">
        <v>10617</v>
      </c>
      <c r="BH48">
        <v>2204</v>
      </c>
      <c r="BI48" s="28">
        <f t="shared" si="108"/>
        <v>12821</v>
      </c>
    </row>
    <row r="49" spans="1:61" x14ac:dyDescent="0.25">
      <c r="A49" s="12" t="s">
        <v>17</v>
      </c>
      <c r="B49">
        <v>0</v>
      </c>
      <c r="C49">
        <v>0</v>
      </c>
      <c r="D49" s="28">
        <f>B49+C49</f>
        <v>0</v>
      </c>
      <c r="E49">
        <v>0</v>
      </c>
      <c r="F49">
        <v>0</v>
      </c>
      <c r="G49" s="28">
        <f>E49+F49</f>
        <v>0</v>
      </c>
      <c r="H49" s="28">
        <v>0</v>
      </c>
      <c r="I49" s="28">
        <v>0</v>
      </c>
      <c r="J49" s="28">
        <f>H49+I49</f>
        <v>0</v>
      </c>
      <c r="K49" s="5" t="s">
        <v>22</v>
      </c>
      <c r="L49" s="5" t="s">
        <v>22</v>
      </c>
      <c r="M49" s="5" t="s">
        <v>22</v>
      </c>
      <c r="N49">
        <v>905</v>
      </c>
      <c r="O49">
        <v>0</v>
      </c>
      <c r="P49" s="28">
        <f t="shared" si="89"/>
        <v>905</v>
      </c>
      <c r="Q49">
        <v>602</v>
      </c>
      <c r="R49">
        <v>0</v>
      </c>
      <c r="S49" s="28">
        <f>Q49+R49</f>
        <v>602</v>
      </c>
      <c r="T49">
        <v>0</v>
      </c>
      <c r="U49">
        <v>0</v>
      </c>
      <c r="V49" s="28">
        <f>T49+U49</f>
        <v>0</v>
      </c>
      <c r="W49" s="5" t="s">
        <v>22</v>
      </c>
      <c r="X49" s="5" t="s">
        <v>22</v>
      </c>
      <c r="Y49" s="5">
        <v>0</v>
      </c>
      <c r="Z49">
        <v>793</v>
      </c>
      <c r="AA49">
        <v>0</v>
      </c>
      <c r="AB49" s="28">
        <f>Z49+AA49</f>
        <v>793</v>
      </c>
      <c r="AC49">
        <v>341</v>
      </c>
      <c r="AD49">
        <v>0</v>
      </c>
      <c r="AE49" s="28">
        <f>AC49+AD49</f>
        <v>341</v>
      </c>
      <c r="AF49">
        <v>829</v>
      </c>
      <c r="AG49">
        <v>0</v>
      </c>
      <c r="AH49" s="28">
        <f>AF49+AG49</f>
        <v>829</v>
      </c>
      <c r="AI49">
        <v>303</v>
      </c>
      <c r="AJ49">
        <v>0</v>
      </c>
      <c r="AK49" s="28">
        <f>AI49+AJ49</f>
        <v>303</v>
      </c>
      <c r="AL49">
        <v>920</v>
      </c>
      <c r="AM49">
        <v>0</v>
      </c>
      <c r="AN49" s="28">
        <f>AL49+AM49</f>
        <v>920</v>
      </c>
      <c r="AO49">
        <v>868</v>
      </c>
      <c r="AP49">
        <v>0</v>
      </c>
      <c r="AQ49" s="28">
        <f>AO49+AP49</f>
        <v>868</v>
      </c>
      <c r="AR49">
        <v>0</v>
      </c>
      <c r="AS49">
        <v>0</v>
      </c>
      <c r="AT49" s="28">
        <f>AR49+AS49</f>
        <v>0</v>
      </c>
      <c r="AU49">
        <v>663</v>
      </c>
      <c r="AV49">
        <v>0</v>
      </c>
      <c r="AW49" s="28">
        <f>AU49+AV49</f>
        <v>663</v>
      </c>
      <c r="AX49">
        <v>1215</v>
      </c>
      <c r="AY49">
        <v>0</v>
      </c>
      <c r="AZ49" s="28">
        <f>AX49+AY49</f>
        <v>1215</v>
      </c>
      <c r="BA49">
        <v>648</v>
      </c>
      <c r="BB49">
        <v>0</v>
      </c>
      <c r="BC49" s="28">
        <f>BA49+BB49</f>
        <v>648</v>
      </c>
      <c r="BD49">
        <v>0</v>
      </c>
      <c r="BE49">
        <v>0</v>
      </c>
      <c r="BF49" s="28">
        <f>BD49+BE49</f>
        <v>0</v>
      </c>
      <c r="BG49" s="5" t="s">
        <v>22</v>
      </c>
      <c r="BH49" s="5" t="s">
        <v>22</v>
      </c>
      <c r="BI49" s="5">
        <v>0</v>
      </c>
    </row>
    <row r="50" spans="1:61" x14ac:dyDescent="0.25">
      <c r="A50" s="12" t="s">
        <v>18</v>
      </c>
      <c r="B50">
        <v>0</v>
      </c>
      <c r="C50">
        <v>624</v>
      </c>
      <c r="D50" s="28">
        <f t="shared" ref="D50:D53" si="109">B50+C50</f>
        <v>624</v>
      </c>
      <c r="E50">
        <v>4045</v>
      </c>
      <c r="F50">
        <v>0</v>
      </c>
      <c r="G50" s="28">
        <f t="shared" si="91"/>
        <v>4045</v>
      </c>
      <c r="H50" s="28">
        <v>3097</v>
      </c>
      <c r="I50" s="28">
        <v>210</v>
      </c>
      <c r="J50" s="28">
        <f>H50+I50</f>
        <v>3307</v>
      </c>
      <c r="K50">
        <v>5541</v>
      </c>
      <c r="L50">
        <v>1909</v>
      </c>
      <c r="M50" s="28">
        <f t="shared" si="93"/>
        <v>7450</v>
      </c>
      <c r="N50">
        <v>847</v>
      </c>
      <c r="O50">
        <v>1009</v>
      </c>
      <c r="P50" s="28">
        <f t="shared" si="89"/>
        <v>1856</v>
      </c>
      <c r="Q50">
        <v>3181</v>
      </c>
      <c r="R50">
        <v>1825</v>
      </c>
      <c r="S50" s="28">
        <f t="shared" si="94"/>
        <v>5006</v>
      </c>
      <c r="T50">
        <v>6684</v>
      </c>
      <c r="U50">
        <v>1920</v>
      </c>
      <c r="V50" s="28">
        <f t="shared" si="95"/>
        <v>8604</v>
      </c>
      <c r="W50">
        <v>2552</v>
      </c>
      <c r="X50">
        <v>2692</v>
      </c>
      <c r="Y50" s="28">
        <f t="shared" si="96"/>
        <v>5244</v>
      </c>
      <c r="Z50">
        <v>3350</v>
      </c>
      <c r="AA50">
        <v>1961</v>
      </c>
      <c r="AB50" s="28">
        <f t="shared" si="97"/>
        <v>5311</v>
      </c>
      <c r="AC50">
        <v>2186</v>
      </c>
      <c r="AD50">
        <v>0</v>
      </c>
      <c r="AE50" s="28">
        <f t="shared" si="98"/>
        <v>2186</v>
      </c>
      <c r="AF50">
        <v>3861</v>
      </c>
      <c r="AG50">
        <v>756</v>
      </c>
      <c r="AH50" s="28">
        <f t="shared" si="99"/>
        <v>4617</v>
      </c>
      <c r="AI50">
        <v>3532</v>
      </c>
      <c r="AJ50">
        <v>486</v>
      </c>
      <c r="AK50" s="28">
        <f t="shared" si="100"/>
        <v>4018</v>
      </c>
      <c r="AL50">
        <v>4333</v>
      </c>
      <c r="AM50">
        <v>2350</v>
      </c>
      <c r="AN50" s="28">
        <f t="shared" si="101"/>
        <v>6683</v>
      </c>
      <c r="AO50">
        <v>4475</v>
      </c>
      <c r="AP50">
        <v>2252</v>
      </c>
      <c r="AQ50" s="28">
        <f t="shared" si="102"/>
        <v>6727</v>
      </c>
      <c r="AR50">
        <v>4908</v>
      </c>
      <c r="AS50">
        <v>2512</v>
      </c>
      <c r="AT50" s="28">
        <f t="shared" si="103"/>
        <v>7420</v>
      </c>
      <c r="AU50">
        <v>8019</v>
      </c>
      <c r="AV50">
        <v>4385</v>
      </c>
      <c r="AW50" s="28">
        <f t="shared" si="104"/>
        <v>12404</v>
      </c>
      <c r="AX50">
        <v>10822</v>
      </c>
      <c r="AY50">
        <v>5509</v>
      </c>
      <c r="AZ50" s="28">
        <f t="shared" si="105"/>
        <v>16331</v>
      </c>
      <c r="BA50">
        <v>16369</v>
      </c>
      <c r="BB50">
        <v>5201</v>
      </c>
      <c r="BC50" s="28">
        <f>BA50+BB50</f>
        <v>21570</v>
      </c>
      <c r="BD50">
        <v>6940</v>
      </c>
      <c r="BE50">
        <v>4940</v>
      </c>
      <c r="BF50" s="28">
        <f t="shared" si="107"/>
        <v>11880</v>
      </c>
      <c r="BG50">
        <v>2552</v>
      </c>
      <c r="BH50">
        <v>2692</v>
      </c>
      <c r="BI50" s="28">
        <f t="shared" ref="BI50:BI53" si="110">BG50+BH50</f>
        <v>5244</v>
      </c>
    </row>
    <row r="51" spans="1:61" x14ac:dyDescent="0.25">
      <c r="A51" s="12" t="s">
        <v>19</v>
      </c>
      <c r="B51">
        <v>56388</v>
      </c>
      <c r="C51">
        <v>17907</v>
      </c>
      <c r="D51" s="28">
        <f t="shared" si="109"/>
        <v>74295</v>
      </c>
      <c r="E51">
        <v>67006</v>
      </c>
      <c r="F51">
        <v>14296</v>
      </c>
      <c r="G51" s="28">
        <f t="shared" ref="G51:G52" si="111">E51+F51</f>
        <v>81302</v>
      </c>
      <c r="H51" s="28">
        <v>76743</v>
      </c>
      <c r="I51" s="28">
        <v>22929</v>
      </c>
      <c r="J51" s="28">
        <f t="shared" ref="J51:J52" si="112">H51+I51</f>
        <v>99672</v>
      </c>
      <c r="K51">
        <v>80782</v>
      </c>
      <c r="L51">
        <v>18070</v>
      </c>
      <c r="M51" s="28">
        <f t="shared" si="93"/>
        <v>98852</v>
      </c>
      <c r="N51">
        <v>68679</v>
      </c>
      <c r="O51">
        <v>22246</v>
      </c>
      <c r="P51" s="28">
        <f t="shared" si="89"/>
        <v>90925</v>
      </c>
      <c r="Q51">
        <v>59998</v>
      </c>
      <c r="R51">
        <v>21857</v>
      </c>
      <c r="S51" s="28">
        <f t="shared" si="94"/>
        <v>81855</v>
      </c>
      <c r="T51">
        <v>51441</v>
      </c>
      <c r="U51">
        <v>23162</v>
      </c>
      <c r="V51" s="28">
        <f t="shared" si="95"/>
        <v>74603</v>
      </c>
      <c r="W51">
        <v>58368</v>
      </c>
      <c r="X51">
        <v>28483</v>
      </c>
      <c r="Y51" s="28">
        <f t="shared" si="96"/>
        <v>86851</v>
      </c>
      <c r="Z51">
        <v>36494</v>
      </c>
      <c r="AA51">
        <v>27802</v>
      </c>
      <c r="AB51" s="28">
        <f t="shared" si="97"/>
        <v>64296</v>
      </c>
      <c r="AC51">
        <v>36621</v>
      </c>
      <c r="AD51">
        <v>24174</v>
      </c>
      <c r="AE51" s="28">
        <f t="shared" si="98"/>
        <v>60795</v>
      </c>
      <c r="AF51">
        <v>38160</v>
      </c>
      <c r="AG51">
        <v>14454</v>
      </c>
      <c r="AH51" s="28">
        <f t="shared" si="99"/>
        <v>52614</v>
      </c>
      <c r="AI51">
        <v>52944</v>
      </c>
      <c r="AJ51">
        <v>20696</v>
      </c>
      <c r="AK51" s="28">
        <f t="shared" si="100"/>
        <v>73640</v>
      </c>
      <c r="AL51">
        <v>36959</v>
      </c>
      <c r="AM51">
        <v>19552</v>
      </c>
      <c r="AN51" s="28">
        <f t="shared" si="101"/>
        <v>56511</v>
      </c>
      <c r="AO51">
        <v>49053</v>
      </c>
      <c r="AP51">
        <v>18368</v>
      </c>
      <c r="AQ51" s="28">
        <f t="shared" si="102"/>
        <v>67421</v>
      </c>
      <c r="AR51">
        <v>47356</v>
      </c>
      <c r="AS51">
        <v>21671</v>
      </c>
      <c r="AT51" s="28">
        <f t="shared" si="103"/>
        <v>69027</v>
      </c>
      <c r="AU51">
        <v>46762</v>
      </c>
      <c r="AV51">
        <v>13278</v>
      </c>
      <c r="AW51" s="28">
        <f t="shared" si="104"/>
        <v>60040</v>
      </c>
      <c r="AX51">
        <v>52801</v>
      </c>
      <c r="AY51">
        <v>25036</v>
      </c>
      <c r="AZ51" s="28">
        <f t="shared" si="105"/>
        <v>77837</v>
      </c>
      <c r="BA51">
        <v>69182</v>
      </c>
      <c r="BB51">
        <v>27063</v>
      </c>
      <c r="BC51" s="28">
        <f t="shared" si="106"/>
        <v>96245</v>
      </c>
      <c r="BD51">
        <v>93221</v>
      </c>
      <c r="BE51">
        <v>25723</v>
      </c>
      <c r="BF51" s="28">
        <f t="shared" si="107"/>
        <v>118944</v>
      </c>
      <c r="BG51">
        <v>58368</v>
      </c>
      <c r="BH51">
        <v>28483</v>
      </c>
      <c r="BI51" s="28">
        <f t="shared" si="110"/>
        <v>86851</v>
      </c>
    </row>
    <row r="52" spans="1:61" x14ac:dyDescent="0.25">
      <c r="A52" s="12" t="s">
        <v>20</v>
      </c>
      <c r="B52" s="28">
        <v>965</v>
      </c>
      <c r="C52" s="28">
        <v>0</v>
      </c>
      <c r="D52" s="28">
        <f t="shared" si="109"/>
        <v>965</v>
      </c>
      <c r="E52" s="28">
        <v>3629</v>
      </c>
      <c r="F52">
        <v>673</v>
      </c>
      <c r="G52" s="28">
        <f t="shared" si="111"/>
        <v>4302</v>
      </c>
      <c r="H52" s="28">
        <v>5659</v>
      </c>
      <c r="I52" s="28">
        <v>1695</v>
      </c>
      <c r="J52" s="28">
        <f t="shared" si="112"/>
        <v>7354</v>
      </c>
      <c r="K52">
        <v>6637</v>
      </c>
      <c r="L52">
        <v>3577</v>
      </c>
      <c r="M52" s="28">
        <f t="shared" si="93"/>
        <v>10214</v>
      </c>
      <c r="N52" s="28">
        <v>9594</v>
      </c>
      <c r="O52" s="28">
        <v>612</v>
      </c>
      <c r="P52" s="28">
        <f t="shared" ref="P52:P53" si="113">N52+O52</f>
        <v>10206</v>
      </c>
      <c r="Q52" s="28">
        <v>4590</v>
      </c>
      <c r="R52" s="28">
        <v>1281</v>
      </c>
      <c r="S52" s="28">
        <f t="shared" si="94"/>
        <v>5871</v>
      </c>
      <c r="T52" s="28">
        <v>2659</v>
      </c>
      <c r="U52" s="28">
        <v>1455</v>
      </c>
      <c r="V52" s="28">
        <f t="shared" si="95"/>
        <v>4114</v>
      </c>
      <c r="W52" s="28">
        <v>10556</v>
      </c>
      <c r="X52" s="28">
        <v>2240</v>
      </c>
      <c r="Y52" s="28">
        <f t="shared" si="96"/>
        <v>12796</v>
      </c>
      <c r="Z52" s="28">
        <v>10221</v>
      </c>
      <c r="AA52" s="28">
        <v>4230</v>
      </c>
      <c r="AB52" s="28">
        <f t="shared" si="97"/>
        <v>14451</v>
      </c>
      <c r="AC52" s="28">
        <v>7717</v>
      </c>
      <c r="AD52" s="28">
        <v>0</v>
      </c>
      <c r="AE52" s="28">
        <f t="shared" si="98"/>
        <v>7717</v>
      </c>
      <c r="AF52" s="28">
        <v>19831</v>
      </c>
      <c r="AG52" s="28">
        <v>1509</v>
      </c>
      <c r="AH52" s="28">
        <f t="shared" si="99"/>
        <v>21340</v>
      </c>
      <c r="AI52" s="28">
        <v>17198</v>
      </c>
      <c r="AJ52" s="28">
        <v>1120</v>
      </c>
      <c r="AK52" s="28">
        <f t="shared" si="100"/>
        <v>18318</v>
      </c>
      <c r="AL52" s="28">
        <v>7109</v>
      </c>
      <c r="AM52" s="28">
        <v>470</v>
      </c>
      <c r="AN52" s="28">
        <f t="shared" si="101"/>
        <v>7579</v>
      </c>
      <c r="AO52" s="28">
        <v>13134</v>
      </c>
      <c r="AP52" s="28">
        <v>2270</v>
      </c>
      <c r="AQ52" s="28">
        <f t="shared" si="102"/>
        <v>15404</v>
      </c>
      <c r="AR52" s="28">
        <v>12283</v>
      </c>
      <c r="AS52" s="28">
        <v>1346</v>
      </c>
      <c r="AT52" s="28">
        <f t="shared" si="103"/>
        <v>13629</v>
      </c>
      <c r="AU52" s="28">
        <v>18322</v>
      </c>
      <c r="AV52" s="28">
        <v>2506</v>
      </c>
      <c r="AW52" s="28">
        <f t="shared" si="104"/>
        <v>20828</v>
      </c>
      <c r="AX52" s="28">
        <v>16512</v>
      </c>
      <c r="AY52" s="28">
        <v>1733</v>
      </c>
      <c r="AZ52" s="28">
        <f t="shared" si="105"/>
        <v>18245</v>
      </c>
      <c r="BA52" s="28">
        <v>12459</v>
      </c>
      <c r="BB52" s="28">
        <v>4217</v>
      </c>
      <c r="BC52" s="28">
        <f t="shared" si="106"/>
        <v>16676</v>
      </c>
      <c r="BD52" s="28">
        <v>4276</v>
      </c>
      <c r="BE52" s="28">
        <v>1454</v>
      </c>
      <c r="BF52" s="28">
        <f t="shared" si="107"/>
        <v>5730</v>
      </c>
      <c r="BG52" s="28">
        <v>10556</v>
      </c>
      <c r="BH52" s="28">
        <v>2240</v>
      </c>
      <c r="BI52" s="28">
        <f t="shared" si="110"/>
        <v>12796</v>
      </c>
    </row>
    <row r="53" spans="1:61" x14ac:dyDescent="0.25">
      <c r="A53" s="12" t="s">
        <v>21</v>
      </c>
      <c r="B53" s="28">
        <v>0</v>
      </c>
      <c r="C53" s="28">
        <v>0</v>
      </c>
      <c r="D53" s="28">
        <f t="shared" si="109"/>
        <v>0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  <c r="J53" s="5" t="s">
        <v>22</v>
      </c>
      <c r="K53" s="5" t="s">
        <v>22</v>
      </c>
      <c r="L53" s="5" t="s">
        <v>22</v>
      </c>
      <c r="M53" s="5" t="s">
        <v>22</v>
      </c>
      <c r="N53">
        <v>689</v>
      </c>
      <c r="O53">
        <v>0</v>
      </c>
      <c r="P53" s="28">
        <f t="shared" si="113"/>
        <v>689</v>
      </c>
      <c r="Q53">
        <v>0</v>
      </c>
      <c r="R53">
        <v>0</v>
      </c>
      <c r="S53" s="28">
        <f t="shared" si="94"/>
        <v>0</v>
      </c>
      <c r="T53" s="28" t="s">
        <v>22</v>
      </c>
      <c r="U53" s="28" t="s">
        <v>22</v>
      </c>
      <c r="V53" s="28" t="s">
        <v>22</v>
      </c>
      <c r="W53">
        <v>744</v>
      </c>
      <c r="X53">
        <v>0</v>
      </c>
      <c r="Y53" s="28">
        <f t="shared" si="96"/>
        <v>744</v>
      </c>
      <c r="Z53" s="5" t="s">
        <v>22</v>
      </c>
      <c r="AA53" s="5" t="s">
        <v>22</v>
      </c>
      <c r="AB53" s="5">
        <v>0</v>
      </c>
      <c r="AC53" s="5" t="s">
        <v>22</v>
      </c>
      <c r="AD53" s="5" t="s">
        <v>22</v>
      </c>
      <c r="AE53" s="5">
        <v>0</v>
      </c>
      <c r="AF53" s="5" t="s">
        <v>22</v>
      </c>
      <c r="AG53" s="5" t="s">
        <v>22</v>
      </c>
      <c r="AH53" s="5">
        <v>0</v>
      </c>
      <c r="AI53" s="5" t="s">
        <v>22</v>
      </c>
      <c r="AJ53" s="5" t="s">
        <v>22</v>
      </c>
      <c r="AK53" s="5">
        <v>0</v>
      </c>
      <c r="AL53" s="5" t="s">
        <v>22</v>
      </c>
      <c r="AM53" s="5" t="s">
        <v>22</v>
      </c>
      <c r="AN53" s="5">
        <v>0</v>
      </c>
      <c r="AO53" s="5" t="s">
        <v>22</v>
      </c>
      <c r="AP53" s="5" t="s">
        <v>22</v>
      </c>
      <c r="AQ53" s="5">
        <v>0</v>
      </c>
      <c r="AR53" s="5" t="s">
        <v>22</v>
      </c>
      <c r="AS53" s="5" t="s">
        <v>22</v>
      </c>
      <c r="AT53" s="5">
        <v>0</v>
      </c>
      <c r="AU53">
        <v>772</v>
      </c>
      <c r="AV53">
        <v>0</v>
      </c>
      <c r="AW53" s="28">
        <f t="shared" si="104"/>
        <v>772</v>
      </c>
      <c r="AX53" s="5" t="s">
        <v>22</v>
      </c>
      <c r="AY53" s="5" t="s">
        <v>22</v>
      </c>
      <c r="AZ53" s="5">
        <v>0</v>
      </c>
      <c r="BA53" s="5" t="s">
        <v>22</v>
      </c>
      <c r="BB53" s="5" t="s">
        <v>22</v>
      </c>
      <c r="BC53" s="5">
        <v>0</v>
      </c>
      <c r="BD53" s="5" t="s">
        <v>22</v>
      </c>
      <c r="BE53" s="5" t="s">
        <v>22</v>
      </c>
      <c r="BF53" s="5">
        <v>0</v>
      </c>
      <c r="BG53">
        <v>744</v>
      </c>
      <c r="BH53">
        <v>0</v>
      </c>
      <c r="BI53" s="28">
        <f t="shared" si="110"/>
        <v>744</v>
      </c>
    </row>
    <row r="54" spans="1:61" x14ac:dyDescent="0.25">
      <c r="A54" s="21" t="s">
        <v>13</v>
      </c>
      <c r="B54" s="30">
        <f t="shared" ref="B54:C54" si="114">SUM(B46:B53)</f>
        <v>132358</v>
      </c>
      <c r="C54" s="30">
        <f t="shared" si="114"/>
        <v>35132</v>
      </c>
      <c r="D54" s="30">
        <f>SUM(D46:D53)</f>
        <v>167490</v>
      </c>
      <c r="E54" s="30">
        <f t="shared" ref="E54:F54" si="115">SUM(E46:E53)</f>
        <v>157469</v>
      </c>
      <c r="F54" s="30">
        <f t="shared" si="115"/>
        <v>26597</v>
      </c>
      <c r="G54" s="30">
        <f>SUM(G46:G53)</f>
        <v>184066</v>
      </c>
      <c r="H54" s="30">
        <f t="shared" ref="H54:AZ54" si="116">SUM(H46:H53)</f>
        <v>168812</v>
      </c>
      <c r="I54" s="30">
        <f t="shared" si="116"/>
        <v>39837</v>
      </c>
      <c r="J54" s="30">
        <f t="shared" si="116"/>
        <v>208649</v>
      </c>
      <c r="K54" s="30">
        <f t="shared" si="116"/>
        <v>188726</v>
      </c>
      <c r="L54" s="30">
        <f t="shared" si="116"/>
        <v>39410</v>
      </c>
      <c r="M54" s="30">
        <f t="shared" si="116"/>
        <v>228136</v>
      </c>
      <c r="N54" s="30">
        <f>SUM(N33:N53)</f>
        <v>203132</v>
      </c>
      <c r="O54" s="30">
        <f>SUM(O33:O53)</f>
        <v>50274</v>
      </c>
      <c r="P54" s="30">
        <f t="shared" si="116"/>
        <v>198750</v>
      </c>
      <c r="Q54" s="30">
        <f t="shared" si="116"/>
        <v>146438</v>
      </c>
      <c r="R54" s="30">
        <f t="shared" si="116"/>
        <v>51126</v>
      </c>
      <c r="S54" s="30">
        <f t="shared" si="116"/>
        <v>197564</v>
      </c>
      <c r="T54" s="30">
        <f t="shared" si="116"/>
        <v>133297</v>
      </c>
      <c r="U54" s="30">
        <f t="shared" si="116"/>
        <v>43245</v>
      </c>
      <c r="V54" s="30">
        <f t="shared" si="116"/>
        <v>176542</v>
      </c>
      <c r="W54" s="30">
        <f t="shared" si="116"/>
        <v>131756</v>
      </c>
      <c r="X54" s="30">
        <f t="shared" si="116"/>
        <v>58487</v>
      </c>
      <c r="Y54" s="30">
        <f t="shared" si="116"/>
        <v>190243</v>
      </c>
      <c r="Z54" s="30">
        <f t="shared" si="116"/>
        <v>107330</v>
      </c>
      <c r="AA54" s="41">
        <f t="shared" si="116"/>
        <v>58239</v>
      </c>
      <c r="AB54" s="30">
        <f t="shared" si="116"/>
        <v>165569</v>
      </c>
      <c r="AC54" s="30">
        <f t="shared" si="116"/>
        <v>102406</v>
      </c>
      <c r="AD54" s="30">
        <f t="shared" si="116"/>
        <v>44973</v>
      </c>
      <c r="AE54" s="30">
        <f t="shared" si="116"/>
        <v>147379</v>
      </c>
      <c r="AF54" s="30">
        <f t="shared" si="116"/>
        <v>133995</v>
      </c>
      <c r="AG54" s="30">
        <f t="shared" si="116"/>
        <v>46976</v>
      </c>
      <c r="AH54" s="30">
        <f t="shared" si="116"/>
        <v>180971</v>
      </c>
      <c r="AI54" s="30">
        <f t="shared" si="116"/>
        <v>137789</v>
      </c>
      <c r="AJ54" s="30">
        <f t="shared" si="116"/>
        <v>45959</v>
      </c>
      <c r="AK54" s="30">
        <f t="shared" si="116"/>
        <v>183748</v>
      </c>
      <c r="AL54" s="30">
        <f t="shared" si="116"/>
        <v>132370</v>
      </c>
      <c r="AM54" s="30">
        <f t="shared" si="116"/>
        <v>51792</v>
      </c>
      <c r="AN54" s="30">
        <f t="shared" si="116"/>
        <v>184162</v>
      </c>
      <c r="AO54" s="30">
        <f t="shared" si="116"/>
        <v>144724</v>
      </c>
      <c r="AP54" s="30">
        <f t="shared" si="116"/>
        <v>44030</v>
      </c>
      <c r="AQ54" s="30">
        <f t="shared" si="116"/>
        <v>188754</v>
      </c>
      <c r="AR54" s="30">
        <f t="shared" si="116"/>
        <v>159154</v>
      </c>
      <c r="AS54" s="30">
        <f t="shared" si="116"/>
        <v>56986</v>
      </c>
      <c r="AT54" s="30">
        <f t="shared" si="116"/>
        <v>216140</v>
      </c>
      <c r="AU54" s="30">
        <f t="shared" si="116"/>
        <v>153215</v>
      </c>
      <c r="AV54" s="30">
        <f t="shared" si="116"/>
        <v>36428</v>
      </c>
      <c r="AW54" s="30">
        <f t="shared" si="116"/>
        <v>189643</v>
      </c>
      <c r="AX54" s="30">
        <f t="shared" si="116"/>
        <v>169922</v>
      </c>
      <c r="AY54" s="30">
        <f t="shared" si="116"/>
        <v>48695</v>
      </c>
      <c r="AZ54" s="30">
        <f t="shared" si="116"/>
        <v>218617</v>
      </c>
      <c r="BA54" s="31">
        <f>SUM(BA46:BA53)</f>
        <v>174795</v>
      </c>
      <c r="BB54" s="30">
        <f>SUM(BB46:BB53)</f>
        <v>57067</v>
      </c>
      <c r="BC54" s="30">
        <f t="shared" ref="BC54:BF54" si="117">SUM(BC46:BC53)</f>
        <v>231862</v>
      </c>
      <c r="BD54" s="30">
        <f t="shared" si="117"/>
        <v>194752</v>
      </c>
      <c r="BE54" s="30">
        <f t="shared" si="117"/>
        <v>51783</v>
      </c>
      <c r="BF54" s="30">
        <f t="shared" si="117"/>
        <v>246535</v>
      </c>
      <c r="BG54" s="30">
        <f t="shared" ref="BG54:BI54" si="118">SUM(BG46:BG53)</f>
        <v>131756</v>
      </c>
      <c r="BH54" s="30">
        <f t="shared" si="118"/>
        <v>58487</v>
      </c>
      <c r="BI54" s="30">
        <f t="shared" si="118"/>
        <v>190243</v>
      </c>
    </row>
    <row r="55" spans="1:6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6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</row>
    <row r="57" spans="1:61" x14ac:dyDescent="0.25">
      <c r="A57" s="39" t="s">
        <v>28</v>
      </c>
    </row>
    <row r="58" spans="1:61" x14ac:dyDescent="0.25">
      <c r="A58" s="39" t="s">
        <v>29</v>
      </c>
    </row>
  </sheetData>
  <mergeCells count="80">
    <mergeCell ref="BG5:BI5"/>
    <mergeCell ref="BG18:BI18"/>
    <mergeCell ref="BG31:BI31"/>
    <mergeCell ref="BG44:BI44"/>
    <mergeCell ref="AI5:AK5"/>
    <mergeCell ref="BA5:BC5"/>
    <mergeCell ref="AU18:AW18"/>
    <mergeCell ref="AX18:AZ18"/>
    <mergeCell ref="BA18:BC18"/>
    <mergeCell ref="BD18:BF18"/>
    <mergeCell ref="AO18:AQ18"/>
    <mergeCell ref="AR18:AT18"/>
    <mergeCell ref="BD31:BF31"/>
    <mergeCell ref="AO31:AQ31"/>
    <mergeCell ref="AR31:AT31"/>
    <mergeCell ref="AU31:AW31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D5:BF5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L5:AN5"/>
    <mergeCell ref="AO5:AQ5"/>
    <mergeCell ref="AR5:AT5"/>
    <mergeCell ref="AU5:AW5"/>
    <mergeCell ref="AX5:AZ5"/>
    <mergeCell ref="AC18:AE18"/>
    <mergeCell ref="AF18:AH18"/>
    <mergeCell ref="AI18:AK18"/>
    <mergeCell ref="AL18:AN18"/>
    <mergeCell ref="AI31:AK31"/>
    <mergeCell ref="AC31:AE31"/>
    <mergeCell ref="AF31:AH31"/>
    <mergeCell ref="B31:D31"/>
    <mergeCell ref="E31:G31"/>
    <mergeCell ref="H31:J31"/>
    <mergeCell ref="K31:M31"/>
    <mergeCell ref="N31:P3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L31:AN31"/>
    <mergeCell ref="Q31:S31"/>
    <mergeCell ref="T31:V31"/>
    <mergeCell ref="W31:Y31"/>
    <mergeCell ref="Z31:AB31"/>
    <mergeCell ref="AX31:AZ31"/>
    <mergeCell ref="BA31:BC31"/>
    <mergeCell ref="AU44:AW44"/>
    <mergeCell ref="AX44:AZ44"/>
    <mergeCell ref="BA44:BC44"/>
    <mergeCell ref="BD44:BF44"/>
    <mergeCell ref="AC44:AE44"/>
    <mergeCell ref="AF44:AH44"/>
    <mergeCell ref="AI44:AK44"/>
    <mergeCell ref="AL44:AN44"/>
    <mergeCell ref="AO44:AQ44"/>
    <mergeCell ref="AR44:AT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6D89-8B1E-49FE-96BE-A2F87A46A542}">
  <dimension ref="A1:FE58"/>
  <sheetViews>
    <sheetView workbookViewId="0">
      <selection activeCell="A5" sqref="A5"/>
    </sheetView>
  </sheetViews>
  <sheetFormatPr baseColWidth="10" defaultColWidth="9" defaultRowHeight="15.75" x14ac:dyDescent="0.25"/>
  <cols>
    <col min="1" max="161" width="20.625" customWidth="1"/>
  </cols>
  <sheetData>
    <row r="1" spans="1:161" ht="28.5" x14ac:dyDescent="0.25">
      <c r="A1" s="6" t="s">
        <v>9</v>
      </c>
      <c r="B1" s="7"/>
      <c r="C1" s="7"/>
      <c r="D1" s="7"/>
      <c r="E1" s="7"/>
      <c r="F1" s="7"/>
      <c r="G1" s="7"/>
      <c r="H1" s="7"/>
      <c r="I1" s="7"/>
    </row>
    <row r="2" spans="1:161" ht="23.25" x14ac:dyDescent="0.25">
      <c r="A2" s="7" t="s">
        <v>37</v>
      </c>
      <c r="B2" s="13"/>
      <c r="C2" s="13"/>
      <c r="D2" s="13"/>
      <c r="E2" s="13"/>
      <c r="F2" s="13"/>
      <c r="G2" s="13"/>
      <c r="H2" s="13"/>
      <c r="I2" s="13"/>
    </row>
    <row r="5" spans="1:161" ht="15.75" customHeight="1" x14ac:dyDescent="0.25">
      <c r="A5" s="11" t="s">
        <v>57</v>
      </c>
      <c r="B5" s="46">
        <v>2005</v>
      </c>
      <c r="C5" s="46"/>
      <c r="D5" s="46"/>
      <c r="E5" s="46"/>
      <c r="F5" s="46"/>
      <c r="G5" s="46"/>
      <c r="H5" s="46"/>
      <c r="I5" s="46"/>
      <c r="J5" s="46">
        <v>2006</v>
      </c>
      <c r="K5" s="46"/>
      <c r="L5" s="46"/>
      <c r="M5" s="46"/>
      <c r="N5" s="46"/>
      <c r="O5" s="46"/>
      <c r="P5" s="46"/>
      <c r="Q5" s="46"/>
      <c r="R5" s="46">
        <v>2007</v>
      </c>
      <c r="S5" s="46"/>
      <c r="T5" s="46"/>
      <c r="U5" s="46"/>
      <c r="V5" s="46"/>
      <c r="W5" s="46"/>
      <c r="X5" s="46"/>
      <c r="Y5" s="46"/>
      <c r="Z5" s="46">
        <v>2008</v>
      </c>
      <c r="AA5" s="46"/>
      <c r="AB5" s="46"/>
      <c r="AC5" s="46"/>
      <c r="AD5" s="46"/>
      <c r="AE5" s="46"/>
      <c r="AF5" s="46"/>
      <c r="AG5" s="46"/>
      <c r="AH5" s="46">
        <v>2009</v>
      </c>
      <c r="AI5" s="46"/>
      <c r="AJ5" s="46"/>
      <c r="AK5" s="46"/>
      <c r="AL5" s="46"/>
      <c r="AM5" s="46"/>
      <c r="AN5" s="46"/>
      <c r="AO5" s="46"/>
      <c r="AP5" s="46">
        <v>2010</v>
      </c>
      <c r="AQ5" s="46"/>
      <c r="AR5" s="46"/>
      <c r="AS5" s="46"/>
      <c r="AT5" s="46"/>
      <c r="AU5" s="46"/>
      <c r="AV5" s="46"/>
      <c r="AW5" s="46"/>
      <c r="AX5" s="46">
        <v>2011</v>
      </c>
      <c r="AY5" s="46"/>
      <c r="AZ5" s="46"/>
      <c r="BA5" s="46"/>
      <c r="BB5" s="46"/>
      <c r="BC5" s="46"/>
      <c r="BD5" s="46"/>
      <c r="BE5" s="46"/>
      <c r="BF5" s="46">
        <v>2012</v>
      </c>
      <c r="BG5" s="46"/>
      <c r="BH5" s="46"/>
      <c r="BI5" s="46"/>
      <c r="BJ5" s="46"/>
      <c r="BK5" s="46"/>
      <c r="BL5" s="46"/>
      <c r="BM5" s="46"/>
      <c r="BN5" s="46">
        <v>2013</v>
      </c>
      <c r="BO5" s="46"/>
      <c r="BP5" s="46"/>
      <c r="BQ5" s="46"/>
      <c r="BR5" s="46"/>
      <c r="BS5" s="46"/>
      <c r="BT5" s="46"/>
      <c r="BU5" s="46"/>
      <c r="BV5" s="46">
        <v>2014</v>
      </c>
      <c r="BW5" s="46"/>
      <c r="BX5" s="46"/>
      <c r="BY5" s="46"/>
      <c r="BZ5" s="46"/>
      <c r="CA5" s="46"/>
      <c r="CB5" s="46"/>
      <c r="CC5" s="46"/>
      <c r="CD5" s="46">
        <v>2015</v>
      </c>
      <c r="CE5" s="46"/>
      <c r="CF5" s="46"/>
      <c r="CG5" s="46"/>
      <c r="CH5" s="46"/>
      <c r="CI5" s="46"/>
      <c r="CJ5" s="46"/>
      <c r="CK5" s="46"/>
      <c r="CL5" s="46">
        <v>2016</v>
      </c>
      <c r="CM5" s="46"/>
      <c r="CN5" s="46"/>
      <c r="CO5" s="46"/>
      <c r="CP5" s="46"/>
      <c r="CQ5" s="46"/>
      <c r="CR5" s="46"/>
      <c r="CS5" s="46"/>
      <c r="CT5" s="46">
        <v>2017</v>
      </c>
      <c r="CU5" s="46"/>
      <c r="CV5" s="46"/>
      <c r="CW5" s="46"/>
      <c r="CX5" s="46"/>
      <c r="CY5" s="46"/>
      <c r="CZ5" s="46"/>
      <c r="DA5" s="46"/>
      <c r="DB5" s="46">
        <v>2018</v>
      </c>
      <c r="DC5" s="46"/>
      <c r="DD5" s="46"/>
      <c r="DE5" s="46"/>
      <c r="DF5" s="46"/>
      <c r="DG5" s="46"/>
      <c r="DH5" s="46"/>
      <c r="DI5" s="46"/>
      <c r="DJ5" s="46">
        <v>2019</v>
      </c>
      <c r="DK5" s="46"/>
      <c r="DL5" s="46"/>
      <c r="DM5" s="46"/>
      <c r="DN5" s="46"/>
      <c r="DO5" s="46"/>
      <c r="DP5" s="46"/>
      <c r="DQ5" s="46"/>
      <c r="DR5" s="46">
        <v>2020</v>
      </c>
      <c r="DS5" s="46"/>
      <c r="DT5" s="46"/>
      <c r="DU5" s="46"/>
      <c r="DV5" s="46"/>
      <c r="DW5" s="46"/>
      <c r="DX5" s="46"/>
      <c r="DY5" s="46"/>
      <c r="DZ5" s="46">
        <v>2021</v>
      </c>
      <c r="EA5" s="46"/>
      <c r="EB5" s="46"/>
      <c r="EC5" s="46"/>
      <c r="ED5" s="46"/>
      <c r="EE5" s="46"/>
      <c r="EF5" s="46"/>
      <c r="EG5" s="46"/>
      <c r="EH5" s="46">
        <v>2022</v>
      </c>
      <c r="EI5" s="46"/>
      <c r="EJ5" s="46"/>
      <c r="EK5" s="46"/>
      <c r="EL5" s="46"/>
      <c r="EM5" s="46"/>
      <c r="EN5" s="46"/>
      <c r="EO5" s="46"/>
      <c r="EP5" s="46">
        <v>2023</v>
      </c>
      <c r="EQ5" s="46"/>
      <c r="ER5" s="46"/>
      <c r="ES5" s="46"/>
      <c r="ET5" s="46"/>
      <c r="EU5" s="46"/>
      <c r="EV5" s="46"/>
      <c r="EW5" s="46"/>
      <c r="EX5" s="46">
        <v>2024</v>
      </c>
      <c r="EY5" s="46"/>
      <c r="EZ5" s="46"/>
      <c r="FA5" s="46"/>
      <c r="FB5" s="46"/>
      <c r="FC5" s="46"/>
      <c r="FD5" s="46"/>
      <c r="FE5" s="46"/>
    </row>
    <row r="6" spans="1:161" ht="54.75" customHeight="1" x14ac:dyDescent="0.25">
      <c r="A6" s="8"/>
      <c r="B6" s="23" t="s">
        <v>38</v>
      </c>
      <c r="C6" s="23" t="s">
        <v>39</v>
      </c>
      <c r="D6" s="23" t="s">
        <v>40</v>
      </c>
      <c r="E6" s="23" t="s">
        <v>41</v>
      </c>
      <c r="F6" s="23" t="s">
        <v>42</v>
      </c>
      <c r="G6" s="23" t="s">
        <v>43</v>
      </c>
      <c r="H6" s="23" t="s">
        <v>44</v>
      </c>
      <c r="I6" s="24" t="s">
        <v>13</v>
      </c>
      <c r="J6" s="23" t="s">
        <v>38</v>
      </c>
      <c r="K6" s="23" t="s">
        <v>39</v>
      </c>
      <c r="L6" s="23" t="s">
        <v>40</v>
      </c>
      <c r="M6" s="23" t="s">
        <v>41</v>
      </c>
      <c r="N6" s="23" t="s">
        <v>42</v>
      </c>
      <c r="O6" s="23" t="s">
        <v>43</v>
      </c>
      <c r="P6" s="23" t="s">
        <v>44</v>
      </c>
      <c r="Q6" s="24" t="s">
        <v>13</v>
      </c>
      <c r="R6" s="23" t="s">
        <v>38</v>
      </c>
      <c r="S6" s="23" t="s">
        <v>39</v>
      </c>
      <c r="T6" s="23" t="s">
        <v>40</v>
      </c>
      <c r="U6" s="23" t="s">
        <v>41</v>
      </c>
      <c r="V6" s="23" t="s">
        <v>42</v>
      </c>
      <c r="W6" s="23" t="s">
        <v>43</v>
      </c>
      <c r="X6" s="23" t="s">
        <v>44</v>
      </c>
      <c r="Y6" s="24" t="s">
        <v>13</v>
      </c>
      <c r="Z6" s="23" t="s">
        <v>38</v>
      </c>
      <c r="AA6" s="23" t="s">
        <v>39</v>
      </c>
      <c r="AB6" s="23" t="s">
        <v>40</v>
      </c>
      <c r="AC6" s="23" t="s">
        <v>41</v>
      </c>
      <c r="AD6" s="23" t="s">
        <v>42</v>
      </c>
      <c r="AE6" s="23" t="s">
        <v>43</v>
      </c>
      <c r="AF6" s="23" t="s">
        <v>44</v>
      </c>
      <c r="AG6" s="24" t="s">
        <v>13</v>
      </c>
      <c r="AH6" s="23" t="s">
        <v>38</v>
      </c>
      <c r="AI6" s="23" t="s">
        <v>39</v>
      </c>
      <c r="AJ6" s="23" t="s">
        <v>40</v>
      </c>
      <c r="AK6" s="23" t="s">
        <v>41</v>
      </c>
      <c r="AL6" s="23" t="s">
        <v>42</v>
      </c>
      <c r="AM6" s="23" t="s">
        <v>43</v>
      </c>
      <c r="AN6" s="23" t="s">
        <v>44</v>
      </c>
      <c r="AO6" s="24" t="s">
        <v>13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4" t="s">
        <v>13</v>
      </c>
      <c r="AX6" s="23" t="s">
        <v>38</v>
      </c>
      <c r="AY6" s="23" t="s">
        <v>39</v>
      </c>
      <c r="AZ6" s="23" t="s">
        <v>40</v>
      </c>
      <c r="BA6" s="23" t="s">
        <v>41</v>
      </c>
      <c r="BB6" s="23" t="s">
        <v>42</v>
      </c>
      <c r="BC6" s="23" t="s">
        <v>43</v>
      </c>
      <c r="BD6" s="23" t="s">
        <v>44</v>
      </c>
      <c r="BE6" s="24" t="s">
        <v>13</v>
      </c>
      <c r="BF6" s="23" t="s">
        <v>38</v>
      </c>
      <c r="BG6" s="23" t="s">
        <v>39</v>
      </c>
      <c r="BH6" s="23" t="s">
        <v>40</v>
      </c>
      <c r="BI6" s="23" t="s">
        <v>41</v>
      </c>
      <c r="BJ6" s="23" t="s">
        <v>42</v>
      </c>
      <c r="BK6" s="23" t="s">
        <v>43</v>
      </c>
      <c r="BL6" s="23" t="s">
        <v>44</v>
      </c>
      <c r="BM6" s="24" t="s">
        <v>13</v>
      </c>
      <c r="BN6" s="23" t="s">
        <v>38</v>
      </c>
      <c r="BO6" s="23" t="s">
        <v>39</v>
      </c>
      <c r="BP6" s="23" t="s">
        <v>40</v>
      </c>
      <c r="BQ6" s="23" t="s">
        <v>41</v>
      </c>
      <c r="BR6" s="23" t="s">
        <v>42</v>
      </c>
      <c r="BS6" s="23" t="s">
        <v>43</v>
      </c>
      <c r="BT6" s="23" t="s">
        <v>44</v>
      </c>
      <c r="BU6" s="24" t="s">
        <v>13</v>
      </c>
      <c r="BV6" s="23" t="s">
        <v>38</v>
      </c>
      <c r="BW6" s="23" t="s">
        <v>39</v>
      </c>
      <c r="BX6" s="23" t="s">
        <v>40</v>
      </c>
      <c r="BY6" s="23" t="s">
        <v>41</v>
      </c>
      <c r="BZ6" s="23" t="s">
        <v>42</v>
      </c>
      <c r="CA6" s="23" t="s">
        <v>43</v>
      </c>
      <c r="CB6" s="23" t="s">
        <v>44</v>
      </c>
      <c r="CC6" s="24" t="s">
        <v>13</v>
      </c>
      <c r="CD6" s="23" t="s">
        <v>38</v>
      </c>
      <c r="CE6" s="23" t="s">
        <v>39</v>
      </c>
      <c r="CF6" s="23" t="s">
        <v>40</v>
      </c>
      <c r="CG6" s="23" t="s">
        <v>41</v>
      </c>
      <c r="CH6" s="23" t="s">
        <v>42</v>
      </c>
      <c r="CI6" s="23" t="s">
        <v>43</v>
      </c>
      <c r="CJ6" s="23" t="s">
        <v>44</v>
      </c>
      <c r="CK6" s="24" t="s">
        <v>13</v>
      </c>
      <c r="CL6" s="23" t="s">
        <v>38</v>
      </c>
      <c r="CM6" s="23" t="s">
        <v>39</v>
      </c>
      <c r="CN6" s="23" t="s">
        <v>40</v>
      </c>
      <c r="CO6" s="23" t="s">
        <v>41</v>
      </c>
      <c r="CP6" s="23" t="s">
        <v>42</v>
      </c>
      <c r="CQ6" s="23" t="s">
        <v>43</v>
      </c>
      <c r="CR6" s="23" t="s">
        <v>44</v>
      </c>
      <c r="CS6" s="24" t="s">
        <v>13</v>
      </c>
      <c r="CT6" s="23" t="s">
        <v>38</v>
      </c>
      <c r="CU6" s="23" t="s">
        <v>39</v>
      </c>
      <c r="CV6" s="23" t="s">
        <v>40</v>
      </c>
      <c r="CW6" s="23" t="s">
        <v>41</v>
      </c>
      <c r="CX6" s="23" t="s">
        <v>42</v>
      </c>
      <c r="CY6" s="23" t="s">
        <v>43</v>
      </c>
      <c r="CZ6" s="23" t="s">
        <v>44</v>
      </c>
      <c r="DA6" s="24" t="s">
        <v>13</v>
      </c>
      <c r="DB6" s="23" t="s">
        <v>38</v>
      </c>
      <c r="DC6" s="23" t="s">
        <v>39</v>
      </c>
      <c r="DD6" s="23" t="s">
        <v>40</v>
      </c>
      <c r="DE6" s="23" t="s">
        <v>41</v>
      </c>
      <c r="DF6" s="23" t="s">
        <v>42</v>
      </c>
      <c r="DG6" s="23" t="s">
        <v>43</v>
      </c>
      <c r="DH6" s="23" t="s">
        <v>44</v>
      </c>
      <c r="DI6" s="24" t="s">
        <v>13</v>
      </c>
      <c r="DJ6" s="23" t="s">
        <v>38</v>
      </c>
      <c r="DK6" s="23" t="s">
        <v>39</v>
      </c>
      <c r="DL6" s="23" t="s">
        <v>40</v>
      </c>
      <c r="DM6" s="23" t="s">
        <v>41</v>
      </c>
      <c r="DN6" s="23" t="s">
        <v>42</v>
      </c>
      <c r="DO6" s="23" t="s">
        <v>43</v>
      </c>
      <c r="DP6" s="23" t="s">
        <v>44</v>
      </c>
      <c r="DQ6" s="24" t="s">
        <v>13</v>
      </c>
      <c r="DR6" s="23" t="s">
        <v>38</v>
      </c>
      <c r="DS6" s="23" t="s">
        <v>39</v>
      </c>
      <c r="DT6" s="23" t="s">
        <v>40</v>
      </c>
      <c r="DU6" s="23" t="s">
        <v>41</v>
      </c>
      <c r="DV6" s="23" t="s">
        <v>42</v>
      </c>
      <c r="DW6" s="23" t="s">
        <v>43</v>
      </c>
      <c r="DX6" s="23" t="s">
        <v>44</v>
      </c>
      <c r="DY6" s="24" t="s">
        <v>13</v>
      </c>
      <c r="DZ6" s="23" t="s">
        <v>38</v>
      </c>
      <c r="EA6" s="23" t="s">
        <v>39</v>
      </c>
      <c r="EB6" s="23" t="s">
        <v>40</v>
      </c>
      <c r="EC6" s="23" t="s">
        <v>41</v>
      </c>
      <c r="ED6" s="23" t="s">
        <v>42</v>
      </c>
      <c r="EE6" s="23" t="s">
        <v>43</v>
      </c>
      <c r="EF6" s="23" t="s">
        <v>44</v>
      </c>
      <c r="EG6" s="24" t="s">
        <v>13</v>
      </c>
      <c r="EH6" s="23" t="s">
        <v>38</v>
      </c>
      <c r="EI6" s="23" t="s">
        <v>39</v>
      </c>
      <c r="EJ6" s="23" t="s">
        <v>40</v>
      </c>
      <c r="EK6" s="23" t="s">
        <v>41</v>
      </c>
      <c r="EL6" s="23" t="s">
        <v>42</v>
      </c>
      <c r="EM6" s="23" t="s">
        <v>43</v>
      </c>
      <c r="EN6" s="23" t="s">
        <v>44</v>
      </c>
      <c r="EO6" s="24" t="s">
        <v>13</v>
      </c>
      <c r="EP6" s="23" t="s">
        <v>38</v>
      </c>
      <c r="EQ6" s="23" t="s">
        <v>39</v>
      </c>
      <c r="ER6" s="23" t="s">
        <v>40</v>
      </c>
      <c r="ES6" s="23" t="s">
        <v>41</v>
      </c>
      <c r="ET6" s="23" t="s">
        <v>42</v>
      </c>
      <c r="EU6" s="23" t="s">
        <v>43</v>
      </c>
      <c r="EV6" s="23" t="s">
        <v>44</v>
      </c>
      <c r="EW6" s="24" t="s">
        <v>13</v>
      </c>
      <c r="EX6" s="23" t="s">
        <v>38</v>
      </c>
      <c r="EY6" s="23" t="s">
        <v>39</v>
      </c>
      <c r="EZ6" s="23" t="s">
        <v>40</v>
      </c>
      <c r="FA6" s="23" t="s">
        <v>41</v>
      </c>
      <c r="FB6" s="23" t="s">
        <v>42</v>
      </c>
      <c r="FC6" s="23" t="s">
        <v>43</v>
      </c>
      <c r="FD6" s="23" t="s">
        <v>44</v>
      </c>
      <c r="FE6" s="24" t="s">
        <v>13</v>
      </c>
    </row>
    <row r="7" spans="1:161" ht="15.75" customHeight="1" x14ac:dyDescent="0.25">
      <c r="A7" s="12" t="s">
        <v>14</v>
      </c>
      <c r="B7" s="33">
        <f>10158</f>
        <v>10158</v>
      </c>
      <c r="C7" s="33">
        <f>912+6522</f>
        <v>7434</v>
      </c>
      <c r="D7" s="33">
        <v>0</v>
      </c>
      <c r="E7" s="33">
        <v>5690</v>
      </c>
      <c r="F7" s="33">
        <v>2018</v>
      </c>
      <c r="G7" s="33">
        <f>23492+11509</f>
        <v>35001</v>
      </c>
      <c r="H7" s="33">
        <v>0</v>
      </c>
      <c r="I7" s="33">
        <f>SUM(B7:H7)</f>
        <v>60301</v>
      </c>
      <c r="J7" s="33">
        <v>7568</v>
      </c>
      <c r="K7" s="33">
        <v>12469</v>
      </c>
      <c r="L7" s="33">
        <v>0</v>
      </c>
      <c r="M7" s="33">
        <v>1416</v>
      </c>
      <c r="N7" s="33">
        <v>2096</v>
      </c>
      <c r="O7" s="33">
        <v>45104</v>
      </c>
      <c r="P7" s="33">
        <v>0</v>
      </c>
      <c r="Q7" s="33">
        <f>SUM(J7:P7)</f>
        <v>68653</v>
      </c>
      <c r="R7" s="33">
        <v>4419</v>
      </c>
      <c r="S7" s="33">
        <v>21422</v>
      </c>
      <c r="T7" s="33">
        <v>593</v>
      </c>
      <c r="U7" s="33">
        <v>0</v>
      </c>
      <c r="V7" s="33">
        <v>2347</v>
      </c>
      <c r="W7" s="33">
        <v>39934</v>
      </c>
      <c r="X7" s="33">
        <v>0</v>
      </c>
      <c r="Y7" s="33">
        <f>SUM(R7:X7)</f>
        <v>68715</v>
      </c>
      <c r="Z7" s="33">
        <v>4120</v>
      </c>
      <c r="AA7" s="33">
        <v>21897</v>
      </c>
      <c r="AB7" s="33">
        <v>0</v>
      </c>
      <c r="AC7" s="33">
        <v>908</v>
      </c>
      <c r="AD7" s="33">
        <v>3688</v>
      </c>
      <c r="AE7" s="33">
        <v>48839</v>
      </c>
      <c r="AF7" s="33">
        <v>0</v>
      </c>
      <c r="AG7" s="33">
        <f>SUM(Z7:AF7)</f>
        <v>79452</v>
      </c>
      <c r="AH7" s="33">
        <v>5064</v>
      </c>
      <c r="AI7" s="33">
        <v>10577</v>
      </c>
      <c r="AJ7" s="33">
        <v>0</v>
      </c>
      <c r="AK7" s="33">
        <v>2763</v>
      </c>
      <c r="AL7" s="33">
        <v>3924</v>
      </c>
      <c r="AM7" s="33">
        <v>128755</v>
      </c>
      <c r="AN7" s="33">
        <v>0</v>
      </c>
      <c r="AO7" s="33">
        <f>SUM(AH7:AN7)</f>
        <v>151083</v>
      </c>
      <c r="AP7" s="33">
        <v>8135</v>
      </c>
      <c r="AQ7" s="33">
        <v>15260</v>
      </c>
      <c r="AR7" s="33">
        <v>0</v>
      </c>
      <c r="AS7" s="33">
        <v>2679</v>
      </c>
      <c r="AT7" s="33">
        <v>6309</v>
      </c>
      <c r="AU7" s="33">
        <v>125562</v>
      </c>
      <c r="AV7" s="33">
        <v>0</v>
      </c>
      <c r="AW7" s="33">
        <f>SUM(AP7:AV7)</f>
        <v>157945</v>
      </c>
      <c r="AX7" s="33">
        <v>9041</v>
      </c>
      <c r="AY7" s="33">
        <v>13039</v>
      </c>
      <c r="AZ7" s="33">
        <v>0</v>
      </c>
      <c r="BA7" s="33">
        <v>734</v>
      </c>
      <c r="BB7" s="33">
        <v>6473</v>
      </c>
      <c r="BC7" s="33">
        <v>108881</v>
      </c>
      <c r="BD7" s="33">
        <v>0</v>
      </c>
      <c r="BE7" s="33">
        <f>SUM(AX7:BD7)</f>
        <v>138168</v>
      </c>
      <c r="BF7" s="33">
        <v>6172</v>
      </c>
      <c r="BG7" s="33">
        <v>17352</v>
      </c>
      <c r="BH7" s="33">
        <v>0</v>
      </c>
      <c r="BI7" s="33">
        <v>1774</v>
      </c>
      <c r="BJ7" s="33">
        <v>3851</v>
      </c>
      <c r="BK7" s="33">
        <v>90114</v>
      </c>
      <c r="BL7" s="33">
        <v>0</v>
      </c>
      <c r="BM7" s="33">
        <f>SUM(BF7:BL7)</f>
        <v>119263</v>
      </c>
      <c r="BN7" s="33">
        <v>6596</v>
      </c>
      <c r="BO7" s="33">
        <v>21637</v>
      </c>
      <c r="BP7" s="33">
        <v>0</v>
      </c>
      <c r="BQ7" s="33">
        <v>1872</v>
      </c>
      <c r="BR7" s="33">
        <v>3077</v>
      </c>
      <c r="BS7" s="33">
        <v>94070</v>
      </c>
      <c r="BT7" s="33">
        <v>2608</v>
      </c>
      <c r="BU7" s="33">
        <f>SUM(BN7:BT7)</f>
        <v>129860</v>
      </c>
      <c r="BV7" s="33">
        <v>2801</v>
      </c>
      <c r="BW7" s="33">
        <v>20383</v>
      </c>
      <c r="BX7" s="33">
        <v>0</v>
      </c>
      <c r="BY7" s="33">
        <v>127</v>
      </c>
      <c r="BZ7" s="33">
        <v>3965</v>
      </c>
      <c r="CA7" s="33">
        <v>99962</v>
      </c>
      <c r="CB7" s="33">
        <v>494</v>
      </c>
      <c r="CC7" s="33">
        <f>SUM(BV7:CB7)</f>
        <v>127732</v>
      </c>
      <c r="CD7" s="33">
        <v>7545</v>
      </c>
      <c r="CE7" s="33">
        <v>14942</v>
      </c>
      <c r="CF7" s="33">
        <v>242</v>
      </c>
      <c r="CG7" s="33">
        <v>0</v>
      </c>
      <c r="CH7" s="33">
        <v>5421</v>
      </c>
      <c r="CI7" s="33">
        <v>91929</v>
      </c>
      <c r="CJ7" s="33">
        <v>858</v>
      </c>
      <c r="CK7" s="33">
        <f>SUM(CD7:CJ7)</f>
        <v>120937</v>
      </c>
      <c r="CL7" s="33">
        <v>9966</v>
      </c>
      <c r="CM7" s="33">
        <v>15613</v>
      </c>
      <c r="CN7" s="33">
        <v>0</v>
      </c>
      <c r="CO7" s="33">
        <v>0</v>
      </c>
      <c r="CP7" s="33">
        <v>4006</v>
      </c>
      <c r="CQ7" s="33">
        <v>117225</v>
      </c>
      <c r="CR7" s="33">
        <v>0</v>
      </c>
      <c r="CS7" s="33">
        <f>SUM(CL7:CR7)</f>
        <v>146810</v>
      </c>
      <c r="CT7" s="33">
        <v>11936</v>
      </c>
      <c r="CU7" s="33">
        <v>22396</v>
      </c>
      <c r="CV7" s="33">
        <v>0</v>
      </c>
      <c r="CW7" s="33">
        <v>1420</v>
      </c>
      <c r="CX7" s="33">
        <v>3120</v>
      </c>
      <c r="CY7" s="33">
        <v>122978</v>
      </c>
      <c r="CZ7" s="33">
        <v>1909</v>
      </c>
      <c r="DA7" s="33">
        <f>SUM(CT7:CZ7)</f>
        <v>163759</v>
      </c>
      <c r="DB7" s="33">
        <v>13770</v>
      </c>
      <c r="DC7" s="33">
        <v>23060</v>
      </c>
      <c r="DD7" s="33">
        <v>942</v>
      </c>
      <c r="DE7" s="33">
        <v>1165</v>
      </c>
      <c r="DF7" s="33">
        <v>5439</v>
      </c>
      <c r="DG7" s="33">
        <v>125155</v>
      </c>
      <c r="DH7" s="33">
        <v>0</v>
      </c>
      <c r="DI7" s="33">
        <f>SUM(DB7:DH7)</f>
        <v>169531</v>
      </c>
      <c r="DJ7">
        <v>11278</v>
      </c>
      <c r="DK7">
        <v>19026</v>
      </c>
      <c r="DL7">
        <v>0</v>
      </c>
      <c r="DM7">
        <v>0</v>
      </c>
      <c r="DN7">
        <v>5103</v>
      </c>
      <c r="DO7">
        <v>144251</v>
      </c>
      <c r="DP7">
        <v>0</v>
      </c>
      <c r="DQ7" s="33">
        <f>SUM(DJ7:DP7)</f>
        <v>179658</v>
      </c>
      <c r="DR7" s="33">
        <v>15541</v>
      </c>
      <c r="DS7" s="33">
        <v>15867</v>
      </c>
      <c r="DT7" s="33">
        <v>0</v>
      </c>
      <c r="DU7" s="33">
        <v>699</v>
      </c>
      <c r="DV7" s="33">
        <v>3213</v>
      </c>
      <c r="DW7" s="33">
        <v>121936</v>
      </c>
      <c r="DX7" s="33">
        <v>0</v>
      </c>
      <c r="DY7" s="33">
        <f>SUM(DR7:DX7)</f>
        <v>157256</v>
      </c>
      <c r="DZ7" s="33">
        <v>6888</v>
      </c>
      <c r="EA7" s="33">
        <v>17384</v>
      </c>
      <c r="EB7" s="33">
        <v>0</v>
      </c>
      <c r="EC7" s="33">
        <v>4114</v>
      </c>
      <c r="ED7" s="33">
        <v>3084</v>
      </c>
      <c r="EE7" s="33">
        <v>90212</v>
      </c>
      <c r="EF7" s="33">
        <v>1438</v>
      </c>
      <c r="EG7" s="33">
        <f>SUM(DZ7:EF7)</f>
        <v>123120</v>
      </c>
      <c r="EH7" s="33">
        <v>5646</v>
      </c>
      <c r="EI7" s="33">
        <v>14192</v>
      </c>
      <c r="EJ7" s="33">
        <v>0</v>
      </c>
      <c r="EK7" s="33">
        <v>1656</v>
      </c>
      <c r="EL7" s="33">
        <v>5143</v>
      </c>
      <c r="EM7" s="33">
        <v>85452</v>
      </c>
      <c r="EN7" s="33">
        <v>0</v>
      </c>
      <c r="EO7" s="33">
        <f>SUM(EH7:EN7)</f>
        <v>112089</v>
      </c>
      <c r="EP7" s="33">
        <v>8197</v>
      </c>
      <c r="EQ7" s="33">
        <v>12952</v>
      </c>
      <c r="ER7" s="33">
        <v>0</v>
      </c>
      <c r="ES7" s="33">
        <v>1231</v>
      </c>
      <c r="ET7" s="33">
        <v>7206</v>
      </c>
      <c r="EU7" s="33">
        <v>104062</v>
      </c>
      <c r="EV7" s="33">
        <v>1607</v>
      </c>
      <c r="EW7" s="33">
        <f>SUM(EP7:EV7)</f>
        <v>135255</v>
      </c>
      <c r="EX7">
        <v>6172</v>
      </c>
      <c r="EY7">
        <v>17352</v>
      </c>
      <c r="EZ7">
        <v>0</v>
      </c>
      <c r="FA7">
        <v>1774</v>
      </c>
      <c r="FB7">
        <v>3851</v>
      </c>
      <c r="FC7">
        <v>90114</v>
      </c>
      <c r="FD7">
        <v>0</v>
      </c>
      <c r="FE7" s="33">
        <f>SUM(EX7:FD7)</f>
        <v>119263</v>
      </c>
    </row>
    <row r="8" spans="1:161" ht="15.75" customHeight="1" x14ac:dyDescent="0.25">
      <c r="A8" s="12" t="s">
        <v>15</v>
      </c>
      <c r="B8" s="33">
        <v>838</v>
      </c>
      <c r="C8" s="33">
        <v>2989</v>
      </c>
      <c r="D8" s="33">
        <v>0</v>
      </c>
      <c r="E8" s="33">
        <v>433</v>
      </c>
      <c r="F8" s="33">
        <v>2569</v>
      </c>
      <c r="G8" s="33">
        <v>91118</v>
      </c>
      <c r="H8" s="33">
        <v>0</v>
      </c>
      <c r="I8" s="33">
        <f t="shared" ref="I8" si="0">SUM(B8:H8)</f>
        <v>97947</v>
      </c>
      <c r="J8">
        <v>909</v>
      </c>
      <c r="K8">
        <v>1164</v>
      </c>
      <c r="L8">
        <v>0</v>
      </c>
      <c r="M8">
        <v>635</v>
      </c>
      <c r="N8">
        <v>0</v>
      </c>
      <c r="O8">
        <v>95585</v>
      </c>
      <c r="P8">
        <v>0</v>
      </c>
      <c r="Q8" s="33">
        <f t="shared" ref="Q8:Q13" si="1">SUM(J8:P8)</f>
        <v>98293</v>
      </c>
      <c r="R8">
        <v>3493</v>
      </c>
      <c r="S8">
        <v>4200</v>
      </c>
      <c r="T8">
        <v>0</v>
      </c>
      <c r="U8">
        <v>265</v>
      </c>
      <c r="V8">
        <v>53</v>
      </c>
      <c r="W8">
        <v>108453</v>
      </c>
      <c r="X8">
        <v>0</v>
      </c>
      <c r="Y8" s="33">
        <f t="shared" ref="Y8:Y13" si="2">SUM(R8:X8)</f>
        <v>116464</v>
      </c>
      <c r="Z8">
        <v>2777</v>
      </c>
      <c r="AA8">
        <v>8591</v>
      </c>
      <c r="AB8">
        <v>0</v>
      </c>
      <c r="AC8">
        <v>0</v>
      </c>
      <c r="AD8">
        <v>118</v>
      </c>
      <c r="AE8">
        <v>103969</v>
      </c>
      <c r="AF8">
        <v>0</v>
      </c>
      <c r="AG8" s="33">
        <f t="shared" ref="AG8:AG13" si="3">SUM(Z8:AF8)</f>
        <v>115455</v>
      </c>
      <c r="AH8">
        <v>0</v>
      </c>
      <c r="AI8">
        <v>429</v>
      </c>
      <c r="AJ8">
        <v>0</v>
      </c>
      <c r="AK8">
        <v>0</v>
      </c>
      <c r="AL8">
        <v>0</v>
      </c>
      <c r="AM8">
        <v>13629</v>
      </c>
      <c r="AN8">
        <v>0</v>
      </c>
      <c r="AO8" s="33">
        <f t="shared" ref="AO8:AO14" si="4">SUM(AH8:AN8)</f>
        <v>14058</v>
      </c>
      <c r="AP8">
        <v>2063</v>
      </c>
      <c r="AQ8">
        <v>547</v>
      </c>
      <c r="AR8">
        <v>0</v>
      </c>
      <c r="AS8">
        <v>0</v>
      </c>
      <c r="AT8">
        <v>0</v>
      </c>
      <c r="AU8">
        <v>13714</v>
      </c>
      <c r="AV8">
        <v>0</v>
      </c>
      <c r="AW8" s="33">
        <f t="shared" ref="AW8:AW14" si="5">SUM(AP8:AV8)</f>
        <v>16324</v>
      </c>
      <c r="AX8">
        <v>765</v>
      </c>
      <c r="AY8">
        <v>2350</v>
      </c>
      <c r="AZ8">
        <v>0</v>
      </c>
      <c r="BA8">
        <v>0</v>
      </c>
      <c r="BB8">
        <v>1805</v>
      </c>
      <c r="BC8">
        <v>14516</v>
      </c>
      <c r="BD8">
        <v>0</v>
      </c>
      <c r="BE8" s="33">
        <f t="shared" ref="BE8:BE14" si="6">SUM(AX8:BD8)</f>
        <v>19436</v>
      </c>
      <c r="BF8">
        <v>2396</v>
      </c>
      <c r="BG8">
        <v>4422</v>
      </c>
      <c r="BH8">
        <v>0</v>
      </c>
      <c r="BI8">
        <v>0</v>
      </c>
      <c r="BJ8">
        <v>959</v>
      </c>
      <c r="BK8">
        <v>12961</v>
      </c>
      <c r="BL8">
        <v>0</v>
      </c>
      <c r="BM8" s="33">
        <f t="shared" ref="BM8:BM14" si="7">SUM(BF8:BL8)</f>
        <v>20738</v>
      </c>
      <c r="BN8">
        <v>0</v>
      </c>
      <c r="BO8">
        <v>2749</v>
      </c>
      <c r="BP8">
        <v>0</v>
      </c>
      <c r="BQ8">
        <v>0</v>
      </c>
      <c r="BR8">
        <v>368</v>
      </c>
      <c r="BS8">
        <v>15532</v>
      </c>
      <c r="BT8">
        <v>0</v>
      </c>
      <c r="BU8" s="33">
        <f t="shared" ref="BU8:BU14" si="8">SUM(BN8:BT8)</f>
        <v>18649</v>
      </c>
      <c r="BV8">
        <v>1398</v>
      </c>
      <c r="BW8">
        <v>0</v>
      </c>
      <c r="BX8">
        <v>0</v>
      </c>
      <c r="BY8">
        <v>0</v>
      </c>
      <c r="BZ8">
        <v>0</v>
      </c>
      <c r="CA8">
        <v>9816</v>
      </c>
      <c r="CB8">
        <v>0</v>
      </c>
      <c r="CC8" s="33">
        <f t="shared" ref="CC8:CC14" si="9">SUM(BV8:CB8)</f>
        <v>11214</v>
      </c>
      <c r="CD8">
        <v>0</v>
      </c>
      <c r="CE8">
        <v>2858</v>
      </c>
      <c r="CF8">
        <v>0</v>
      </c>
      <c r="CG8">
        <v>0</v>
      </c>
      <c r="CH8">
        <v>0</v>
      </c>
      <c r="CI8">
        <v>24560</v>
      </c>
      <c r="CJ8">
        <v>0</v>
      </c>
      <c r="CK8" s="33">
        <f t="shared" ref="CK8:CK14" si="10">SUM(CD8:CJ8)</f>
        <v>27418</v>
      </c>
      <c r="CL8" s="33">
        <v>257</v>
      </c>
      <c r="CM8" s="33">
        <v>3122</v>
      </c>
      <c r="CN8" s="33">
        <v>0</v>
      </c>
      <c r="CO8" s="33">
        <v>0</v>
      </c>
      <c r="CP8" s="33">
        <v>1042</v>
      </c>
      <c r="CQ8" s="33">
        <v>26197</v>
      </c>
      <c r="CR8" s="33">
        <v>0</v>
      </c>
      <c r="CS8" s="33">
        <f t="shared" ref="CS8:CS14" si="11">SUM(CL8:CR8)</f>
        <v>30618</v>
      </c>
      <c r="CT8">
        <v>567</v>
      </c>
      <c r="CU8">
        <v>3572</v>
      </c>
      <c r="CV8">
        <v>0</v>
      </c>
      <c r="CW8">
        <v>957</v>
      </c>
      <c r="CX8">
        <v>1054</v>
      </c>
      <c r="CY8">
        <v>14188</v>
      </c>
      <c r="CZ8">
        <v>0</v>
      </c>
      <c r="DA8" s="33">
        <f t="shared" ref="DA8:DA13" si="12">SUM(CT8:CZ8)</f>
        <v>20338</v>
      </c>
      <c r="DB8">
        <v>646</v>
      </c>
      <c r="DC8">
        <v>1660</v>
      </c>
      <c r="DD8">
        <v>0</v>
      </c>
      <c r="DE8">
        <v>0</v>
      </c>
      <c r="DF8">
        <v>542</v>
      </c>
      <c r="DG8">
        <v>18179</v>
      </c>
      <c r="DH8">
        <v>0</v>
      </c>
      <c r="DI8" s="33">
        <f t="shared" ref="DI8:DI13" si="13">SUM(DB8:DH8)</f>
        <v>21027</v>
      </c>
      <c r="DJ8">
        <v>300</v>
      </c>
      <c r="DK8">
        <v>4369</v>
      </c>
      <c r="DL8">
        <v>0</v>
      </c>
      <c r="DM8">
        <v>0</v>
      </c>
      <c r="DN8">
        <v>0</v>
      </c>
      <c r="DO8">
        <v>22086</v>
      </c>
      <c r="DP8">
        <v>0</v>
      </c>
      <c r="DQ8" s="33">
        <f t="shared" ref="DQ8:DQ13" si="14">SUM(DJ8:DP8)</f>
        <v>26755</v>
      </c>
      <c r="DR8">
        <v>4127</v>
      </c>
      <c r="DS8">
        <v>354</v>
      </c>
      <c r="DT8">
        <v>0</v>
      </c>
      <c r="DU8">
        <v>0</v>
      </c>
      <c r="DV8">
        <v>0</v>
      </c>
      <c r="DW8">
        <v>18531</v>
      </c>
      <c r="DX8">
        <v>0</v>
      </c>
      <c r="DY8" s="33">
        <f t="shared" ref="DY8:DY14" si="15">SUM(DR8:DX8)</f>
        <v>23012</v>
      </c>
      <c r="DZ8">
        <v>3006</v>
      </c>
      <c r="EA8">
        <v>3806</v>
      </c>
      <c r="EB8">
        <v>0</v>
      </c>
      <c r="EC8">
        <v>0</v>
      </c>
      <c r="ED8">
        <v>0</v>
      </c>
      <c r="EE8">
        <v>32681</v>
      </c>
      <c r="EF8">
        <v>0</v>
      </c>
      <c r="EG8" s="33">
        <f t="shared" ref="EG8:EG14" si="16">SUM(DZ8:EF8)</f>
        <v>39493</v>
      </c>
      <c r="EH8">
        <v>2270</v>
      </c>
      <c r="EI8">
        <v>5307</v>
      </c>
      <c r="EJ8">
        <v>0</v>
      </c>
      <c r="EK8">
        <v>0</v>
      </c>
      <c r="EL8">
        <v>1772</v>
      </c>
      <c r="EM8">
        <v>33841</v>
      </c>
      <c r="EN8">
        <v>1291</v>
      </c>
      <c r="EO8" s="33">
        <f t="shared" ref="EO8:EO14" si="17">SUM(EH8:EN8)</f>
        <v>44481</v>
      </c>
      <c r="EP8">
        <v>4346</v>
      </c>
      <c r="EQ8">
        <v>4220</v>
      </c>
      <c r="ER8">
        <v>0</v>
      </c>
      <c r="ES8">
        <v>1243</v>
      </c>
      <c r="ET8">
        <v>2917</v>
      </c>
      <c r="EU8">
        <v>33130</v>
      </c>
      <c r="EV8">
        <v>835</v>
      </c>
      <c r="EW8" s="33">
        <f t="shared" ref="EW8:EW13" si="18">SUM(EP8:EV8)</f>
        <v>46691</v>
      </c>
      <c r="EX8">
        <v>2396</v>
      </c>
      <c r="EY8">
        <v>4422</v>
      </c>
      <c r="EZ8">
        <v>0</v>
      </c>
      <c r="FA8">
        <v>0</v>
      </c>
      <c r="FB8">
        <v>959</v>
      </c>
      <c r="FC8">
        <v>12961</v>
      </c>
      <c r="FD8">
        <v>0</v>
      </c>
      <c r="FE8" s="33">
        <f t="shared" ref="FE8:FE9" si="19">SUM(EX8:FD8)</f>
        <v>20738</v>
      </c>
    </row>
    <row r="9" spans="1:161" ht="15.75" customHeight="1" x14ac:dyDescent="0.25">
      <c r="A9" s="12" t="s">
        <v>16</v>
      </c>
      <c r="B9" s="33">
        <v>4665</v>
      </c>
      <c r="C9" s="33">
        <v>6038</v>
      </c>
      <c r="D9" s="33">
        <v>0</v>
      </c>
      <c r="E9" s="33">
        <v>1602</v>
      </c>
      <c r="F9" s="33">
        <v>3100</v>
      </c>
      <c r="G9" s="33">
        <v>38594</v>
      </c>
      <c r="H9" s="33">
        <v>0</v>
      </c>
      <c r="I9" s="33">
        <f>SUM(B9:H9)</f>
        <v>53999</v>
      </c>
      <c r="J9">
        <v>2705</v>
      </c>
      <c r="K9">
        <v>2965</v>
      </c>
      <c r="L9">
        <v>0</v>
      </c>
      <c r="M9">
        <v>0</v>
      </c>
      <c r="N9">
        <v>2092</v>
      </c>
      <c r="O9">
        <v>45730</v>
      </c>
      <c r="P9">
        <v>0</v>
      </c>
      <c r="Q9" s="33">
        <f t="shared" si="1"/>
        <v>53492</v>
      </c>
      <c r="R9">
        <v>684</v>
      </c>
      <c r="S9">
        <v>2849</v>
      </c>
      <c r="T9">
        <v>0</v>
      </c>
      <c r="U9">
        <v>645</v>
      </c>
      <c r="V9">
        <v>1101</v>
      </c>
      <c r="W9">
        <v>57037</v>
      </c>
      <c r="X9">
        <v>0</v>
      </c>
      <c r="Y9" s="33">
        <f t="shared" si="2"/>
        <v>62316</v>
      </c>
      <c r="Z9">
        <v>1559</v>
      </c>
      <c r="AA9">
        <v>6871</v>
      </c>
      <c r="AB9">
        <v>281</v>
      </c>
      <c r="AC9">
        <v>386</v>
      </c>
      <c r="AD9">
        <v>1349</v>
      </c>
      <c r="AE9">
        <v>34085</v>
      </c>
      <c r="AF9">
        <v>0</v>
      </c>
      <c r="AG9" s="33">
        <f t="shared" si="3"/>
        <v>44531</v>
      </c>
      <c r="AH9">
        <v>670</v>
      </c>
      <c r="AI9">
        <v>5766</v>
      </c>
      <c r="AJ9">
        <v>0</v>
      </c>
      <c r="AK9">
        <v>734</v>
      </c>
      <c r="AL9">
        <v>1759</v>
      </c>
      <c r="AM9">
        <v>32322</v>
      </c>
      <c r="AN9">
        <v>0</v>
      </c>
      <c r="AO9" s="33">
        <f t="shared" si="4"/>
        <v>41251</v>
      </c>
      <c r="AP9">
        <v>741</v>
      </c>
      <c r="AQ9">
        <v>4611</v>
      </c>
      <c r="AR9">
        <v>0</v>
      </c>
      <c r="AS9">
        <v>0</v>
      </c>
      <c r="AT9">
        <v>1812</v>
      </c>
      <c r="AU9">
        <v>22182</v>
      </c>
      <c r="AV9">
        <v>0</v>
      </c>
      <c r="AW9" s="33">
        <f t="shared" si="5"/>
        <v>29346</v>
      </c>
      <c r="AX9">
        <v>368</v>
      </c>
      <c r="AY9">
        <v>3856</v>
      </c>
      <c r="AZ9">
        <v>327</v>
      </c>
      <c r="BA9">
        <v>0</v>
      </c>
      <c r="BB9">
        <v>3209</v>
      </c>
      <c r="BC9">
        <v>30374</v>
      </c>
      <c r="BD9">
        <v>847</v>
      </c>
      <c r="BE9" s="33">
        <f t="shared" si="6"/>
        <v>38981</v>
      </c>
      <c r="BF9">
        <v>787</v>
      </c>
      <c r="BG9">
        <v>5231</v>
      </c>
      <c r="BH9">
        <v>0</v>
      </c>
      <c r="BI9">
        <v>0</v>
      </c>
      <c r="BJ9">
        <v>214</v>
      </c>
      <c r="BK9">
        <v>32386</v>
      </c>
      <c r="BL9">
        <v>892</v>
      </c>
      <c r="BM9" s="33">
        <f t="shared" si="7"/>
        <v>39510</v>
      </c>
      <c r="BN9">
        <v>2213</v>
      </c>
      <c r="BO9">
        <v>1960</v>
      </c>
      <c r="BP9">
        <v>0</v>
      </c>
      <c r="BQ9">
        <v>0</v>
      </c>
      <c r="BR9">
        <v>2568</v>
      </c>
      <c r="BS9">
        <v>23321</v>
      </c>
      <c r="BT9">
        <v>0</v>
      </c>
      <c r="BU9" s="33">
        <f t="shared" si="8"/>
        <v>30062</v>
      </c>
      <c r="BV9">
        <v>169</v>
      </c>
      <c r="BW9">
        <v>4670</v>
      </c>
      <c r="BX9">
        <v>0</v>
      </c>
      <c r="BY9">
        <v>0</v>
      </c>
      <c r="BZ9">
        <v>1191</v>
      </c>
      <c r="CA9">
        <v>25497</v>
      </c>
      <c r="CB9">
        <v>0</v>
      </c>
      <c r="CC9" s="33">
        <f t="shared" si="9"/>
        <v>31527</v>
      </c>
      <c r="CD9">
        <v>2243</v>
      </c>
      <c r="CE9">
        <v>3242</v>
      </c>
      <c r="CF9">
        <v>0</v>
      </c>
      <c r="CG9">
        <v>0</v>
      </c>
      <c r="CH9">
        <v>2665</v>
      </c>
      <c r="CI9">
        <v>40464</v>
      </c>
      <c r="CJ9">
        <v>134</v>
      </c>
      <c r="CK9" s="33">
        <f t="shared" si="10"/>
        <v>48748</v>
      </c>
      <c r="CL9">
        <v>1188</v>
      </c>
      <c r="CM9">
        <v>7128</v>
      </c>
      <c r="CN9">
        <v>0</v>
      </c>
      <c r="CO9">
        <v>232</v>
      </c>
      <c r="CP9">
        <v>415</v>
      </c>
      <c r="CQ9">
        <v>28082</v>
      </c>
      <c r="CR9" s="33">
        <v>0</v>
      </c>
      <c r="CS9" s="33">
        <f t="shared" si="11"/>
        <v>37045</v>
      </c>
      <c r="CT9">
        <v>458</v>
      </c>
      <c r="CU9">
        <v>1788</v>
      </c>
      <c r="CV9">
        <v>553</v>
      </c>
      <c r="CW9">
        <v>0</v>
      </c>
      <c r="CX9">
        <v>946</v>
      </c>
      <c r="CY9">
        <v>34031</v>
      </c>
      <c r="CZ9">
        <v>0</v>
      </c>
      <c r="DA9" s="33">
        <f t="shared" si="12"/>
        <v>37776</v>
      </c>
      <c r="DB9">
        <v>533</v>
      </c>
      <c r="DC9">
        <v>3784</v>
      </c>
      <c r="DD9">
        <v>0</v>
      </c>
      <c r="DE9">
        <v>0</v>
      </c>
      <c r="DF9">
        <v>1708</v>
      </c>
      <c r="DG9">
        <v>26910</v>
      </c>
      <c r="DH9">
        <v>0</v>
      </c>
      <c r="DI9" s="33">
        <f t="shared" si="13"/>
        <v>32935</v>
      </c>
      <c r="DJ9">
        <v>367</v>
      </c>
      <c r="DK9">
        <v>7122</v>
      </c>
      <c r="DL9">
        <v>0</v>
      </c>
      <c r="DM9">
        <v>0</v>
      </c>
      <c r="DN9">
        <v>3679</v>
      </c>
      <c r="DO9">
        <v>44556</v>
      </c>
      <c r="DP9">
        <v>0</v>
      </c>
      <c r="DQ9" s="33">
        <f t="shared" si="14"/>
        <v>55724</v>
      </c>
      <c r="DR9">
        <v>186</v>
      </c>
      <c r="DS9">
        <v>3111</v>
      </c>
      <c r="DT9">
        <v>0</v>
      </c>
      <c r="DU9">
        <v>0</v>
      </c>
      <c r="DV9">
        <v>2306</v>
      </c>
      <c r="DW9">
        <v>31511</v>
      </c>
      <c r="DX9">
        <v>0</v>
      </c>
      <c r="DY9" s="33">
        <f t="shared" si="15"/>
        <v>37114</v>
      </c>
      <c r="DZ9">
        <v>2456</v>
      </c>
      <c r="EA9">
        <v>3011</v>
      </c>
      <c r="EB9">
        <v>0</v>
      </c>
      <c r="EC9">
        <v>0</v>
      </c>
      <c r="ED9">
        <v>290</v>
      </c>
      <c r="EE9">
        <v>29029</v>
      </c>
      <c r="EF9">
        <v>402</v>
      </c>
      <c r="EG9" s="33">
        <f t="shared" si="16"/>
        <v>35188</v>
      </c>
      <c r="EH9">
        <v>2224</v>
      </c>
      <c r="EI9">
        <v>10476</v>
      </c>
      <c r="EJ9">
        <v>0</v>
      </c>
      <c r="EK9">
        <v>0</v>
      </c>
      <c r="EL9">
        <v>243</v>
      </c>
      <c r="EM9">
        <v>52997</v>
      </c>
      <c r="EN9">
        <v>0</v>
      </c>
      <c r="EO9" s="33">
        <f t="shared" si="17"/>
        <v>65940</v>
      </c>
      <c r="EP9">
        <v>1729</v>
      </c>
      <c r="EQ9">
        <v>6110</v>
      </c>
      <c r="ER9">
        <v>0</v>
      </c>
      <c r="ES9">
        <v>742</v>
      </c>
      <c r="ET9">
        <v>465</v>
      </c>
      <c r="EU9">
        <v>45862</v>
      </c>
      <c r="EV9">
        <v>0</v>
      </c>
      <c r="EW9" s="33">
        <f t="shared" si="18"/>
        <v>54908</v>
      </c>
      <c r="EX9">
        <v>787</v>
      </c>
      <c r="EY9">
        <v>5231</v>
      </c>
      <c r="EZ9">
        <v>0</v>
      </c>
      <c r="FA9">
        <v>0</v>
      </c>
      <c r="FB9">
        <v>214</v>
      </c>
      <c r="FC9">
        <v>32386</v>
      </c>
      <c r="FD9">
        <v>892</v>
      </c>
      <c r="FE9" s="33">
        <f t="shared" si="19"/>
        <v>39510</v>
      </c>
    </row>
    <row r="10" spans="1:161" ht="15.75" customHeight="1" x14ac:dyDescent="0.25">
      <c r="A10" s="12" t="s">
        <v>17</v>
      </c>
      <c r="B10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f>SUM(B10:H10)</f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414</v>
      </c>
      <c r="P10">
        <v>0</v>
      </c>
      <c r="Q10" s="33">
        <f>SUM(J10:P10)</f>
        <v>414</v>
      </c>
      <c r="R10">
        <v>0</v>
      </c>
      <c r="S10">
        <v>0</v>
      </c>
      <c r="T10">
        <v>0</v>
      </c>
      <c r="U10">
        <v>0</v>
      </c>
      <c r="V10">
        <v>0</v>
      </c>
      <c r="W10">
        <v>409</v>
      </c>
      <c r="X10">
        <v>0</v>
      </c>
      <c r="Y10" s="33">
        <f>SUM(R10:X10)</f>
        <v>409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496</v>
      </c>
      <c r="AF10">
        <v>0</v>
      </c>
      <c r="AG10" s="33">
        <f>SUM(Z10:AF10)</f>
        <v>496</v>
      </c>
      <c r="AH10">
        <v>0</v>
      </c>
      <c r="AI10">
        <v>272</v>
      </c>
      <c r="AJ10">
        <v>0</v>
      </c>
      <c r="AK10">
        <v>0</v>
      </c>
      <c r="AL10">
        <v>0</v>
      </c>
      <c r="AM10">
        <v>1984</v>
      </c>
      <c r="AN10">
        <v>0</v>
      </c>
      <c r="AO10" s="33">
        <f>SUM(AH10:AN10)</f>
        <v>2256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602</v>
      </c>
      <c r="AV10">
        <v>0</v>
      </c>
      <c r="AW10" s="33">
        <f>SUM(AP10:AV10)</f>
        <v>602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 s="33">
        <f>SUM(AX10:BD10)</f>
        <v>0</v>
      </c>
      <c r="BF10">
        <v>0</v>
      </c>
      <c r="BG10">
        <v>778</v>
      </c>
      <c r="BH10">
        <v>0</v>
      </c>
      <c r="BI10">
        <v>0</v>
      </c>
      <c r="BJ10">
        <v>0</v>
      </c>
      <c r="BK10">
        <v>626</v>
      </c>
      <c r="BL10">
        <v>0</v>
      </c>
      <c r="BM10" s="33">
        <f>SUM(BF10:BL10)</f>
        <v>1404</v>
      </c>
      <c r="BN10">
        <v>0</v>
      </c>
      <c r="BO10">
        <v>918</v>
      </c>
      <c r="BP10">
        <v>0</v>
      </c>
      <c r="BQ10">
        <v>0</v>
      </c>
      <c r="BR10">
        <v>793</v>
      </c>
      <c r="BS10">
        <v>0</v>
      </c>
      <c r="BT10">
        <v>0</v>
      </c>
      <c r="BU10" s="33">
        <f>SUM(BN10:BT10)</f>
        <v>1711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341</v>
      </c>
      <c r="CB10">
        <v>0</v>
      </c>
      <c r="CC10" s="33">
        <f>SUM(BV10:CB10)</f>
        <v>341</v>
      </c>
      <c r="CD10">
        <v>538</v>
      </c>
      <c r="CE10">
        <v>1070</v>
      </c>
      <c r="CF10">
        <v>0</v>
      </c>
      <c r="CG10">
        <v>0</v>
      </c>
      <c r="CH10">
        <v>0</v>
      </c>
      <c r="CI10">
        <v>291</v>
      </c>
      <c r="CJ10">
        <v>0</v>
      </c>
      <c r="CK10" s="33">
        <f>SUM(CD10:CJ10)</f>
        <v>1899</v>
      </c>
      <c r="CL10">
        <v>0</v>
      </c>
      <c r="CM10">
        <v>1117</v>
      </c>
      <c r="CN10">
        <v>0</v>
      </c>
      <c r="CO10">
        <v>0</v>
      </c>
      <c r="CP10">
        <v>303</v>
      </c>
      <c r="CQ10">
        <v>0</v>
      </c>
      <c r="CR10" s="33">
        <v>0</v>
      </c>
      <c r="CS10" s="33">
        <f>SUM(CL10:CR10)</f>
        <v>1420</v>
      </c>
      <c r="CT10">
        <v>0</v>
      </c>
      <c r="CU10">
        <v>441</v>
      </c>
      <c r="CV10">
        <v>0</v>
      </c>
      <c r="CW10">
        <v>0</v>
      </c>
      <c r="CX10">
        <v>0</v>
      </c>
      <c r="CY10">
        <v>1187</v>
      </c>
      <c r="CZ10">
        <v>0</v>
      </c>
      <c r="DA10" s="33">
        <f>SUM(CT10:CZ10)</f>
        <v>1628</v>
      </c>
      <c r="DB10">
        <v>571</v>
      </c>
      <c r="DC10">
        <v>0</v>
      </c>
      <c r="DD10">
        <v>0</v>
      </c>
      <c r="DE10">
        <v>0</v>
      </c>
      <c r="DF10">
        <v>0</v>
      </c>
      <c r="DG10">
        <v>992</v>
      </c>
      <c r="DH10">
        <v>0</v>
      </c>
      <c r="DI10" s="33">
        <f>SUM(DB10:DH10)</f>
        <v>1563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 s="33">
        <f>SUM(DJ10:DP10)</f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1055</v>
      </c>
      <c r="DX10">
        <v>0</v>
      </c>
      <c r="DY10" s="33">
        <f>SUM(DR10:DX10)</f>
        <v>1055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1215</v>
      </c>
      <c r="EF10">
        <v>0</v>
      </c>
      <c r="EG10" s="33">
        <f>SUM(DZ10:EF10)</f>
        <v>1215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648</v>
      </c>
      <c r="EN10">
        <v>0</v>
      </c>
      <c r="EO10" s="33">
        <f>SUM(EH10:EN10)</f>
        <v>648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 s="33">
        <f>SUM(EP10:EV10)</f>
        <v>0</v>
      </c>
      <c r="EX10">
        <v>0</v>
      </c>
      <c r="EY10">
        <v>778</v>
      </c>
      <c r="EZ10">
        <v>0</v>
      </c>
      <c r="FA10">
        <v>0</v>
      </c>
      <c r="FB10">
        <v>0</v>
      </c>
      <c r="FC10">
        <v>626</v>
      </c>
      <c r="FD10">
        <v>0</v>
      </c>
      <c r="FE10" s="33">
        <f>SUM(EX10:FD10)</f>
        <v>1404</v>
      </c>
    </row>
    <row r="11" spans="1:161" ht="15.75" customHeight="1" x14ac:dyDescent="0.25">
      <c r="A11" s="12" t="s">
        <v>18</v>
      </c>
      <c r="B11" s="33">
        <v>0</v>
      </c>
      <c r="C11" s="33">
        <v>713</v>
      </c>
      <c r="D11" s="33">
        <v>0</v>
      </c>
      <c r="E11" s="33">
        <v>713</v>
      </c>
      <c r="F11" s="33">
        <v>440</v>
      </c>
      <c r="G11" s="33">
        <v>2975</v>
      </c>
      <c r="H11" s="33">
        <v>0</v>
      </c>
      <c r="I11" s="33">
        <f t="shared" ref="I11" si="20">SUM(B11:H11)</f>
        <v>4841</v>
      </c>
      <c r="J11">
        <v>318</v>
      </c>
      <c r="K11">
        <v>1152</v>
      </c>
      <c r="L11">
        <v>0</v>
      </c>
      <c r="M11">
        <v>0</v>
      </c>
      <c r="N11">
        <v>838</v>
      </c>
      <c r="O11">
        <v>4299</v>
      </c>
      <c r="P11">
        <v>0</v>
      </c>
      <c r="Q11" s="33">
        <f t="shared" si="1"/>
        <v>6607</v>
      </c>
      <c r="R11">
        <v>210</v>
      </c>
      <c r="S11">
        <v>654</v>
      </c>
      <c r="T11">
        <v>0</v>
      </c>
      <c r="U11">
        <v>683</v>
      </c>
      <c r="V11">
        <v>0</v>
      </c>
      <c r="W11">
        <v>4511</v>
      </c>
      <c r="X11">
        <v>0</v>
      </c>
      <c r="Y11" s="33">
        <f t="shared" si="2"/>
        <v>6058</v>
      </c>
      <c r="Z11">
        <v>252</v>
      </c>
      <c r="AA11">
        <v>1750</v>
      </c>
      <c r="AB11">
        <v>0</v>
      </c>
      <c r="AC11">
        <v>0</v>
      </c>
      <c r="AD11">
        <v>414</v>
      </c>
      <c r="AE11">
        <v>8011</v>
      </c>
      <c r="AF11">
        <v>0</v>
      </c>
      <c r="AG11" s="33">
        <f t="shared" si="3"/>
        <v>10427</v>
      </c>
      <c r="AH11">
        <v>0</v>
      </c>
      <c r="AI11">
        <v>1138</v>
      </c>
      <c r="AJ11">
        <v>0</v>
      </c>
      <c r="AK11">
        <v>0</v>
      </c>
      <c r="AL11">
        <v>1010</v>
      </c>
      <c r="AM11">
        <v>4557</v>
      </c>
      <c r="AN11">
        <v>0</v>
      </c>
      <c r="AO11" s="33">
        <f t="shared" si="4"/>
        <v>6705</v>
      </c>
      <c r="AP11">
        <v>0</v>
      </c>
      <c r="AQ11">
        <v>631</v>
      </c>
      <c r="AR11">
        <v>0</v>
      </c>
      <c r="AS11">
        <v>0</v>
      </c>
      <c r="AT11">
        <v>295</v>
      </c>
      <c r="AU11">
        <v>7027</v>
      </c>
      <c r="AV11">
        <v>0</v>
      </c>
      <c r="AW11" s="33">
        <f t="shared" si="5"/>
        <v>7953</v>
      </c>
      <c r="AX11">
        <v>360</v>
      </c>
      <c r="AY11">
        <v>1717</v>
      </c>
      <c r="AZ11">
        <v>0</v>
      </c>
      <c r="BA11">
        <v>0</v>
      </c>
      <c r="BB11">
        <v>526</v>
      </c>
      <c r="BC11">
        <v>8949</v>
      </c>
      <c r="BD11">
        <v>0</v>
      </c>
      <c r="BE11" s="33">
        <f t="shared" si="6"/>
        <v>11552</v>
      </c>
      <c r="BF11">
        <v>0</v>
      </c>
      <c r="BG11">
        <v>297</v>
      </c>
      <c r="BH11">
        <v>0</v>
      </c>
      <c r="BI11">
        <v>0</v>
      </c>
      <c r="BJ11">
        <v>566</v>
      </c>
      <c r="BK11">
        <v>8819</v>
      </c>
      <c r="BL11">
        <v>0</v>
      </c>
      <c r="BM11" s="33">
        <f t="shared" si="7"/>
        <v>9682</v>
      </c>
      <c r="BN11">
        <v>0</v>
      </c>
      <c r="BO11">
        <v>1032</v>
      </c>
      <c r="BP11">
        <v>0</v>
      </c>
      <c r="BQ11">
        <v>0</v>
      </c>
      <c r="BR11">
        <v>886</v>
      </c>
      <c r="BS11">
        <v>7637</v>
      </c>
      <c r="BT11">
        <v>0</v>
      </c>
      <c r="BU11" s="33">
        <f t="shared" si="8"/>
        <v>9555</v>
      </c>
      <c r="BV11">
        <v>0</v>
      </c>
      <c r="BW11">
        <v>1141</v>
      </c>
      <c r="BX11">
        <v>0</v>
      </c>
      <c r="BY11">
        <v>0</v>
      </c>
      <c r="BZ11">
        <v>194</v>
      </c>
      <c r="CA11">
        <v>9403</v>
      </c>
      <c r="CB11">
        <v>0</v>
      </c>
      <c r="CC11" s="33">
        <f t="shared" si="9"/>
        <v>10738</v>
      </c>
      <c r="CD11">
        <v>464</v>
      </c>
      <c r="CE11">
        <v>1938</v>
      </c>
      <c r="CF11">
        <v>0</v>
      </c>
      <c r="CG11">
        <v>464</v>
      </c>
      <c r="CH11">
        <v>352</v>
      </c>
      <c r="CI11">
        <v>3597</v>
      </c>
      <c r="CJ11">
        <v>0</v>
      </c>
      <c r="CK11" s="33">
        <f t="shared" si="10"/>
        <v>6815</v>
      </c>
      <c r="CL11">
        <v>254</v>
      </c>
      <c r="CM11">
        <v>1563</v>
      </c>
      <c r="CN11">
        <v>0</v>
      </c>
      <c r="CO11">
        <v>0</v>
      </c>
      <c r="CP11">
        <v>853</v>
      </c>
      <c r="CQ11">
        <v>4868</v>
      </c>
      <c r="CR11" s="33">
        <v>0</v>
      </c>
      <c r="CS11" s="33">
        <f t="shared" si="11"/>
        <v>7538</v>
      </c>
      <c r="CT11">
        <v>0</v>
      </c>
      <c r="CU11">
        <v>730</v>
      </c>
      <c r="CV11">
        <v>0</v>
      </c>
      <c r="CW11">
        <v>1095</v>
      </c>
      <c r="CX11">
        <v>289</v>
      </c>
      <c r="CY11">
        <v>11790</v>
      </c>
      <c r="CZ11">
        <v>0</v>
      </c>
      <c r="DA11" s="33">
        <f t="shared" si="12"/>
        <v>13904</v>
      </c>
      <c r="DB11">
        <v>0</v>
      </c>
      <c r="DC11">
        <v>1567</v>
      </c>
      <c r="DD11">
        <v>0</v>
      </c>
      <c r="DE11">
        <v>0</v>
      </c>
      <c r="DF11">
        <v>267</v>
      </c>
      <c r="DG11">
        <v>8519</v>
      </c>
      <c r="DH11">
        <v>0</v>
      </c>
      <c r="DI11" s="33">
        <f t="shared" si="13"/>
        <v>10353</v>
      </c>
      <c r="DJ11">
        <v>467</v>
      </c>
      <c r="DK11">
        <v>0</v>
      </c>
      <c r="DL11">
        <v>0</v>
      </c>
      <c r="DM11">
        <v>444</v>
      </c>
      <c r="DN11">
        <v>0</v>
      </c>
      <c r="DO11">
        <v>11543</v>
      </c>
      <c r="DP11">
        <v>0</v>
      </c>
      <c r="DQ11" s="33">
        <f t="shared" si="14"/>
        <v>12454</v>
      </c>
      <c r="DR11">
        <v>179</v>
      </c>
      <c r="DS11">
        <v>885</v>
      </c>
      <c r="DT11">
        <v>0</v>
      </c>
      <c r="DU11">
        <v>0</v>
      </c>
      <c r="DV11">
        <v>1343</v>
      </c>
      <c r="DW11">
        <v>14138</v>
      </c>
      <c r="DX11">
        <v>0</v>
      </c>
      <c r="DY11" s="33">
        <f t="shared" si="15"/>
        <v>16545</v>
      </c>
      <c r="DZ11">
        <v>0</v>
      </c>
      <c r="EA11">
        <v>1674</v>
      </c>
      <c r="EB11">
        <v>0</v>
      </c>
      <c r="EC11">
        <v>0</v>
      </c>
      <c r="ED11">
        <v>3200</v>
      </c>
      <c r="EE11">
        <v>14900</v>
      </c>
      <c r="EF11">
        <v>0</v>
      </c>
      <c r="EG11" s="33">
        <f t="shared" si="16"/>
        <v>19774</v>
      </c>
      <c r="EH11">
        <v>0</v>
      </c>
      <c r="EI11">
        <v>0</v>
      </c>
      <c r="EJ11">
        <v>0</v>
      </c>
      <c r="EK11">
        <v>0</v>
      </c>
      <c r="EL11">
        <v>556</v>
      </c>
      <c r="EM11">
        <v>30081</v>
      </c>
      <c r="EN11">
        <v>0</v>
      </c>
      <c r="EO11" s="33">
        <f t="shared" si="17"/>
        <v>30637</v>
      </c>
      <c r="EP11">
        <v>1073</v>
      </c>
      <c r="EQ11">
        <v>1917</v>
      </c>
      <c r="ER11">
        <v>0</v>
      </c>
      <c r="ES11">
        <v>0</v>
      </c>
      <c r="ET11">
        <v>1567</v>
      </c>
      <c r="EU11">
        <v>20810</v>
      </c>
      <c r="EV11">
        <v>0</v>
      </c>
      <c r="EW11" s="33">
        <f t="shared" si="18"/>
        <v>25367</v>
      </c>
      <c r="EX11">
        <v>0</v>
      </c>
      <c r="EY11">
        <v>297</v>
      </c>
      <c r="EZ11">
        <v>0</v>
      </c>
      <c r="FA11">
        <v>0</v>
      </c>
      <c r="FB11">
        <v>566</v>
      </c>
      <c r="FC11">
        <v>8819</v>
      </c>
      <c r="FD11">
        <v>0</v>
      </c>
      <c r="FE11" s="33">
        <f t="shared" ref="FE11" si="21">SUM(EX11:FD11)</f>
        <v>9682</v>
      </c>
    </row>
    <row r="12" spans="1:161" ht="15.75" customHeight="1" x14ac:dyDescent="0.25">
      <c r="A12" s="12" t="s">
        <v>19</v>
      </c>
      <c r="B12" s="33">
        <v>1151</v>
      </c>
      <c r="C12" s="33">
        <v>4314</v>
      </c>
      <c r="D12" s="33">
        <v>0</v>
      </c>
      <c r="E12" s="33">
        <v>1049</v>
      </c>
      <c r="F12" s="33">
        <v>1060</v>
      </c>
      <c r="G12" s="33">
        <v>141037</v>
      </c>
      <c r="H12" s="33">
        <v>0</v>
      </c>
      <c r="I12" s="33">
        <f>SUM(B12:H12)</f>
        <v>148611</v>
      </c>
      <c r="J12">
        <v>3187</v>
      </c>
      <c r="K12">
        <v>6694</v>
      </c>
      <c r="L12">
        <v>484</v>
      </c>
      <c r="M12">
        <v>519</v>
      </c>
      <c r="N12">
        <v>3879</v>
      </c>
      <c r="O12">
        <v>141059</v>
      </c>
      <c r="P12">
        <v>0</v>
      </c>
      <c r="Q12" s="33">
        <f>SUM(J12:P12)</f>
        <v>155822</v>
      </c>
      <c r="R12">
        <v>1615</v>
      </c>
      <c r="S12">
        <v>8405</v>
      </c>
      <c r="T12">
        <v>0</v>
      </c>
      <c r="U12">
        <v>624</v>
      </c>
      <c r="V12">
        <v>3393</v>
      </c>
      <c r="W12">
        <v>157065</v>
      </c>
      <c r="X12">
        <v>0</v>
      </c>
      <c r="Y12" s="33">
        <f>SUM(R12:X12)</f>
        <v>171102</v>
      </c>
      <c r="Z12">
        <v>1655</v>
      </c>
      <c r="AA12">
        <v>7505</v>
      </c>
      <c r="AB12">
        <v>0</v>
      </c>
      <c r="AC12">
        <v>172</v>
      </c>
      <c r="AD12">
        <v>2569</v>
      </c>
      <c r="AE12">
        <v>180677</v>
      </c>
      <c r="AF12">
        <v>0</v>
      </c>
      <c r="AG12" s="33">
        <f>SUM(Z12:AF12)</f>
        <v>192578</v>
      </c>
      <c r="AH12">
        <v>3764</v>
      </c>
      <c r="AI12">
        <v>9325</v>
      </c>
      <c r="AJ12">
        <v>0</v>
      </c>
      <c r="AK12">
        <v>234</v>
      </c>
      <c r="AL12">
        <v>4688</v>
      </c>
      <c r="AM12">
        <v>162289</v>
      </c>
      <c r="AN12">
        <v>742</v>
      </c>
      <c r="AO12" s="33">
        <f>SUM(AH12:AN12)</f>
        <v>181042</v>
      </c>
      <c r="AP12">
        <v>1114</v>
      </c>
      <c r="AQ12">
        <v>11965</v>
      </c>
      <c r="AR12">
        <v>0</v>
      </c>
      <c r="AS12">
        <v>566</v>
      </c>
      <c r="AT12">
        <v>5675</v>
      </c>
      <c r="AU12">
        <v>128454</v>
      </c>
      <c r="AV12">
        <v>748</v>
      </c>
      <c r="AW12" s="33">
        <f>SUM(AP12:AV12)</f>
        <v>148522</v>
      </c>
      <c r="AX12">
        <v>572</v>
      </c>
      <c r="AY12">
        <v>9607</v>
      </c>
      <c r="AZ12">
        <v>0</v>
      </c>
      <c r="BA12">
        <v>0</v>
      </c>
      <c r="BB12">
        <v>4405</v>
      </c>
      <c r="BC12">
        <v>111405</v>
      </c>
      <c r="BD12">
        <v>0</v>
      </c>
      <c r="BE12" s="33">
        <f>SUM(AX12:BD12)</f>
        <v>125989</v>
      </c>
      <c r="BF12">
        <v>3137</v>
      </c>
      <c r="BG12">
        <v>3225</v>
      </c>
      <c r="BH12">
        <v>0</v>
      </c>
      <c r="BI12">
        <v>0</v>
      </c>
      <c r="BJ12">
        <v>2382</v>
      </c>
      <c r="BK12">
        <v>125040</v>
      </c>
      <c r="BL12">
        <v>0</v>
      </c>
      <c r="BM12" s="33">
        <f>SUM(BF12:BL12)</f>
        <v>133784</v>
      </c>
      <c r="BN12">
        <v>0</v>
      </c>
      <c r="BO12">
        <v>14334</v>
      </c>
      <c r="BP12">
        <v>0</v>
      </c>
      <c r="BQ12">
        <v>0</v>
      </c>
      <c r="BR12">
        <v>2677</v>
      </c>
      <c r="BS12">
        <v>90334</v>
      </c>
      <c r="BT12">
        <v>0</v>
      </c>
      <c r="BU12" s="33">
        <f>SUM(BN12:BT12)</f>
        <v>107345</v>
      </c>
      <c r="BV12">
        <v>2680</v>
      </c>
      <c r="BW12">
        <v>10508</v>
      </c>
      <c r="BX12">
        <v>0</v>
      </c>
      <c r="BY12">
        <v>545</v>
      </c>
      <c r="BZ12">
        <v>3253</v>
      </c>
      <c r="CA12">
        <v>86941</v>
      </c>
      <c r="CB12">
        <v>0</v>
      </c>
      <c r="CC12" s="33">
        <f>SUM(BV12:CB12)</f>
        <v>103927</v>
      </c>
      <c r="CD12">
        <v>2510</v>
      </c>
      <c r="CE12">
        <v>12052</v>
      </c>
      <c r="CF12">
        <v>0</v>
      </c>
      <c r="CG12">
        <v>1771</v>
      </c>
      <c r="CH12">
        <v>3829</v>
      </c>
      <c r="CI12">
        <v>74126</v>
      </c>
      <c r="CJ12">
        <v>0</v>
      </c>
      <c r="CK12" s="33">
        <f>SUM(CD12:CJ12)</f>
        <v>94288</v>
      </c>
      <c r="CL12">
        <v>7550</v>
      </c>
      <c r="CM12">
        <v>5837</v>
      </c>
      <c r="CN12">
        <v>0</v>
      </c>
      <c r="CO12">
        <v>1032</v>
      </c>
      <c r="CP12">
        <v>1504</v>
      </c>
      <c r="CQ12">
        <v>89594</v>
      </c>
      <c r="CR12" s="33">
        <v>0</v>
      </c>
      <c r="CS12" s="33">
        <f>SUM(CL12:CR12)</f>
        <v>105517</v>
      </c>
      <c r="CT12">
        <v>3570</v>
      </c>
      <c r="CU12">
        <v>9851</v>
      </c>
      <c r="CV12">
        <v>0</v>
      </c>
      <c r="CW12">
        <v>575</v>
      </c>
      <c r="CX12">
        <v>2656</v>
      </c>
      <c r="CY12">
        <v>103285</v>
      </c>
      <c r="CZ12">
        <v>0</v>
      </c>
      <c r="DA12" s="33">
        <f>SUM(CT12:CZ12)</f>
        <v>119937</v>
      </c>
      <c r="DB12">
        <v>3729</v>
      </c>
      <c r="DC12">
        <v>5812</v>
      </c>
      <c r="DD12">
        <v>0</v>
      </c>
      <c r="DE12">
        <v>1153</v>
      </c>
      <c r="DF12">
        <v>6170</v>
      </c>
      <c r="DG12">
        <v>108387</v>
      </c>
      <c r="DH12">
        <v>0</v>
      </c>
      <c r="DI12" s="33">
        <f>SUM(DB12:DH12)</f>
        <v>125251</v>
      </c>
      <c r="DJ12">
        <v>4031</v>
      </c>
      <c r="DK12">
        <v>11588</v>
      </c>
      <c r="DL12">
        <v>87</v>
      </c>
      <c r="DM12">
        <v>686</v>
      </c>
      <c r="DN12">
        <v>4268</v>
      </c>
      <c r="DO12">
        <v>92231</v>
      </c>
      <c r="DP12">
        <v>0</v>
      </c>
      <c r="DQ12" s="33">
        <f>SUM(DJ12:DP12)</f>
        <v>112891</v>
      </c>
      <c r="DR12">
        <v>5935</v>
      </c>
      <c r="DS12">
        <v>9742</v>
      </c>
      <c r="DT12">
        <v>0</v>
      </c>
      <c r="DU12">
        <v>173</v>
      </c>
      <c r="DV12">
        <v>4768</v>
      </c>
      <c r="DW12">
        <v>98258</v>
      </c>
      <c r="DX12">
        <v>0</v>
      </c>
      <c r="DY12" s="33">
        <f>SUM(DR12:DX12)</f>
        <v>118876</v>
      </c>
      <c r="DZ12">
        <v>13886</v>
      </c>
      <c r="EA12">
        <v>20329</v>
      </c>
      <c r="EB12">
        <v>0</v>
      </c>
      <c r="EC12">
        <v>0</v>
      </c>
      <c r="ED12">
        <v>7820</v>
      </c>
      <c r="EE12">
        <v>117750</v>
      </c>
      <c r="EF12">
        <v>0</v>
      </c>
      <c r="EG12" s="33">
        <f>SUM(DZ12:EF12)</f>
        <v>159785</v>
      </c>
      <c r="EH12">
        <v>10218</v>
      </c>
      <c r="EI12">
        <v>15663</v>
      </c>
      <c r="EJ12">
        <v>0</v>
      </c>
      <c r="EK12">
        <v>2785</v>
      </c>
      <c r="EL12">
        <v>6208</v>
      </c>
      <c r="EM12">
        <v>132492</v>
      </c>
      <c r="EN12">
        <v>0</v>
      </c>
      <c r="EO12" s="33">
        <f>SUM(EH12:EN12)</f>
        <v>167366</v>
      </c>
      <c r="EP12">
        <v>5348</v>
      </c>
      <c r="EQ12">
        <v>22962</v>
      </c>
      <c r="ER12">
        <v>0</v>
      </c>
      <c r="ES12">
        <v>1426</v>
      </c>
      <c r="ET12">
        <v>8757</v>
      </c>
      <c r="EU12">
        <v>189243</v>
      </c>
      <c r="EV12">
        <v>0</v>
      </c>
      <c r="EW12" s="33">
        <f>SUM(EP12:EV12)</f>
        <v>227736</v>
      </c>
      <c r="EX12">
        <v>3137</v>
      </c>
      <c r="EY12">
        <v>3225</v>
      </c>
      <c r="EZ12">
        <v>0</v>
      </c>
      <c r="FA12">
        <v>0</v>
      </c>
      <c r="FB12">
        <v>2382</v>
      </c>
      <c r="FC12">
        <v>125040</v>
      </c>
      <c r="FD12">
        <v>0</v>
      </c>
      <c r="FE12" s="33">
        <f>SUM(EX12:FD12)</f>
        <v>133784</v>
      </c>
    </row>
    <row r="13" spans="1:161" ht="15.75" customHeight="1" x14ac:dyDescent="0.25">
      <c r="A13" s="12" t="s">
        <v>20</v>
      </c>
      <c r="B13" s="33">
        <v>0</v>
      </c>
      <c r="C13" s="33">
        <v>801</v>
      </c>
      <c r="D13" s="33">
        <v>0</v>
      </c>
      <c r="E13" s="33">
        <v>0</v>
      </c>
      <c r="F13" s="33">
        <v>0</v>
      </c>
      <c r="G13" s="33">
        <f>339+716+249</f>
        <v>1304</v>
      </c>
      <c r="H13" s="33">
        <v>0</v>
      </c>
      <c r="I13" s="33">
        <f t="shared" ref="I13:I14" si="22">SUM(B13:H13)</f>
        <v>2105</v>
      </c>
      <c r="J13" s="33">
        <v>1772</v>
      </c>
      <c r="K13" s="33">
        <v>1347</v>
      </c>
      <c r="L13" s="33">
        <v>0</v>
      </c>
      <c r="M13" s="33">
        <v>0</v>
      </c>
      <c r="N13" s="33">
        <v>0</v>
      </c>
      <c r="O13" s="33">
        <v>2056</v>
      </c>
      <c r="P13" s="33">
        <v>0</v>
      </c>
      <c r="Q13" s="33">
        <f t="shared" si="1"/>
        <v>5175</v>
      </c>
      <c r="R13" s="33">
        <v>1253</v>
      </c>
      <c r="S13" s="33">
        <v>1793</v>
      </c>
      <c r="T13" s="33">
        <v>0</v>
      </c>
      <c r="U13" s="33">
        <v>569</v>
      </c>
      <c r="V13" s="33">
        <v>0</v>
      </c>
      <c r="W13" s="33">
        <v>4833</v>
      </c>
      <c r="X13" s="33">
        <v>0</v>
      </c>
      <c r="Y13" s="33">
        <f t="shared" si="2"/>
        <v>8448</v>
      </c>
      <c r="Z13" s="33">
        <v>3372</v>
      </c>
      <c r="AA13" s="33">
        <v>2118</v>
      </c>
      <c r="AB13" s="33">
        <v>0</v>
      </c>
      <c r="AC13" s="33">
        <v>2671</v>
      </c>
      <c r="AD13" s="33">
        <v>0</v>
      </c>
      <c r="AE13" s="33">
        <v>7254</v>
      </c>
      <c r="AF13" s="33">
        <v>0</v>
      </c>
      <c r="AG13" s="33">
        <f t="shared" si="3"/>
        <v>15415</v>
      </c>
      <c r="AH13" s="33">
        <v>2514</v>
      </c>
      <c r="AI13" s="33">
        <v>1835</v>
      </c>
      <c r="AJ13" s="33">
        <v>0</v>
      </c>
      <c r="AK13" s="33">
        <v>0</v>
      </c>
      <c r="AL13" s="33">
        <v>725</v>
      </c>
      <c r="AM13" s="33">
        <v>8285</v>
      </c>
      <c r="AN13" s="33">
        <v>0</v>
      </c>
      <c r="AO13" s="33">
        <f t="shared" si="4"/>
        <v>13359</v>
      </c>
      <c r="AP13" s="33">
        <v>2933</v>
      </c>
      <c r="AQ13" s="33">
        <v>1305</v>
      </c>
      <c r="AR13" s="33">
        <v>0</v>
      </c>
      <c r="AS13" s="33">
        <v>0</v>
      </c>
      <c r="AT13" s="33">
        <v>291</v>
      </c>
      <c r="AU13" s="33">
        <v>4451</v>
      </c>
      <c r="AV13" s="33">
        <v>0</v>
      </c>
      <c r="AW13" s="33">
        <f t="shared" si="5"/>
        <v>8980</v>
      </c>
      <c r="AX13" s="33">
        <v>1968</v>
      </c>
      <c r="AY13" s="33">
        <v>1173</v>
      </c>
      <c r="AZ13" s="33">
        <v>0</v>
      </c>
      <c r="BA13" s="33">
        <v>0</v>
      </c>
      <c r="BB13" s="33">
        <v>665</v>
      </c>
      <c r="BC13" s="33">
        <v>6333</v>
      </c>
      <c r="BD13" s="33">
        <v>0</v>
      </c>
      <c r="BE13" s="33">
        <f t="shared" si="6"/>
        <v>10139</v>
      </c>
      <c r="BF13" s="33">
        <v>3795</v>
      </c>
      <c r="BG13" s="33">
        <v>6361</v>
      </c>
      <c r="BH13" s="33">
        <v>0</v>
      </c>
      <c r="BI13" s="33">
        <v>795</v>
      </c>
      <c r="BJ13" s="33">
        <v>1255</v>
      </c>
      <c r="BK13" s="33">
        <v>5567</v>
      </c>
      <c r="BL13" s="33">
        <v>0</v>
      </c>
      <c r="BM13" s="33">
        <f t="shared" si="7"/>
        <v>17773</v>
      </c>
      <c r="BN13" s="33">
        <v>3593</v>
      </c>
      <c r="BO13" s="33">
        <v>7900</v>
      </c>
      <c r="BP13" s="33">
        <v>0</v>
      </c>
      <c r="BQ13" s="33">
        <v>717</v>
      </c>
      <c r="BR13" s="33">
        <v>0</v>
      </c>
      <c r="BS13" s="33">
        <v>8818</v>
      </c>
      <c r="BT13" s="33">
        <v>0</v>
      </c>
      <c r="BU13" s="33">
        <f t="shared" si="8"/>
        <v>21028</v>
      </c>
      <c r="BV13" s="33">
        <v>6408</v>
      </c>
      <c r="BW13" s="33">
        <v>4998</v>
      </c>
      <c r="BX13" s="33">
        <v>0</v>
      </c>
      <c r="BY13" s="33">
        <v>0</v>
      </c>
      <c r="BZ13" s="33">
        <v>0</v>
      </c>
      <c r="CA13" s="33">
        <v>13189</v>
      </c>
      <c r="CB13" s="33">
        <v>0</v>
      </c>
      <c r="CC13" s="33">
        <f t="shared" si="9"/>
        <v>24595</v>
      </c>
      <c r="CD13" s="33">
        <v>8570</v>
      </c>
      <c r="CE13" s="33">
        <v>13765</v>
      </c>
      <c r="CF13" s="33">
        <v>0</v>
      </c>
      <c r="CG13" s="33">
        <v>1608</v>
      </c>
      <c r="CH13" s="33">
        <v>0</v>
      </c>
      <c r="CI13" s="33">
        <v>10068</v>
      </c>
      <c r="CJ13" s="33">
        <v>0</v>
      </c>
      <c r="CK13" s="33">
        <f t="shared" si="10"/>
        <v>34011</v>
      </c>
      <c r="CL13" s="33">
        <v>11148</v>
      </c>
      <c r="CM13" s="33">
        <v>4327</v>
      </c>
      <c r="CN13" s="33">
        <v>0</v>
      </c>
      <c r="CO13" s="33">
        <v>1095</v>
      </c>
      <c r="CP13" s="33">
        <v>0</v>
      </c>
      <c r="CQ13" s="33">
        <v>8375</v>
      </c>
      <c r="CR13" s="33">
        <v>0</v>
      </c>
      <c r="CS13" s="33">
        <f t="shared" si="11"/>
        <v>24945</v>
      </c>
      <c r="CT13" s="33">
        <v>3133</v>
      </c>
      <c r="CU13" s="33">
        <v>2864</v>
      </c>
      <c r="CV13" s="33">
        <v>0</v>
      </c>
      <c r="CW13" s="33">
        <v>0</v>
      </c>
      <c r="CX13" s="33">
        <v>0</v>
      </c>
      <c r="CY13" s="33">
        <v>7972</v>
      </c>
      <c r="CZ13" s="33">
        <v>0</v>
      </c>
      <c r="DA13" s="33">
        <f t="shared" si="12"/>
        <v>13969</v>
      </c>
      <c r="DB13" s="33">
        <v>10137</v>
      </c>
      <c r="DC13" s="33">
        <v>4916</v>
      </c>
      <c r="DD13" s="33">
        <v>0</v>
      </c>
      <c r="DE13" s="33">
        <v>3046</v>
      </c>
      <c r="DF13" s="33">
        <v>0</v>
      </c>
      <c r="DG13" s="33">
        <v>14107</v>
      </c>
      <c r="DH13" s="33">
        <v>0</v>
      </c>
      <c r="DI13" s="33">
        <f t="shared" si="13"/>
        <v>32206</v>
      </c>
      <c r="DJ13" s="33">
        <v>7282</v>
      </c>
      <c r="DK13" s="33">
        <v>2459</v>
      </c>
      <c r="DL13" s="33">
        <v>0</v>
      </c>
      <c r="DM13" s="33">
        <v>1115</v>
      </c>
      <c r="DN13" s="33">
        <v>0</v>
      </c>
      <c r="DO13" s="33">
        <v>9265</v>
      </c>
      <c r="DP13" s="33">
        <v>0</v>
      </c>
      <c r="DQ13" s="33">
        <f t="shared" si="14"/>
        <v>20121</v>
      </c>
      <c r="DR13" s="33">
        <v>5775</v>
      </c>
      <c r="DS13" s="33">
        <v>9615</v>
      </c>
      <c r="DT13" s="33">
        <v>0</v>
      </c>
      <c r="DU13" s="33">
        <v>2979</v>
      </c>
      <c r="DV13" s="33">
        <v>1190</v>
      </c>
      <c r="DW13" s="33">
        <v>8807</v>
      </c>
      <c r="DX13" s="33">
        <v>0</v>
      </c>
      <c r="DY13" s="33">
        <f t="shared" si="15"/>
        <v>28366</v>
      </c>
      <c r="DZ13" s="33">
        <v>1703</v>
      </c>
      <c r="EA13" s="33">
        <v>12098</v>
      </c>
      <c r="EB13" s="33">
        <v>0</v>
      </c>
      <c r="EC13" s="33">
        <v>989</v>
      </c>
      <c r="ED13" s="33">
        <v>0</v>
      </c>
      <c r="EE13" s="33">
        <v>7577</v>
      </c>
      <c r="EF13" s="33">
        <v>0</v>
      </c>
      <c r="EG13" s="33">
        <f t="shared" si="16"/>
        <v>22367</v>
      </c>
      <c r="EH13" s="33">
        <v>2396</v>
      </c>
      <c r="EI13" s="33">
        <v>6767</v>
      </c>
      <c r="EJ13" s="33">
        <v>0</v>
      </c>
      <c r="EK13" s="33">
        <v>4252</v>
      </c>
      <c r="EL13" s="33">
        <v>0</v>
      </c>
      <c r="EM13" s="33">
        <v>17144</v>
      </c>
      <c r="EN13" s="33">
        <v>0</v>
      </c>
      <c r="EO13" s="33">
        <f t="shared" si="17"/>
        <v>30559</v>
      </c>
      <c r="EP13" s="33">
        <v>2914</v>
      </c>
      <c r="EQ13" s="33">
        <v>3658</v>
      </c>
      <c r="ER13" s="33">
        <v>0</v>
      </c>
      <c r="ES13" s="33">
        <v>801</v>
      </c>
      <c r="ET13" s="33">
        <v>0</v>
      </c>
      <c r="EU13" s="33">
        <v>9711</v>
      </c>
      <c r="EV13" s="33">
        <v>0</v>
      </c>
      <c r="EW13" s="33">
        <f t="shared" si="18"/>
        <v>17084</v>
      </c>
      <c r="EX13" s="33">
        <v>3795</v>
      </c>
      <c r="EY13" s="33">
        <v>6361</v>
      </c>
      <c r="EZ13" s="33">
        <v>0</v>
      </c>
      <c r="FA13" s="33">
        <v>795</v>
      </c>
      <c r="FB13" s="33">
        <v>1255</v>
      </c>
      <c r="FC13" s="33">
        <v>5567</v>
      </c>
      <c r="FD13" s="33">
        <v>0</v>
      </c>
      <c r="FE13" s="33">
        <f t="shared" ref="FE13:FE14" si="23">SUM(EX13:FD13)</f>
        <v>17773</v>
      </c>
    </row>
    <row r="14" spans="1:161" ht="15.75" customHeight="1" x14ac:dyDescent="0.25">
      <c r="A14" s="12" t="s">
        <v>21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f t="shared" si="22"/>
        <v>0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  <c r="Q14" s="33">
        <v>0</v>
      </c>
      <c r="R14" t="s">
        <v>22</v>
      </c>
      <c r="S14" t="s">
        <v>22</v>
      </c>
      <c r="T14" t="s">
        <v>22</v>
      </c>
      <c r="U14" t="s">
        <v>22</v>
      </c>
      <c r="V14" t="s">
        <v>22</v>
      </c>
      <c r="W14" t="s">
        <v>22</v>
      </c>
      <c r="X14" t="s">
        <v>22</v>
      </c>
      <c r="Y14" s="33">
        <v>0</v>
      </c>
      <c r="Z14" t="s">
        <v>22</v>
      </c>
      <c r="AA14" t="s">
        <v>22</v>
      </c>
      <c r="AB14" t="s">
        <v>22</v>
      </c>
      <c r="AC14" t="s">
        <v>22</v>
      </c>
      <c r="AD14" t="s">
        <v>22</v>
      </c>
      <c r="AE14" t="s">
        <v>22</v>
      </c>
      <c r="AF14" t="s">
        <v>22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689</v>
      </c>
      <c r="AN14" s="33">
        <v>0</v>
      </c>
      <c r="AO14" s="33">
        <f t="shared" si="4"/>
        <v>689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 s="33">
        <f t="shared" si="5"/>
        <v>0</v>
      </c>
      <c r="AX14" s="33"/>
      <c r="AY14" s="33"/>
      <c r="AZ14" s="33"/>
      <c r="BA14" s="33"/>
      <c r="BB14" s="33"/>
      <c r="BC14" s="33"/>
      <c r="BD14" s="33"/>
      <c r="BE14" s="33">
        <f t="shared" si="6"/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1370</v>
      </c>
      <c r="BL14">
        <v>0</v>
      </c>
      <c r="BM14" s="33">
        <f t="shared" si="7"/>
        <v>1370</v>
      </c>
      <c r="BN14">
        <v>0</v>
      </c>
      <c r="BO14">
        <v>0</v>
      </c>
      <c r="BP14">
        <v>0</v>
      </c>
      <c r="BQ14">
        <v>0</v>
      </c>
      <c r="BR14">
        <v>311</v>
      </c>
      <c r="BS14">
        <v>0</v>
      </c>
      <c r="BT14">
        <v>0</v>
      </c>
      <c r="BU14" s="33">
        <f t="shared" si="8"/>
        <v>311</v>
      </c>
      <c r="BV14">
        <v>0</v>
      </c>
      <c r="BW14">
        <v>0</v>
      </c>
      <c r="BX14">
        <v>0</v>
      </c>
      <c r="BY14">
        <v>0</v>
      </c>
      <c r="BZ14">
        <v>329</v>
      </c>
      <c r="CA14">
        <v>0</v>
      </c>
      <c r="CB14">
        <v>0</v>
      </c>
      <c r="CC14" s="33">
        <f t="shared" si="9"/>
        <v>329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 s="33">
        <f t="shared" si="10"/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 s="33">
        <v>0</v>
      </c>
      <c r="CS14" s="33">
        <f t="shared" si="11"/>
        <v>0</v>
      </c>
      <c r="CT14" t="s">
        <v>22</v>
      </c>
      <c r="CU14" t="s">
        <v>22</v>
      </c>
      <c r="CV14" t="s">
        <v>22</v>
      </c>
      <c r="CW14" t="s">
        <v>22</v>
      </c>
      <c r="CX14" t="s">
        <v>22</v>
      </c>
      <c r="CY14" t="s">
        <v>22</v>
      </c>
      <c r="CZ14" t="s">
        <v>22</v>
      </c>
      <c r="DA14" s="33">
        <v>0</v>
      </c>
      <c r="DB14" t="s">
        <v>22</v>
      </c>
      <c r="DC14" t="s">
        <v>22</v>
      </c>
      <c r="DD14" t="s">
        <v>22</v>
      </c>
      <c r="DE14" t="s">
        <v>22</v>
      </c>
      <c r="DF14" t="s">
        <v>22</v>
      </c>
      <c r="DG14" t="s">
        <v>22</v>
      </c>
      <c r="DH14" t="s">
        <v>22</v>
      </c>
      <c r="DI14" s="33">
        <v>0</v>
      </c>
      <c r="DJ14" t="s">
        <v>22</v>
      </c>
      <c r="DK14" t="s">
        <v>22</v>
      </c>
      <c r="DL14" t="s">
        <v>22</v>
      </c>
      <c r="DM14" t="s">
        <v>22</v>
      </c>
      <c r="DN14" t="s">
        <v>22</v>
      </c>
      <c r="DO14" t="s">
        <v>22</v>
      </c>
      <c r="DP14" t="s">
        <v>22</v>
      </c>
      <c r="DQ14" s="33">
        <v>0</v>
      </c>
      <c r="DR14">
        <v>0</v>
      </c>
      <c r="DS14">
        <v>1015</v>
      </c>
      <c r="DT14">
        <v>0</v>
      </c>
      <c r="DU14">
        <v>0</v>
      </c>
      <c r="DV14">
        <v>0</v>
      </c>
      <c r="DW14">
        <v>0</v>
      </c>
      <c r="DX14">
        <v>0</v>
      </c>
      <c r="DY14" s="33">
        <f t="shared" si="15"/>
        <v>1015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252</v>
      </c>
      <c r="EF14">
        <v>0</v>
      </c>
      <c r="EG14" s="33">
        <f t="shared" si="16"/>
        <v>252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251</v>
      </c>
      <c r="EN14">
        <v>0</v>
      </c>
      <c r="EO14" s="33">
        <f t="shared" si="17"/>
        <v>251</v>
      </c>
      <c r="EP14" t="s">
        <v>22</v>
      </c>
      <c r="EQ14" t="s">
        <v>22</v>
      </c>
      <c r="ER14" t="s">
        <v>22</v>
      </c>
      <c r="ES14" t="s">
        <v>22</v>
      </c>
      <c r="ET14" t="s">
        <v>22</v>
      </c>
      <c r="EU14" t="s">
        <v>22</v>
      </c>
      <c r="EV14" t="s">
        <v>22</v>
      </c>
      <c r="EW14" s="33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1370</v>
      </c>
      <c r="FD14">
        <v>0</v>
      </c>
      <c r="FE14" s="33">
        <f t="shared" si="23"/>
        <v>1370</v>
      </c>
    </row>
    <row r="15" spans="1:161" ht="15.75" customHeight="1" x14ac:dyDescent="0.25">
      <c r="A15" s="25" t="s">
        <v>13</v>
      </c>
      <c r="B15" s="30">
        <f t="shared" ref="B15:H15" si="24">SUM(B7:B14)</f>
        <v>16812</v>
      </c>
      <c r="C15" s="30">
        <f t="shared" si="24"/>
        <v>22289</v>
      </c>
      <c r="D15" s="30">
        <f t="shared" si="24"/>
        <v>0</v>
      </c>
      <c r="E15" s="30">
        <f t="shared" si="24"/>
        <v>9487</v>
      </c>
      <c r="F15" s="30">
        <f t="shared" si="24"/>
        <v>9187</v>
      </c>
      <c r="G15" s="30">
        <f t="shared" si="24"/>
        <v>310029</v>
      </c>
      <c r="H15" s="30">
        <f t="shared" si="24"/>
        <v>0</v>
      </c>
      <c r="I15" s="30">
        <f>SUM(I7:I14)</f>
        <v>367804</v>
      </c>
      <c r="J15" s="30">
        <f t="shared" ref="J15:BN15" si="25">SUM(J7:J14)</f>
        <v>16459</v>
      </c>
      <c r="K15" s="30">
        <f t="shared" si="25"/>
        <v>25791</v>
      </c>
      <c r="L15" s="30">
        <f t="shared" si="25"/>
        <v>484</v>
      </c>
      <c r="M15" s="30">
        <f t="shared" si="25"/>
        <v>2570</v>
      </c>
      <c r="N15" s="30">
        <f t="shared" si="25"/>
        <v>8905</v>
      </c>
      <c r="O15" s="30">
        <f t="shared" si="25"/>
        <v>334247</v>
      </c>
      <c r="P15" s="30">
        <f t="shared" si="25"/>
        <v>0</v>
      </c>
      <c r="Q15" s="30">
        <f>SUM(Q7:Q14)</f>
        <v>388456</v>
      </c>
      <c r="R15" s="30">
        <f t="shared" si="25"/>
        <v>11674</v>
      </c>
      <c r="S15" s="30">
        <f t="shared" si="25"/>
        <v>39323</v>
      </c>
      <c r="T15" s="30">
        <f t="shared" si="25"/>
        <v>593</v>
      </c>
      <c r="U15" s="30">
        <f t="shared" si="25"/>
        <v>2786</v>
      </c>
      <c r="V15" s="30">
        <f t="shared" si="25"/>
        <v>6894</v>
      </c>
      <c r="W15" s="30">
        <f t="shared" si="25"/>
        <v>372242</v>
      </c>
      <c r="X15" s="30">
        <f t="shared" si="25"/>
        <v>0</v>
      </c>
      <c r="Y15" s="30">
        <f>SUM(Y7:Y14)</f>
        <v>433512</v>
      </c>
      <c r="Z15" s="30">
        <f t="shared" si="25"/>
        <v>13735</v>
      </c>
      <c r="AA15" s="30">
        <f t="shared" si="25"/>
        <v>48732</v>
      </c>
      <c r="AB15" s="30">
        <f t="shared" si="25"/>
        <v>281</v>
      </c>
      <c r="AC15" s="30">
        <f t="shared" si="25"/>
        <v>4137</v>
      </c>
      <c r="AD15" s="30">
        <f t="shared" si="25"/>
        <v>8138</v>
      </c>
      <c r="AE15" s="30">
        <f t="shared" si="25"/>
        <v>383331</v>
      </c>
      <c r="AF15" s="30">
        <f t="shared" si="25"/>
        <v>0</v>
      </c>
      <c r="AG15" s="30">
        <f>SUM(AG7:AG14)</f>
        <v>458354</v>
      </c>
      <c r="AH15" s="30">
        <f t="shared" si="25"/>
        <v>12012</v>
      </c>
      <c r="AI15" s="30">
        <f t="shared" si="25"/>
        <v>29342</v>
      </c>
      <c r="AJ15" s="30">
        <f t="shared" si="25"/>
        <v>0</v>
      </c>
      <c r="AK15" s="30">
        <f t="shared" si="25"/>
        <v>3731</v>
      </c>
      <c r="AL15" s="30">
        <f t="shared" si="25"/>
        <v>12106</v>
      </c>
      <c r="AM15" s="30">
        <f t="shared" si="25"/>
        <v>352510</v>
      </c>
      <c r="AN15" s="30">
        <f t="shared" si="25"/>
        <v>742</v>
      </c>
      <c r="AO15" s="30">
        <f>SUM(AO7:AO14)</f>
        <v>410443</v>
      </c>
      <c r="AP15" s="30">
        <f t="shared" si="25"/>
        <v>14986</v>
      </c>
      <c r="AQ15" s="30">
        <f t="shared" si="25"/>
        <v>34319</v>
      </c>
      <c r="AR15" s="30">
        <f t="shared" si="25"/>
        <v>0</v>
      </c>
      <c r="AS15" s="30">
        <f t="shared" si="25"/>
        <v>3245</v>
      </c>
      <c r="AT15" s="30">
        <f t="shared" si="25"/>
        <v>14382</v>
      </c>
      <c r="AU15" s="30">
        <f t="shared" si="25"/>
        <v>301992</v>
      </c>
      <c r="AV15" s="30">
        <f t="shared" si="25"/>
        <v>748</v>
      </c>
      <c r="AW15" s="30">
        <f>SUM(AW7:AW14)</f>
        <v>369672</v>
      </c>
      <c r="AX15" s="30">
        <f t="shared" si="25"/>
        <v>13074</v>
      </c>
      <c r="AY15" s="30">
        <f t="shared" si="25"/>
        <v>31742</v>
      </c>
      <c r="AZ15" s="30">
        <f t="shared" si="25"/>
        <v>327</v>
      </c>
      <c r="BA15" s="30">
        <f t="shared" si="25"/>
        <v>734</v>
      </c>
      <c r="BB15" s="30">
        <f t="shared" si="25"/>
        <v>17083</v>
      </c>
      <c r="BC15" s="30">
        <f t="shared" si="25"/>
        <v>280458</v>
      </c>
      <c r="BD15" s="30">
        <f t="shared" si="25"/>
        <v>847</v>
      </c>
      <c r="BE15" s="30">
        <f>SUM(BE7:BE14)</f>
        <v>344265</v>
      </c>
      <c r="BF15" s="30">
        <f t="shared" si="25"/>
        <v>16287</v>
      </c>
      <c r="BG15" s="30">
        <f t="shared" si="25"/>
        <v>37666</v>
      </c>
      <c r="BH15" s="30">
        <f t="shared" si="25"/>
        <v>0</v>
      </c>
      <c r="BI15" s="30">
        <f t="shared" si="25"/>
        <v>2569</v>
      </c>
      <c r="BJ15" s="30">
        <f t="shared" si="25"/>
        <v>9227</v>
      </c>
      <c r="BK15" s="30">
        <f t="shared" si="25"/>
        <v>276883</v>
      </c>
      <c r="BL15" s="30">
        <f t="shared" si="25"/>
        <v>892</v>
      </c>
      <c r="BM15" s="30">
        <f>SUM(BM7:BM14)</f>
        <v>343524</v>
      </c>
      <c r="BN15" s="30">
        <f t="shared" si="25"/>
        <v>12402</v>
      </c>
      <c r="BO15" s="30">
        <f t="shared" ref="BO15:DZ15" si="26">SUM(BO7:BO14)</f>
        <v>50530</v>
      </c>
      <c r="BP15" s="30">
        <f t="shared" si="26"/>
        <v>0</v>
      </c>
      <c r="BQ15" s="30">
        <f t="shared" si="26"/>
        <v>2589</v>
      </c>
      <c r="BR15" s="30">
        <f t="shared" si="26"/>
        <v>10680</v>
      </c>
      <c r="BS15" s="30">
        <f t="shared" si="26"/>
        <v>239712</v>
      </c>
      <c r="BT15" s="30">
        <f t="shared" si="26"/>
        <v>2608</v>
      </c>
      <c r="BU15" s="30">
        <f>SUM(BU7:BU14)</f>
        <v>318521</v>
      </c>
      <c r="BV15" s="30">
        <f t="shared" si="26"/>
        <v>13456</v>
      </c>
      <c r="BW15" s="30">
        <f t="shared" si="26"/>
        <v>41700</v>
      </c>
      <c r="BX15" s="30">
        <f t="shared" si="26"/>
        <v>0</v>
      </c>
      <c r="BY15" s="30">
        <f t="shared" si="26"/>
        <v>672</v>
      </c>
      <c r="BZ15" s="30">
        <f t="shared" si="26"/>
        <v>8932</v>
      </c>
      <c r="CA15" s="30">
        <f t="shared" si="26"/>
        <v>245149</v>
      </c>
      <c r="CB15" s="30">
        <f t="shared" si="26"/>
        <v>494</v>
      </c>
      <c r="CC15" s="30">
        <f>SUM(CC7:CC14)</f>
        <v>310403</v>
      </c>
      <c r="CD15" s="30">
        <f t="shared" si="26"/>
        <v>21870</v>
      </c>
      <c r="CE15" s="30">
        <f t="shared" si="26"/>
        <v>49867</v>
      </c>
      <c r="CF15" s="30">
        <f t="shared" si="26"/>
        <v>242</v>
      </c>
      <c r="CG15" s="30">
        <f t="shared" si="26"/>
        <v>3843</v>
      </c>
      <c r="CH15" s="30">
        <f t="shared" si="26"/>
        <v>12267</v>
      </c>
      <c r="CI15" s="30">
        <f t="shared" si="26"/>
        <v>245035</v>
      </c>
      <c r="CJ15" s="30">
        <f t="shared" si="26"/>
        <v>992</v>
      </c>
      <c r="CK15" s="30">
        <f>SUM(CK7:CK14)</f>
        <v>334116</v>
      </c>
      <c r="CL15" s="30">
        <f t="shared" si="26"/>
        <v>30363</v>
      </c>
      <c r="CM15" s="30">
        <f t="shared" si="26"/>
        <v>38707</v>
      </c>
      <c r="CN15" s="30">
        <f t="shared" si="26"/>
        <v>0</v>
      </c>
      <c r="CO15" s="30">
        <f t="shared" si="26"/>
        <v>2359</v>
      </c>
      <c r="CP15" s="30">
        <f t="shared" si="26"/>
        <v>8123</v>
      </c>
      <c r="CQ15" s="30">
        <f t="shared" si="26"/>
        <v>274341</v>
      </c>
      <c r="CR15" s="30">
        <f t="shared" si="26"/>
        <v>0</v>
      </c>
      <c r="CS15" s="30">
        <f>SUM(CS7:CS14)</f>
        <v>353893</v>
      </c>
      <c r="CT15" s="30">
        <f t="shared" si="26"/>
        <v>19664</v>
      </c>
      <c r="CU15" s="30">
        <f t="shared" si="26"/>
        <v>41642</v>
      </c>
      <c r="CV15" s="30">
        <f t="shared" si="26"/>
        <v>553</v>
      </c>
      <c r="CW15" s="30">
        <f t="shared" si="26"/>
        <v>4047</v>
      </c>
      <c r="CX15" s="30">
        <f t="shared" si="26"/>
        <v>8065</v>
      </c>
      <c r="CY15" s="30">
        <f t="shared" si="26"/>
        <v>295431</v>
      </c>
      <c r="CZ15" s="30">
        <f t="shared" si="26"/>
        <v>1909</v>
      </c>
      <c r="DA15" s="30">
        <f>SUM(DA7:DA14)</f>
        <v>371311</v>
      </c>
      <c r="DB15" s="30">
        <f t="shared" si="26"/>
        <v>29386</v>
      </c>
      <c r="DC15" s="30">
        <f t="shared" si="26"/>
        <v>40799</v>
      </c>
      <c r="DD15" s="30">
        <f t="shared" si="26"/>
        <v>942</v>
      </c>
      <c r="DE15" s="30">
        <f t="shared" si="26"/>
        <v>5364</v>
      </c>
      <c r="DF15" s="30">
        <f t="shared" si="26"/>
        <v>14126</v>
      </c>
      <c r="DG15" s="30">
        <f t="shared" si="26"/>
        <v>302249</v>
      </c>
      <c r="DH15" s="30">
        <f t="shared" si="26"/>
        <v>0</v>
      </c>
      <c r="DI15" s="30">
        <f>SUM(DI7:DI14)</f>
        <v>392866</v>
      </c>
      <c r="DJ15" s="30">
        <f t="shared" si="26"/>
        <v>23725</v>
      </c>
      <c r="DK15" s="30">
        <f t="shared" si="26"/>
        <v>44564</v>
      </c>
      <c r="DL15" s="30">
        <f t="shared" si="26"/>
        <v>87</v>
      </c>
      <c r="DM15" s="30">
        <f t="shared" si="26"/>
        <v>2245</v>
      </c>
      <c r="DN15" s="30">
        <f t="shared" si="26"/>
        <v>13050</v>
      </c>
      <c r="DO15" s="30">
        <f t="shared" si="26"/>
        <v>323932</v>
      </c>
      <c r="DP15" s="30">
        <f t="shared" si="26"/>
        <v>0</v>
      </c>
      <c r="DQ15" s="30">
        <f>SUM(DQ7:DQ14)</f>
        <v>407603</v>
      </c>
      <c r="DR15" s="30">
        <f t="shared" si="26"/>
        <v>31743</v>
      </c>
      <c r="DS15" s="30">
        <f t="shared" si="26"/>
        <v>40589</v>
      </c>
      <c r="DT15" s="30">
        <f t="shared" si="26"/>
        <v>0</v>
      </c>
      <c r="DU15" s="30">
        <f t="shared" si="26"/>
        <v>3851</v>
      </c>
      <c r="DV15" s="30">
        <f t="shared" si="26"/>
        <v>12820</v>
      </c>
      <c r="DW15" s="30">
        <f t="shared" si="26"/>
        <v>294236</v>
      </c>
      <c r="DX15" s="30">
        <f t="shared" si="26"/>
        <v>0</v>
      </c>
      <c r="DY15" s="30">
        <f>SUM(DY7:DY14)</f>
        <v>383239</v>
      </c>
      <c r="DZ15" s="30">
        <f t="shared" si="26"/>
        <v>27939</v>
      </c>
      <c r="EA15" s="30">
        <f t="shared" ref="EA15:EU15" si="27">SUM(EA7:EA14)</f>
        <v>58302</v>
      </c>
      <c r="EB15" s="30">
        <f t="shared" si="27"/>
        <v>0</v>
      </c>
      <c r="EC15" s="30">
        <f t="shared" si="27"/>
        <v>5103</v>
      </c>
      <c r="ED15" s="30">
        <f t="shared" si="27"/>
        <v>14394</v>
      </c>
      <c r="EE15" s="30">
        <f t="shared" si="27"/>
        <v>293616</v>
      </c>
      <c r="EF15" s="30">
        <f t="shared" si="27"/>
        <v>1840</v>
      </c>
      <c r="EG15" s="30">
        <f>SUM(EG7:EG14)</f>
        <v>401194</v>
      </c>
      <c r="EH15" s="30">
        <f t="shared" si="27"/>
        <v>22754</v>
      </c>
      <c r="EI15" s="30">
        <f t="shared" si="27"/>
        <v>52405</v>
      </c>
      <c r="EJ15" s="30">
        <f t="shared" si="27"/>
        <v>0</v>
      </c>
      <c r="EK15" s="30">
        <f t="shared" si="27"/>
        <v>8693</v>
      </c>
      <c r="EL15" s="30">
        <f t="shared" si="27"/>
        <v>13922</v>
      </c>
      <c r="EM15" s="30">
        <f t="shared" si="27"/>
        <v>352906</v>
      </c>
      <c r="EN15" s="30">
        <f t="shared" si="27"/>
        <v>1291</v>
      </c>
      <c r="EO15" s="30">
        <f>SUM(EO7:EO14)</f>
        <v>451971</v>
      </c>
      <c r="EP15" s="30">
        <f t="shared" si="27"/>
        <v>23607</v>
      </c>
      <c r="EQ15" s="30">
        <f t="shared" si="27"/>
        <v>51819</v>
      </c>
      <c r="ER15" s="30">
        <f t="shared" si="27"/>
        <v>0</v>
      </c>
      <c r="ES15" s="30">
        <f t="shared" si="27"/>
        <v>5443</v>
      </c>
      <c r="ET15" s="30">
        <f t="shared" si="27"/>
        <v>20912</v>
      </c>
      <c r="EU15" s="30">
        <f t="shared" si="27"/>
        <v>402818</v>
      </c>
      <c r="EV15" s="30">
        <f>SUM(EV7:EV14)</f>
        <v>2442</v>
      </c>
      <c r="EW15" s="30">
        <f>SUM(EW7:EW14)</f>
        <v>507041</v>
      </c>
      <c r="EX15" s="30">
        <f t="shared" ref="EX15:FC15" si="28">SUM(EX7:EX14)</f>
        <v>16287</v>
      </c>
      <c r="EY15" s="30">
        <f t="shared" si="28"/>
        <v>37666</v>
      </c>
      <c r="EZ15" s="30">
        <f t="shared" si="28"/>
        <v>0</v>
      </c>
      <c r="FA15" s="30">
        <f t="shared" si="28"/>
        <v>2569</v>
      </c>
      <c r="FB15" s="30">
        <f t="shared" si="28"/>
        <v>9227</v>
      </c>
      <c r="FC15" s="30">
        <f t="shared" si="28"/>
        <v>276883</v>
      </c>
      <c r="FD15" s="30">
        <f>SUM(FD7:FD14)</f>
        <v>892</v>
      </c>
      <c r="FE15" s="30">
        <f>SUM(FE7:FE14)</f>
        <v>343524</v>
      </c>
    </row>
    <row r="16" spans="1:161" ht="15.75" customHeight="1" x14ac:dyDescent="0.25">
      <c r="A16" s="27"/>
    </row>
    <row r="17" spans="1:161" ht="15.75" customHeight="1" x14ac:dyDescent="0.25">
      <c r="A17" s="27"/>
    </row>
    <row r="18" spans="1:161" ht="15.75" customHeight="1" x14ac:dyDescent="0.25">
      <c r="A18" s="26" t="s">
        <v>23</v>
      </c>
      <c r="B18" s="46">
        <v>2005</v>
      </c>
      <c r="C18" s="46"/>
      <c r="D18" s="46"/>
      <c r="E18" s="46"/>
      <c r="F18" s="46"/>
      <c r="G18" s="46"/>
      <c r="H18" s="46"/>
      <c r="I18" s="46"/>
      <c r="J18" s="46">
        <v>2006</v>
      </c>
      <c r="K18" s="46"/>
      <c r="L18" s="46"/>
      <c r="M18" s="46"/>
      <c r="N18" s="46"/>
      <c r="O18" s="46"/>
      <c r="P18" s="46"/>
      <c r="Q18" s="46"/>
      <c r="R18" s="46">
        <v>2007</v>
      </c>
      <c r="S18" s="46"/>
      <c r="T18" s="46"/>
      <c r="U18" s="46"/>
      <c r="V18" s="46"/>
      <c r="W18" s="46"/>
      <c r="X18" s="46"/>
      <c r="Y18" s="46"/>
      <c r="Z18" s="46">
        <v>2008</v>
      </c>
      <c r="AA18" s="46"/>
      <c r="AB18" s="46"/>
      <c r="AC18" s="46"/>
      <c r="AD18" s="46"/>
      <c r="AE18" s="46"/>
      <c r="AF18" s="46"/>
      <c r="AG18" s="46"/>
      <c r="AH18" s="46">
        <v>2009</v>
      </c>
      <c r="AI18" s="46"/>
      <c r="AJ18" s="46"/>
      <c r="AK18" s="46"/>
      <c r="AL18" s="46"/>
      <c r="AM18" s="46"/>
      <c r="AN18" s="46"/>
      <c r="AO18" s="46"/>
      <c r="AP18" s="46">
        <v>2010</v>
      </c>
      <c r="AQ18" s="46"/>
      <c r="AR18" s="46"/>
      <c r="AS18" s="46"/>
      <c r="AT18" s="46"/>
      <c r="AU18" s="46"/>
      <c r="AV18" s="46"/>
      <c r="AW18" s="46"/>
      <c r="AX18" s="46">
        <v>2011</v>
      </c>
      <c r="AY18" s="46"/>
      <c r="AZ18" s="46"/>
      <c r="BA18" s="46"/>
      <c r="BB18" s="46"/>
      <c r="BC18" s="46"/>
      <c r="BD18" s="46"/>
      <c r="BE18" s="46"/>
      <c r="BF18" s="46">
        <v>2012</v>
      </c>
      <c r="BG18" s="46"/>
      <c r="BH18" s="46"/>
      <c r="BI18" s="46"/>
      <c r="BJ18" s="46"/>
      <c r="BK18" s="46"/>
      <c r="BL18" s="46"/>
      <c r="BM18" s="46"/>
      <c r="BN18" s="46">
        <v>2013</v>
      </c>
      <c r="BO18" s="46"/>
      <c r="BP18" s="46"/>
      <c r="BQ18" s="46"/>
      <c r="BR18" s="46"/>
      <c r="BS18" s="46"/>
      <c r="BT18" s="46"/>
      <c r="BU18" s="46"/>
      <c r="BV18" s="46">
        <v>2014</v>
      </c>
      <c r="BW18" s="46"/>
      <c r="BX18" s="46"/>
      <c r="BY18" s="46"/>
      <c r="BZ18" s="46"/>
      <c r="CA18" s="46"/>
      <c r="CB18" s="46"/>
      <c r="CC18" s="46"/>
      <c r="CD18" s="46">
        <v>2015</v>
      </c>
      <c r="CE18" s="46"/>
      <c r="CF18" s="46"/>
      <c r="CG18" s="46"/>
      <c r="CH18" s="46"/>
      <c r="CI18" s="46"/>
      <c r="CJ18" s="46"/>
      <c r="CK18" s="46"/>
      <c r="CL18" s="46">
        <v>2016</v>
      </c>
      <c r="CM18" s="46"/>
      <c r="CN18" s="46"/>
      <c r="CO18" s="46"/>
      <c r="CP18" s="46"/>
      <c r="CQ18" s="46"/>
      <c r="CR18" s="46"/>
      <c r="CS18" s="46"/>
      <c r="CT18" s="46">
        <v>2017</v>
      </c>
      <c r="CU18" s="46"/>
      <c r="CV18" s="46"/>
      <c r="CW18" s="46"/>
      <c r="CX18" s="46"/>
      <c r="CY18" s="46"/>
      <c r="CZ18" s="46"/>
      <c r="DA18" s="46"/>
      <c r="DB18" s="46">
        <v>2018</v>
      </c>
      <c r="DC18" s="46"/>
      <c r="DD18" s="46"/>
      <c r="DE18" s="46"/>
      <c r="DF18" s="46"/>
      <c r="DG18" s="46"/>
      <c r="DH18" s="46"/>
      <c r="DI18" s="46"/>
      <c r="DJ18" s="46">
        <v>2019</v>
      </c>
      <c r="DK18" s="46"/>
      <c r="DL18" s="46"/>
      <c r="DM18" s="46"/>
      <c r="DN18" s="46"/>
      <c r="DO18" s="46"/>
      <c r="DP18" s="46"/>
      <c r="DQ18" s="46"/>
      <c r="DR18" s="46">
        <v>2020</v>
      </c>
      <c r="DS18" s="46"/>
      <c r="DT18" s="46"/>
      <c r="DU18" s="46"/>
      <c r="DV18" s="46"/>
      <c r="DW18" s="46"/>
      <c r="DX18" s="46"/>
      <c r="DY18" s="46"/>
      <c r="DZ18" s="46">
        <v>2021</v>
      </c>
      <c r="EA18" s="46"/>
      <c r="EB18" s="46"/>
      <c r="EC18" s="46"/>
      <c r="ED18" s="46"/>
      <c r="EE18" s="46"/>
      <c r="EF18" s="46"/>
      <c r="EG18" s="46"/>
      <c r="EH18" s="46">
        <v>2022</v>
      </c>
      <c r="EI18" s="46"/>
      <c r="EJ18" s="46"/>
      <c r="EK18" s="46"/>
      <c r="EL18" s="46"/>
      <c r="EM18" s="46"/>
      <c r="EN18" s="46"/>
      <c r="EO18" s="46"/>
      <c r="EP18" s="46">
        <v>2023</v>
      </c>
      <c r="EQ18" s="46"/>
      <c r="ER18" s="46"/>
      <c r="ES18" s="46"/>
      <c r="ET18" s="46"/>
      <c r="EU18" s="46"/>
      <c r="EV18" s="46"/>
      <c r="EW18" s="46"/>
      <c r="EX18" s="46">
        <v>2024</v>
      </c>
      <c r="EY18" s="46"/>
      <c r="EZ18" s="46"/>
      <c r="FA18" s="46"/>
      <c r="FB18" s="46"/>
      <c r="FC18" s="46"/>
      <c r="FD18" s="46"/>
      <c r="FE18" s="46"/>
    </row>
    <row r="19" spans="1:161" ht="54.75" customHeight="1" x14ac:dyDescent="0.25">
      <c r="A19" s="8"/>
      <c r="B19" s="23" t="s">
        <v>38</v>
      </c>
      <c r="C19" s="23" t="s">
        <v>39</v>
      </c>
      <c r="D19" s="23" t="s">
        <v>40</v>
      </c>
      <c r="E19" s="23" t="s">
        <v>41</v>
      </c>
      <c r="F19" s="23" t="s">
        <v>42</v>
      </c>
      <c r="G19" s="23" t="s">
        <v>43</v>
      </c>
      <c r="H19" s="23" t="s">
        <v>44</v>
      </c>
      <c r="I19" s="24" t="s">
        <v>13</v>
      </c>
      <c r="J19" s="23" t="s">
        <v>38</v>
      </c>
      <c r="K19" s="23" t="s">
        <v>39</v>
      </c>
      <c r="L19" s="23" t="s">
        <v>40</v>
      </c>
      <c r="M19" s="23" t="s">
        <v>41</v>
      </c>
      <c r="N19" s="23" t="s">
        <v>42</v>
      </c>
      <c r="O19" s="23" t="s">
        <v>43</v>
      </c>
      <c r="P19" s="23" t="s">
        <v>44</v>
      </c>
      <c r="Q19" s="24" t="s">
        <v>13</v>
      </c>
      <c r="R19" s="23" t="s">
        <v>38</v>
      </c>
      <c r="S19" s="23" t="s">
        <v>39</v>
      </c>
      <c r="T19" s="23" t="s">
        <v>40</v>
      </c>
      <c r="U19" s="23" t="s">
        <v>41</v>
      </c>
      <c r="V19" s="23" t="s">
        <v>42</v>
      </c>
      <c r="W19" s="23" t="s">
        <v>43</v>
      </c>
      <c r="X19" s="23" t="s">
        <v>44</v>
      </c>
      <c r="Y19" s="24" t="s">
        <v>13</v>
      </c>
      <c r="Z19" s="23" t="s">
        <v>38</v>
      </c>
      <c r="AA19" s="23" t="s">
        <v>39</v>
      </c>
      <c r="AB19" s="23" t="s">
        <v>40</v>
      </c>
      <c r="AC19" s="23" t="s">
        <v>41</v>
      </c>
      <c r="AD19" s="23" t="s">
        <v>42</v>
      </c>
      <c r="AE19" s="23" t="s">
        <v>43</v>
      </c>
      <c r="AF19" s="23" t="s">
        <v>44</v>
      </c>
      <c r="AG19" s="24" t="s">
        <v>13</v>
      </c>
      <c r="AH19" s="23" t="s">
        <v>38</v>
      </c>
      <c r="AI19" s="23" t="s">
        <v>39</v>
      </c>
      <c r="AJ19" s="23" t="s">
        <v>40</v>
      </c>
      <c r="AK19" s="23" t="s">
        <v>41</v>
      </c>
      <c r="AL19" s="23" t="s">
        <v>42</v>
      </c>
      <c r="AM19" s="23" t="s">
        <v>43</v>
      </c>
      <c r="AN19" s="23" t="s">
        <v>44</v>
      </c>
      <c r="AO19" s="24" t="s">
        <v>13</v>
      </c>
      <c r="AP19" s="23" t="s">
        <v>38</v>
      </c>
      <c r="AQ19" s="23" t="s">
        <v>39</v>
      </c>
      <c r="AR19" s="23" t="s">
        <v>40</v>
      </c>
      <c r="AS19" s="23" t="s">
        <v>41</v>
      </c>
      <c r="AT19" s="23" t="s">
        <v>42</v>
      </c>
      <c r="AU19" s="23" t="s">
        <v>43</v>
      </c>
      <c r="AV19" s="23" t="s">
        <v>44</v>
      </c>
      <c r="AW19" s="24" t="s">
        <v>13</v>
      </c>
      <c r="AX19" s="23" t="s">
        <v>38</v>
      </c>
      <c r="AY19" s="23" t="s">
        <v>39</v>
      </c>
      <c r="AZ19" s="23" t="s">
        <v>40</v>
      </c>
      <c r="BA19" s="23" t="s">
        <v>41</v>
      </c>
      <c r="BB19" s="23" t="s">
        <v>42</v>
      </c>
      <c r="BC19" s="23" t="s">
        <v>43</v>
      </c>
      <c r="BD19" s="23" t="s">
        <v>44</v>
      </c>
      <c r="BE19" s="24" t="s">
        <v>13</v>
      </c>
      <c r="BF19" s="23" t="s">
        <v>38</v>
      </c>
      <c r="BG19" s="23" t="s">
        <v>39</v>
      </c>
      <c r="BH19" s="23" t="s">
        <v>40</v>
      </c>
      <c r="BI19" s="23" t="s">
        <v>41</v>
      </c>
      <c r="BJ19" s="23" t="s">
        <v>42</v>
      </c>
      <c r="BK19" s="23" t="s">
        <v>43</v>
      </c>
      <c r="BL19" s="23" t="s">
        <v>44</v>
      </c>
      <c r="BM19" s="24" t="s">
        <v>13</v>
      </c>
      <c r="BN19" s="23" t="s">
        <v>38</v>
      </c>
      <c r="BO19" s="23" t="s">
        <v>39</v>
      </c>
      <c r="BP19" s="23" t="s">
        <v>40</v>
      </c>
      <c r="BQ19" s="23" t="s">
        <v>41</v>
      </c>
      <c r="BR19" s="23" t="s">
        <v>42</v>
      </c>
      <c r="BS19" s="23" t="s">
        <v>43</v>
      </c>
      <c r="BT19" s="23" t="s">
        <v>44</v>
      </c>
      <c r="BU19" s="24" t="s">
        <v>13</v>
      </c>
      <c r="BV19" s="23" t="s">
        <v>38</v>
      </c>
      <c r="BW19" s="23" t="s">
        <v>39</v>
      </c>
      <c r="BX19" s="23" t="s">
        <v>40</v>
      </c>
      <c r="BY19" s="23" t="s">
        <v>41</v>
      </c>
      <c r="BZ19" s="23" t="s">
        <v>42</v>
      </c>
      <c r="CA19" s="23" t="s">
        <v>43</v>
      </c>
      <c r="CB19" s="23" t="s">
        <v>44</v>
      </c>
      <c r="CC19" s="24" t="s">
        <v>13</v>
      </c>
      <c r="CD19" s="23" t="s">
        <v>38</v>
      </c>
      <c r="CE19" s="23" t="s">
        <v>39</v>
      </c>
      <c r="CF19" s="23" t="s">
        <v>40</v>
      </c>
      <c r="CG19" s="23" t="s">
        <v>41</v>
      </c>
      <c r="CH19" s="23" t="s">
        <v>42</v>
      </c>
      <c r="CI19" s="23" t="s">
        <v>43</v>
      </c>
      <c r="CJ19" s="23" t="s">
        <v>44</v>
      </c>
      <c r="CK19" s="24" t="s">
        <v>13</v>
      </c>
      <c r="CL19" s="23" t="s">
        <v>38</v>
      </c>
      <c r="CM19" s="23" t="s">
        <v>39</v>
      </c>
      <c r="CN19" s="23" t="s">
        <v>40</v>
      </c>
      <c r="CO19" s="23" t="s">
        <v>41</v>
      </c>
      <c r="CP19" s="23" t="s">
        <v>42</v>
      </c>
      <c r="CQ19" s="23" t="s">
        <v>43</v>
      </c>
      <c r="CR19" s="23" t="s">
        <v>44</v>
      </c>
      <c r="CS19" s="24" t="s">
        <v>13</v>
      </c>
      <c r="CT19" s="23" t="s">
        <v>38</v>
      </c>
      <c r="CU19" s="23" t="s">
        <v>39</v>
      </c>
      <c r="CV19" s="23" t="s">
        <v>40</v>
      </c>
      <c r="CW19" s="23" t="s">
        <v>41</v>
      </c>
      <c r="CX19" s="23" t="s">
        <v>42</v>
      </c>
      <c r="CY19" s="23" t="s">
        <v>43</v>
      </c>
      <c r="CZ19" s="23" t="s">
        <v>44</v>
      </c>
      <c r="DA19" s="24" t="s">
        <v>13</v>
      </c>
      <c r="DB19" s="23" t="s">
        <v>38</v>
      </c>
      <c r="DC19" s="23" t="s">
        <v>39</v>
      </c>
      <c r="DD19" s="23" t="s">
        <v>40</v>
      </c>
      <c r="DE19" s="23" t="s">
        <v>41</v>
      </c>
      <c r="DF19" s="23" t="s">
        <v>42</v>
      </c>
      <c r="DG19" s="23" t="s">
        <v>43</v>
      </c>
      <c r="DH19" s="23" t="s">
        <v>44</v>
      </c>
      <c r="DI19" s="24" t="s">
        <v>13</v>
      </c>
      <c r="DJ19" s="23" t="s">
        <v>38</v>
      </c>
      <c r="DK19" s="23" t="s">
        <v>39</v>
      </c>
      <c r="DL19" s="23" t="s">
        <v>40</v>
      </c>
      <c r="DM19" s="23" t="s">
        <v>41</v>
      </c>
      <c r="DN19" s="23" t="s">
        <v>42</v>
      </c>
      <c r="DO19" s="23" t="s">
        <v>43</v>
      </c>
      <c r="DP19" s="23" t="s">
        <v>44</v>
      </c>
      <c r="DQ19" s="24" t="s">
        <v>13</v>
      </c>
      <c r="DR19" s="23" t="s">
        <v>38</v>
      </c>
      <c r="DS19" s="23" t="s">
        <v>39</v>
      </c>
      <c r="DT19" s="23" t="s">
        <v>40</v>
      </c>
      <c r="DU19" s="23" t="s">
        <v>41</v>
      </c>
      <c r="DV19" s="23" t="s">
        <v>42</v>
      </c>
      <c r="DW19" s="23" t="s">
        <v>43</v>
      </c>
      <c r="DX19" s="23" t="s">
        <v>44</v>
      </c>
      <c r="DY19" s="24" t="s">
        <v>13</v>
      </c>
      <c r="DZ19" s="23" t="s">
        <v>38</v>
      </c>
      <c r="EA19" s="23" t="s">
        <v>39</v>
      </c>
      <c r="EB19" s="23" t="s">
        <v>40</v>
      </c>
      <c r="EC19" s="23" t="s">
        <v>41</v>
      </c>
      <c r="ED19" s="23" t="s">
        <v>42</v>
      </c>
      <c r="EE19" s="23" t="s">
        <v>43</v>
      </c>
      <c r="EF19" s="23" t="s">
        <v>44</v>
      </c>
      <c r="EG19" s="24" t="s">
        <v>13</v>
      </c>
      <c r="EH19" s="23" t="s">
        <v>38</v>
      </c>
      <c r="EI19" s="23" t="s">
        <v>39</v>
      </c>
      <c r="EJ19" s="23" t="s">
        <v>40</v>
      </c>
      <c r="EK19" s="23" t="s">
        <v>41</v>
      </c>
      <c r="EL19" s="23" t="s">
        <v>42</v>
      </c>
      <c r="EM19" s="23" t="s">
        <v>43</v>
      </c>
      <c r="EN19" s="23" t="s">
        <v>44</v>
      </c>
      <c r="EO19" s="24" t="s">
        <v>13</v>
      </c>
      <c r="EP19" s="23" t="s">
        <v>38</v>
      </c>
      <c r="EQ19" s="23" t="s">
        <v>39</v>
      </c>
      <c r="ER19" s="23" t="s">
        <v>40</v>
      </c>
      <c r="ES19" s="23" t="s">
        <v>41</v>
      </c>
      <c r="ET19" s="23" t="s">
        <v>42</v>
      </c>
      <c r="EU19" s="23" t="s">
        <v>43</v>
      </c>
      <c r="EV19" s="23" t="s">
        <v>44</v>
      </c>
      <c r="EW19" s="24" t="s">
        <v>13</v>
      </c>
      <c r="EX19" s="23" t="s">
        <v>38</v>
      </c>
      <c r="EY19" s="23" t="s">
        <v>39</v>
      </c>
      <c r="EZ19" s="23" t="s">
        <v>40</v>
      </c>
      <c r="FA19" s="23" t="s">
        <v>41</v>
      </c>
      <c r="FB19" s="23" t="s">
        <v>42</v>
      </c>
      <c r="FC19" s="23" t="s">
        <v>43</v>
      </c>
      <c r="FD19" s="23" t="s">
        <v>44</v>
      </c>
      <c r="FE19" s="24" t="s">
        <v>13</v>
      </c>
    </row>
    <row r="20" spans="1:161" ht="15.75" customHeight="1" x14ac:dyDescent="0.25">
      <c r="A20" s="12" t="s">
        <v>14</v>
      </c>
      <c r="B20">
        <v>7245</v>
      </c>
      <c r="C20">
        <v>5787</v>
      </c>
      <c r="D20">
        <v>0</v>
      </c>
      <c r="E20">
        <v>5441</v>
      </c>
      <c r="F20">
        <v>650</v>
      </c>
      <c r="G20">
        <v>14429</v>
      </c>
      <c r="H20">
        <v>0</v>
      </c>
      <c r="I20" s="33">
        <v>7245</v>
      </c>
      <c r="J20">
        <v>0</v>
      </c>
      <c r="K20">
        <v>0</v>
      </c>
      <c r="L20">
        <v>0</v>
      </c>
      <c r="M20">
        <v>0</v>
      </c>
      <c r="N20">
        <v>0</v>
      </c>
      <c r="O20">
        <v>21872</v>
      </c>
      <c r="P20">
        <v>0</v>
      </c>
      <c r="Q20" s="33">
        <f>SUM(J20:P20)</f>
        <v>21872</v>
      </c>
      <c r="R20">
        <v>2964</v>
      </c>
      <c r="S20">
        <v>15411</v>
      </c>
      <c r="T20">
        <v>593</v>
      </c>
      <c r="U20">
        <v>0</v>
      </c>
      <c r="V20">
        <v>979</v>
      </c>
      <c r="W20">
        <v>17232</v>
      </c>
      <c r="X20">
        <v>0</v>
      </c>
      <c r="Y20" s="33">
        <f>SUM(R20:X20)</f>
        <v>37179</v>
      </c>
      <c r="Z20" s="33">
        <v>3129</v>
      </c>
      <c r="AA20" s="33">
        <v>16317</v>
      </c>
      <c r="AB20" s="33">
        <v>0</v>
      </c>
      <c r="AC20" s="33">
        <v>772</v>
      </c>
      <c r="AD20" s="33">
        <v>737</v>
      </c>
      <c r="AE20" s="33">
        <v>19590</v>
      </c>
      <c r="AF20" s="33">
        <v>0</v>
      </c>
      <c r="AG20" s="33">
        <f>SUM(Z20:AF20)</f>
        <v>40545</v>
      </c>
      <c r="AH20" s="33">
        <v>3515</v>
      </c>
      <c r="AI20" s="33">
        <v>6382</v>
      </c>
      <c r="AJ20" s="33">
        <v>0</v>
      </c>
      <c r="AK20" s="33">
        <v>2763</v>
      </c>
      <c r="AL20" s="33">
        <v>417</v>
      </c>
      <c r="AM20" s="33">
        <v>34186</v>
      </c>
      <c r="AN20" s="33">
        <v>0</v>
      </c>
      <c r="AO20" s="33">
        <f>SUM(AH20:AN20)</f>
        <v>47263</v>
      </c>
      <c r="AP20" s="33">
        <v>4862</v>
      </c>
      <c r="AQ20" s="33">
        <v>7247</v>
      </c>
      <c r="AR20" s="33">
        <v>0</v>
      </c>
      <c r="AS20" s="33">
        <v>2124</v>
      </c>
      <c r="AT20" s="33">
        <v>376</v>
      </c>
      <c r="AU20" s="33">
        <v>37645</v>
      </c>
      <c r="AV20" s="33">
        <v>0</v>
      </c>
      <c r="AW20" s="33">
        <f>SUM(AP20:AV20)</f>
        <v>52254</v>
      </c>
      <c r="AX20" s="33">
        <v>4578</v>
      </c>
      <c r="AY20" s="33">
        <v>7574</v>
      </c>
      <c r="AZ20" s="33">
        <v>0</v>
      </c>
      <c r="BA20" s="33">
        <v>734</v>
      </c>
      <c r="BB20" s="33">
        <v>1974</v>
      </c>
      <c r="BC20" s="33">
        <v>34971</v>
      </c>
      <c r="BD20" s="33">
        <v>0</v>
      </c>
      <c r="BE20" s="33">
        <f>SUM(AX20:BD20)</f>
        <v>49831</v>
      </c>
      <c r="BF20" s="33">
        <v>2742</v>
      </c>
      <c r="BG20" s="33">
        <v>7192</v>
      </c>
      <c r="BH20" s="33">
        <v>0</v>
      </c>
      <c r="BI20" s="33">
        <v>742</v>
      </c>
      <c r="BJ20" s="33">
        <v>1083</v>
      </c>
      <c r="BK20" s="33">
        <v>28165</v>
      </c>
      <c r="BL20" s="33">
        <v>0</v>
      </c>
      <c r="BM20" s="33">
        <f>SUM(BF20:BL20)</f>
        <v>39924</v>
      </c>
      <c r="BN20" s="33">
        <v>4090</v>
      </c>
      <c r="BO20" s="33">
        <v>10965</v>
      </c>
      <c r="BP20" s="33">
        <v>0</v>
      </c>
      <c r="BQ20" s="33">
        <v>1872</v>
      </c>
      <c r="BR20" s="33">
        <v>2356</v>
      </c>
      <c r="BS20" s="33">
        <v>27626</v>
      </c>
      <c r="BT20" s="33">
        <v>2608</v>
      </c>
      <c r="BU20" s="33">
        <f>SUM(BN20:BT20)</f>
        <v>49517</v>
      </c>
      <c r="BV20" s="33">
        <v>1803</v>
      </c>
      <c r="BW20" s="33">
        <v>12010</v>
      </c>
      <c r="BX20" s="33">
        <v>0</v>
      </c>
      <c r="BY20" s="33">
        <v>0</v>
      </c>
      <c r="BZ20" s="33">
        <v>2812</v>
      </c>
      <c r="CA20" s="33">
        <v>26468</v>
      </c>
      <c r="CB20" s="33">
        <v>494</v>
      </c>
      <c r="CC20" s="33">
        <f>SUM(BV20:CB20)</f>
        <v>43587</v>
      </c>
      <c r="CD20" s="33">
        <v>2975</v>
      </c>
      <c r="CE20" s="33">
        <v>6072</v>
      </c>
      <c r="CF20" s="33">
        <v>0</v>
      </c>
      <c r="CG20" s="33">
        <v>0</v>
      </c>
      <c r="CH20" s="33">
        <v>1615</v>
      </c>
      <c r="CI20" s="33">
        <v>27448</v>
      </c>
      <c r="CJ20" s="33">
        <v>858</v>
      </c>
      <c r="CK20" s="33">
        <f>SUM(CD20:CJ20)</f>
        <v>38968</v>
      </c>
      <c r="CL20" s="33">
        <v>7682</v>
      </c>
      <c r="CM20" s="33">
        <v>7896</v>
      </c>
      <c r="CN20" s="33">
        <v>0</v>
      </c>
      <c r="CO20" s="33">
        <v>0</v>
      </c>
      <c r="CP20" s="33">
        <v>750</v>
      </c>
      <c r="CQ20" s="33">
        <v>45120</v>
      </c>
      <c r="CR20" s="33">
        <v>0</v>
      </c>
      <c r="CS20" s="33">
        <f>SUM(CL20:CR20)</f>
        <v>61448</v>
      </c>
      <c r="CT20" s="33">
        <v>7590</v>
      </c>
      <c r="CU20" s="33">
        <v>8891</v>
      </c>
      <c r="CV20" s="33">
        <v>0</v>
      </c>
      <c r="CW20" s="33">
        <v>0</v>
      </c>
      <c r="CX20" s="33">
        <v>765</v>
      </c>
      <c r="CY20" s="33">
        <v>39050</v>
      </c>
      <c r="CZ20" s="33">
        <v>1909</v>
      </c>
      <c r="DA20" s="33">
        <f>SUM(CT20:CZ20)</f>
        <v>58205</v>
      </c>
      <c r="DB20" s="33">
        <v>7900</v>
      </c>
      <c r="DC20" s="33">
        <v>12506</v>
      </c>
      <c r="DD20" s="33">
        <v>1165</v>
      </c>
      <c r="DE20" s="33">
        <v>810</v>
      </c>
      <c r="DF20" s="33">
        <v>41514</v>
      </c>
      <c r="DG20" s="33">
        <v>0</v>
      </c>
      <c r="DH20" s="33">
        <v>0</v>
      </c>
      <c r="DI20" s="33">
        <f>SUM(DB20:DH20)</f>
        <v>63895</v>
      </c>
      <c r="DJ20" s="33">
        <v>6107</v>
      </c>
      <c r="DK20" s="33">
        <v>6221</v>
      </c>
      <c r="DL20" s="33">
        <v>0</v>
      </c>
      <c r="DM20" s="33">
        <v>0</v>
      </c>
      <c r="DN20" s="33">
        <v>1541</v>
      </c>
      <c r="DO20" s="33">
        <v>45768</v>
      </c>
      <c r="DP20" s="33">
        <v>0</v>
      </c>
      <c r="DQ20" s="33">
        <f>SUM(DJ20:DP20)</f>
        <v>59637</v>
      </c>
      <c r="DR20" s="33">
        <v>11262</v>
      </c>
      <c r="DS20" s="33">
        <v>3861</v>
      </c>
      <c r="DT20" s="33">
        <v>0</v>
      </c>
      <c r="DU20" s="33">
        <v>699</v>
      </c>
      <c r="DV20" s="33">
        <v>0</v>
      </c>
      <c r="DW20" s="33">
        <v>38962</v>
      </c>
      <c r="DX20" s="33">
        <v>0</v>
      </c>
      <c r="DY20" s="33">
        <f>SUM(DR20:DX20)</f>
        <v>54784</v>
      </c>
      <c r="DZ20" s="33">
        <v>4701</v>
      </c>
      <c r="EA20" s="33">
        <v>4184</v>
      </c>
      <c r="EB20" s="33">
        <v>0</v>
      </c>
      <c r="EC20" s="33">
        <v>0</v>
      </c>
      <c r="ED20" s="33">
        <v>673</v>
      </c>
      <c r="EE20" s="33">
        <v>20369</v>
      </c>
      <c r="EF20" s="33">
        <v>1438</v>
      </c>
      <c r="EG20" s="33">
        <f>SUM(DZ20:EF20)</f>
        <v>31365</v>
      </c>
      <c r="EH20" s="33">
        <v>3221</v>
      </c>
      <c r="EI20" s="33">
        <v>4007</v>
      </c>
      <c r="EJ20" s="33">
        <v>0</v>
      </c>
      <c r="EK20" s="33">
        <v>0</v>
      </c>
      <c r="EL20" s="33">
        <v>2139</v>
      </c>
      <c r="EM20" s="33">
        <v>20563</v>
      </c>
      <c r="EN20" s="33">
        <v>0</v>
      </c>
      <c r="EO20" s="33">
        <f>SUM(EH20:EN20)</f>
        <v>29930</v>
      </c>
      <c r="EP20" s="33">
        <v>2739</v>
      </c>
      <c r="EQ20" s="33">
        <v>5703</v>
      </c>
      <c r="ER20" s="33">
        <v>0</v>
      </c>
      <c r="ES20" s="33">
        <v>0</v>
      </c>
      <c r="ET20" s="33">
        <v>503</v>
      </c>
      <c r="EU20" s="33">
        <v>23146</v>
      </c>
      <c r="EV20" s="33">
        <v>1607</v>
      </c>
      <c r="EW20" s="33">
        <f>SUM(EP20:EV20)</f>
        <v>33698</v>
      </c>
      <c r="EX20" s="33">
        <v>2742</v>
      </c>
      <c r="EY20" s="33">
        <v>7192</v>
      </c>
      <c r="EZ20" s="33">
        <v>0</v>
      </c>
      <c r="FA20" s="33">
        <v>742</v>
      </c>
      <c r="FB20" s="33">
        <v>1083</v>
      </c>
      <c r="FC20" s="33">
        <v>28165</v>
      </c>
      <c r="FD20" s="33">
        <v>0</v>
      </c>
      <c r="FE20" s="33">
        <f>SUM(EX20:FD20)</f>
        <v>39924</v>
      </c>
    </row>
    <row r="21" spans="1:161" ht="15.75" customHeight="1" x14ac:dyDescent="0.25">
      <c r="A21" s="12" t="s">
        <v>15</v>
      </c>
      <c r="B21">
        <v>0</v>
      </c>
      <c r="C21">
        <v>2989</v>
      </c>
      <c r="D21">
        <v>0</v>
      </c>
      <c r="E21">
        <v>0</v>
      </c>
      <c r="F21">
        <v>433</v>
      </c>
      <c r="G21">
        <v>17775</v>
      </c>
      <c r="H21">
        <v>0</v>
      </c>
      <c r="I21" s="33">
        <f>SUM(B21:H21)</f>
        <v>21197</v>
      </c>
      <c r="J21" s="33">
        <v>4537</v>
      </c>
      <c r="K21" s="33">
        <v>6892</v>
      </c>
      <c r="L21" s="33">
        <v>0</v>
      </c>
      <c r="M21" s="33">
        <v>799</v>
      </c>
      <c r="N21" s="33">
        <v>473</v>
      </c>
      <c r="O21" s="33">
        <v>25744</v>
      </c>
      <c r="P21" s="33">
        <v>0</v>
      </c>
      <c r="Q21" s="33">
        <f t="shared" ref="Q21:Q24" si="29">SUM(J21:P21)</f>
        <v>38445</v>
      </c>
      <c r="R21">
        <v>0</v>
      </c>
      <c r="S21">
        <v>1213</v>
      </c>
      <c r="T21">
        <v>0</v>
      </c>
      <c r="U21">
        <v>0</v>
      </c>
      <c r="V21">
        <v>0</v>
      </c>
      <c r="W21">
        <v>30909</v>
      </c>
      <c r="X21">
        <v>0</v>
      </c>
      <c r="Y21" s="33">
        <f t="shared" ref="Y21:Y24" si="30">SUM(R21:X21)</f>
        <v>32122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10862</v>
      </c>
      <c r="AF21">
        <v>0</v>
      </c>
      <c r="AG21" s="33">
        <f t="shared" ref="AG21:AG24" si="31">SUM(Z21:AF21)</f>
        <v>10862</v>
      </c>
      <c r="AH21">
        <v>0</v>
      </c>
      <c r="AI21">
        <v>429</v>
      </c>
      <c r="AJ21">
        <v>0</v>
      </c>
      <c r="AK21">
        <v>0</v>
      </c>
      <c r="AL21">
        <v>0</v>
      </c>
      <c r="AM21">
        <v>4812</v>
      </c>
      <c r="AN21">
        <v>0</v>
      </c>
      <c r="AO21" s="33">
        <f t="shared" ref="AO21:AO24" si="32">SUM(AH21:AN21)</f>
        <v>5241</v>
      </c>
      <c r="AP21">
        <v>1366</v>
      </c>
      <c r="AQ21">
        <v>0</v>
      </c>
      <c r="AR21">
        <v>0</v>
      </c>
      <c r="AS21">
        <v>0</v>
      </c>
      <c r="AT21">
        <v>0</v>
      </c>
      <c r="AU21">
        <v>1539</v>
      </c>
      <c r="AV21">
        <v>0</v>
      </c>
      <c r="AW21" s="33">
        <f t="shared" ref="AW21:AW24" si="33">SUM(AP21:AV21)</f>
        <v>2905</v>
      </c>
      <c r="AX21">
        <v>0</v>
      </c>
      <c r="AY21">
        <v>937</v>
      </c>
      <c r="AZ21">
        <v>0</v>
      </c>
      <c r="BA21">
        <v>0</v>
      </c>
      <c r="BB21">
        <v>758</v>
      </c>
      <c r="BC21">
        <v>1732</v>
      </c>
      <c r="BD21">
        <v>0</v>
      </c>
      <c r="BE21" s="33">
        <f t="shared" ref="BE21:BE24" si="34">SUM(AX21:BD21)</f>
        <v>3427</v>
      </c>
      <c r="BF21">
        <v>2248</v>
      </c>
      <c r="BG21">
        <v>2993</v>
      </c>
      <c r="BH21">
        <v>0</v>
      </c>
      <c r="BI21">
        <v>0</v>
      </c>
      <c r="BJ21">
        <v>0</v>
      </c>
      <c r="BK21">
        <v>1205</v>
      </c>
      <c r="BL21">
        <v>0</v>
      </c>
      <c r="BM21" s="33">
        <f t="shared" ref="BM21:BM24" si="35">SUM(BF21:BL21)</f>
        <v>6446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4197</v>
      </c>
      <c r="BT21">
        <v>0</v>
      </c>
      <c r="BU21" s="33">
        <f t="shared" ref="BU21:BU24" si="36">SUM(BN21:BT21)</f>
        <v>4197</v>
      </c>
      <c r="BV21">
        <v>1080</v>
      </c>
      <c r="BW21">
        <v>0</v>
      </c>
      <c r="BX21">
        <v>0</v>
      </c>
      <c r="BY21">
        <v>0</v>
      </c>
      <c r="BZ21">
        <v>0</v>
      </c>
      <c r="CA21">
        <v>1479</v>
      </c>
      <c r="CB21">
        <v>0</v>
      </c>
      <c r="CC21" s="33">
        <f t="shared" ref="CC21:CC24" si="37">SUM(BV21:CB21)</f>
        <v>2559</v>
      </c>
      <c r="CD21">
        <v>0</v>
      </c>
      <c r="CE21">
        <v>1797</v>
      </c>
      <c r="CF21">
        <v>0</v>
      </c>
      <c r="CG21">
        <v>0</v>
      </c>
      <c r="CH21">
        <v>0</v>
      </c>
      <c r="CI21">
        <v>2610</v>
      </c>
      <c r="CJ21">
        <v>0</v>
      </c>
      <c r="CK21" s="33">
        <f t="shared" ref="CK21:CK24" si="38">SUM(CD21:CJ21)</f>
        <v>4407</v>
      </c>
      <c r="CL21" s="33">
        <v>0</v>
      </c>
      <c r="CM21" s="33">
        <v>3122</v>
      </c>
      <c r="CN21" s="33">
        <v>0</v>
      </c>
      <c r="CO21" s="33">
        <v>0</v>
      </c>
      <c r="CP21" s="33">
        <v>695</v>
      </c>
      <c r="CQ21" s="33">
        <v>9559</v>
      </c>
      <c r="CR21" s="33">
        <v>0</v>
      </c>
      <c r="CS21" s="33">
        <f t="shared" ref="CS21:CS24" si="39">SUM(CL21:CR21)</f>
        <v>13376</v>
      </c>
      <c r="CT21">
        <v>327</v>
      </c>
      <c r="CU21">
        <v>2465</v>
      </c>
      <c r="CV21">
        <v>0</v>
      </c>
      <c r="CW21">
        <v>957</v>
      </c>
      <c r="CX21">
        <v>727</v>
      </c>
      <c r="CY21">
        <v>3757</v>
      </c>
      <c r="CZ21">
        <v>0</v>
      </c>
      <c r="DA21" s="33">
        <f t="shared" ref="DA21:DA24" si="40">SUM(CT21:CZ21)</f>
        <v>8233</v>
      </c>
      <c r="DB21">
        <v>0</v>
      </c>
      <c r="DC21">
        <v>1660</v>
      </c>
      <c r="DD21">
        <v>0</v>
      </c>
      <c r="DE21">
        <v>0</v>
      </c>
      <c r="DF21">
        <v>5324</v>
      </c>
      <c r="DG21">
        <v>0</v>
      </c>
      <c r="DH21" s="33">
        <v>0</v>
      </c>
      <c r="DI21" s="33">
        <f t="shared" ref="DI21:DI24" si="41">SUM(DB21:DH21)</f>
        <v>6984</v>
      </c>
      <c r="DJ21">
        <v>0</v>
      </c>
      <c r="DK21">
        <v>1354</v>
      </c>
      <c r="DL21">
        <v>0</v>
      </c>
      <c r="DM21">
        <v>0</v>
      </c>
      <c r="DN21">
        <v>0</v>
      </c>
      <c r="DO21">
        <v>6260</v>
      </c>
      <c r="DP21">
        <v>0</v>
      </c>
      <c r="DQ21" s="33">
        <f t="shared" ref="DQ21:DQ24" si="42">SUM(DJ21:DP21)</f>
        <v>7614</v>
      </c>
      <c r="DR21" s="33">
        <v>2790</v>
      </c>
      <c r="DS21" s="33">
        <v>0</v>
      </c>
      <c r="DT21" s="33">
        <v>0</v>
      </c>
      <c r="DU21" s="33">
        <v>0</v>
      </c>
      <c r="DV21" s="33">
        <v>0</v>
      </c>
      <c r="DW21" s="33">
        <v>4738</v>
      </c>
      <c r="DX21" s="33">
        <v>0</v>
      </c>
      <c r="DY21" s="33">
        <f t="shared" ref="DY21:DY24" si="43">SUM(DR21:DX21)</f>
        <v>7528</v>
      </c>
      <c r="DZ21">
        <v>1761</v>
      </c>
      <c r="EA21">
        <v>0</v>
      </c>
      <c r="EB21">
        <v>0</v>
      </c>
      <c r="EC21">
        <v>0</v>
      </c>
      <c r="ED21">
        <v>0</v>
      </c>
      <c r="EE21">
        <v>7080</v>
      </c>
      <c r="EF21">
        <v>0</v>
      </c>
      <c r="EG21" s="33">
        <f t="shared" ref="EG21:EG24" si="44">SUM(DZ21:EF21)</f>
        <v>8841</v>
      </c>
      <c r="EH21" s="33">
        <v>1369</v>
      </c>
      <c r="EI21" s="33">
        <v>2556</v>
      </c>
      <c r="EJ21" s="33">
        <v>0</v>
      </c>
      <c r="EK21" s="33">
        <v>0</v>
      </c>
      <c r="EL21" s="33">
        <v>1772</v>
      </c>
      <c r="EM21" s="33">
        <v>18632</v>
      </c>
      <c r="EN21" s="33">
        <v>1291</v>
      </c>
      <c r="EO21" s="33">
        <f t="shared" ref="EO21:EO24" si="45">SUM(EH21:EN21)</f>
        <v>25620</v>
      </c>
      <c r="EP21">
        <v>3056</v>
      </c>
      <c r="EQ21">
        <v>883</v>
      </c>
      <c r="ER21">
        <v>0</v>
      </c>
      <c r="ES21">
        <v>1243</v>
      </c>
      <c r="ET21">
        <v>1952</v>
      </c>
      <c r="EU21">
        <v>12738</v>
      </c>
      <c r="EV21">
        <v>835</v>
      </c>
      <c r="EW21" s="33">
        <f t="shared" ref="EW21:EW24" si="46">SUM(EP21:EV21)</f>
        <v>20707</v>
      </c>
      <c r="EX21">
        <v>2248</v>
      </c>
      <c r="EY21">
        <v>2993</v>
      </c>
      <c r="EZ21">
        <v>0</v>
      </c>
      <c r="FA21">
        <v>0</v>
      </c>
      <c r="FB21">
        <v>0</v>
      </c>
      <c r="FC21">
        <v>1205</v>
      </c>
      <c r="FD21">
        <v>0</v>
      </c>
      <c r="FE21" s="33">
        <f t="shared" ref="FE21:FE22" si="47">SUM(EX21:FD21)</f>
        <v>6446</v>
      </c>
    </row>
    <row r="22" spans="1:161" ht="15.75" customHeight="1" x14ac:dyDescent="0.25">
      <c r="A22" s="12" t="s">
        <v>16</v>
      </c>
      <c r="B22">
        <v>2600</v>
      </c>
      <c r="C22">
        <v>3181</v>
      </c>
      <c r="D22">
        <v>0</v>
      </c>
      <c r="E22">
        <v>971</v>
      </c>
      <c r="F22">
        <v>380</v>
      </c>
      <c r="G22">
        <v>21538</v>
      </c>
      <c r="H22">
        <v>0</v>
      </c>
      <c r="I22" s="33">
        <f t="shared" ref="I22" si="48">SUM(B22:H22)</f>
        <v>28670</v>
      </c>
      <c r="J22">
        <v>2078</v>
      </c>
      <c r="K22">
        <v>1609</v>
      </c>
      <c r="L22">
        <v>0</v>
      </c>
      <c r="M22">
        <v>0</v>
      </c>
      <c r="N22">
        <v>465</v>
      </c>
      <c r="O22">
        <v>23536</v>
      </c>
      <c r="P22">
        <v>0</v>
      </c>
      <c r="Q22" s="33">
        <f t="shared" si="29"/>
        <v>27688</v>
      </c>
      <c r="R22">
        <v>0</v>
      </c>
      <c r="S22">
        <v>1749</v>
      </c>
      <c r="T22">
        <v>0</v>
      </c>
      <c r="U22">
        <v>0</v>
      </c>
      <c r="V22">
        <v>595</v>
      </c>
      <c r="W22">
        <v>26468</v>
      </c>
      <c r="X22">
        <v>0</v>
      </c>
      <c r="Y22" s="33">
        <f t="shared" si="30"/>
        <v>28812</v>
      </c>
      <c r="Z22">
        <v>404</v>
      </c>
      <c r="AA22">
        <v>3570</v>
      </c>
      <c r="AB22">
        <v>0</v>
      </c>
      <c r="AC22">
        <v>0</v>
      </c>
      <c r="AD22">
        <v>411</v>
      </c>
      <c r="AE22">
        <v>7489</v>
      </c>
      <c r="AF22">
        <v>0</v>
      </c>
      <c r="AG22" s="33">
        <f t="shared" si="31"/>
        <v>11874</v>
      </c>
      <c r="AH22">
        <v>446</v>
      </c>
      <c r="AI22">
        <v>2799</v>
      </c>
      <c r="AJ22">
        <v>0</v>
      </c>
      <c r="AK22">
        <v>734</v>
      </c>
      <c r="AL22">
        <v>176</v>
      </c>
      <c r="AM22">
        <v>12282</v>
      </c>
      <c r="AN22">
        <v>0</v>
      </c>
      <c r="AO22" s="33">
        <f t="shared" si="32"/>
        <v>16437</v>
      </c>
      <c r="AP22">
        <v>741</v>
      </c>
      <c r="AQ22">
        <v>1464</v>
      </c>
      <c r="AR22">
        <v>0</v>
      </c>
      <c r="AS22">
        <v>0</v>
      </c>
      <c r="AT22">
        <v>1486</v>
      </c>
      <c r="AU22">
        <v>8266</v>
      </c>
      <c r="AV22">
        <v>0</v>
      </c>
      <c r="AW22" s="33">
        <f t="shared" si="33"/>
        <v>11957</v>
      </c>
      <c r="AX22">
        <v>0</v>
      </c>
      <c r="AY22">
        <v>426</v>
      </c>
      <c r="AZ22">
        <v>0</v>
      </c>
      <c r="BA22">
        <v>0</v>
      </c>
      <c r="BB22">
        <v>2949</v>
      </c>
      <c r="BC22">
        <v>15248</v>
      </c>
      <c r="BD22">
        <v>847</v>
      </c>
      <c r="BE22" s="33">
        <f t="shared" si="34"/>
        <v>19470</v>
      </c>
      <c r="BF22">
        <v>787</v>
      </c>
      <c r="BG22">
        <v>3851</v>
      </c>
      <c r="BH22">
        <v>0</v>
      </c>
      <c r="BI22">
        <v>0</v>
      </c>
      <c r="BJ22">
        <v>0</v>
      </c>
      <c r="BK22">
        <v>15276</v>
      </c>
      <c r="BL22">
        <v>892</v>
      </c>
      <c r="BM22" s="33">
        <f t="shared" si="35"/>
        <v>20806</v>
      </c>
      <c r="BN22">
        <v>2213</v>
      </c>
      <c r="BO22">
        <v>580</v>
      </c>
      <c r="BP22">
        <v>0</v>
      </c>
      <c r="BQ22">
        <v>0</v>
      </c>
      <c r="BR22">
        <v>2358</v>
      </c>
      <c r="BS22">
        <v>11575</v>
      </c>
      <c r="BT22">
        <v>0</v>
      </c>
      <c r="BU22" s="33">
        <f t="shared" si="36"/>
        <v>16726</v>
      </c>
      <c r="BV22">
        <v>0</v>
      </c>
      <c r="BW22">
        <v>3121</v>
      </c>
      <c r="BX22">
        <v>0</v>
      </c>
      <c r="BY22">
        <v>0</v>
      </c>
      <c r="BZ22">
        <v>873</v>
      </c>
      <c r="CA22">
        <v>11809</v>
      </c>
      <c r="CB22">
        <v>0</v>
      </c>
      <c r="CC22" s="33">
        <f t="shared" si="37"/>
        <v>15803</v>
      </c>
      <c r="CD22">
        <v>1362</v>
      </c>
      <c r="CE22">
        <v>1818</v>
      </c>
      <c r="CF22">
        <v>0</v>
      </c>
      <c r="CG22">
        <v>0</v>
      </c>
      <c r="CH22">
        <v>2220</v>
      </c>
      <c r="CI22">
        <v>14543</v>
      </c>
      <c r="CJ22">
        <v>0</v>
      </c>
      <c r="CK22" s="33">
        <f t="shared" si="38"/>
        <v>19943</v>
      </c>
      <c r="CL22">
        <v>1188</v>
      </c>
      <c r="CM22">
        <v>4611</v>
      </c>
      <c r="CN22">
        <v>0</v>
      </c>
      <c r="CO22">
        <v>0</v>
      </c>
      <c r="CP22">
        <v>0</v>
      </c>
      <c r="CQ22">
        <v>11275</v>
      </c>
      <c r="CR22" s="33">
        <v>0</v>
      </c>
      <c r="CS22" s="33">
        <f t="shared" si="39"/>
        <v>17074</v>
      </c>
      <c r="CT22">
        <v>0</v>
      </c>
      <c r="CU22">
        <v>772</v>
      </c>
      <c r="CV22">
        <v>0</v>
      </c>
      <c r="CW22">
        <v>0</v>
      </c>
      <c r="CX22">
        <v>0</v>
      </c>
      <c r="CY22">
        <v>8738</v>
      </c>
      <c r="CZ22">
        <v>0</v>
      </c>
      <c r="DA22" s="33">
        <f t="shared" si="40"/>
        <v>9510</v>
      </c>
      <c r="DB22">
        <v>533</v>
      </c>
      <c r="DC22">
        <v>738</v>
      </c>
      <c r="DD22">
        <v>0</v>
      </c>
      <c r="DE22">
        <v>576</v>
      </c>
      <c r="DF22">
        <v>12839</v>
      </c>
      <c r="DG22">
        <v>0</v>
      </c>
      <c r="DH22" s="33">
        <v>0</v>
      </c>
      <c r="DI22" s="33">
        <f t="shared" si="41"/>
        <v>14686</v>
      </c>
      <c r="DJ22">
        <v>0</v>
      </c>
      <c r="DK22">
        <v>1354</v>
      </c>
      <c r="DL22">
        <v>0</v>
      </c>
      <c r="DM22">
        <v>0</v>
      </c>
      <c r="DN22">
        <v>0</v>
      </c>
      <c r="DO22">
        <v>6260</v>
      </c>
      <c r="DP22">
        <v>0</v>
      </c>
      <c r="DQ22" s="33">
        <f t="shared" si="42"/>
        <v>7614</v>
      </c>
      <c r="DR22">
        <v>0</v>
      </c>
      <c r="DS22">
        <v>1706</v>
      </c>
      <c r="DT22">
        <v>0</v>
      </c>
      <c r="DU22">
        <v>0</v>
      </c>
      <c r="DV22">
        <v>788</v>
      </c>
      <c r="DW22">
        <v>10505</v>
      </c>
      <c r="DX22">
        <v>0</v>
      </c>
      <c r="DY22" s="33">
        <f t="shared" si="43"/>
        <v>12999</v>
      </c>
      <c r="DZ22">
        <v>0</v>
      </c>
      <c r="EA22">
        <v>1682</v>
      </c>
      <c r="EB22">
        <v>0</v>
      </c>
      <c r="EC22">
        <v>0</v>
      </c>
      <c r="ED22">
        <v>0</v>
      </c>
      <c r="EE22">
        <v>10042</v>
      </c>
      <c r="EF22">
        <v>0</v>
      </c>
      <c r="EG22" s="33">
        <f t="shared" si="44"/>
        <v>11724</v>
      </c>
      <c r="EH22">
        <v>1613</v>
      </c>
      <c r="EI22">
        <v>7585</v>
      </c>
      <c r="EJ22">
        <v>0</v>
      </c>
      <c r="EK22">
        <v>0</v>
      </c>
      <c r="EL22">
        <v>0</v>
      </c>
      <c r="EM22">
        <v>19545</v>
      </c>
      <c r="EN22">
        <v>0</v>
      </c>
      <c r="EO22" s="33">
        <f t="shared" si="45"/>
        <v>28743</v>
      </c>
      <c r="EP22">
        <v>1266</v>
      </c>
      <c r="EQ22">
        <v>2706</v>
      </c>
      <c r="ER22">
        <v>0</v>
      </c>
      <c r="ES22">
        <v>742</v>
      </c>
      <c r="ET22">
        <v>465</v>
      </c>
      <c r="EU22">
        <v>19585</v>
      </c>
      <c r="EV22">
        <v>0</v>
      </c>
      <c r="EW22" s="33">
        <f t="shared" si="46"/>
        <v>24764</v>
      </c>
      <c r="EX22">
        <v>787</v>
      </c>
      <c r="EY22">
        <v>3851</v>
      </c>
      <c r="EZ22">
        <v>0</v>
      </c>
      <c r="FA22">
        <v>0</v>
      </c>
      <c r="FB22">
        <v>0</v>
      </c>
      <c r="FC22">
        <v>15276</v>
      </c>
      <c r="FD22">
        <v>892</v>
      </c>
      <c r="FE22" s="33">
        <f t="shared" si="47"/>
        <v>20806</v>
      </c>
    </row>
    <row r="23" spans="1:161" ht="15.75" customHeight="1" x14ac:dyDescent="0.25">
      <c r="A23" s="12" t="s">
        <v>17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 s="33">
        <f>SUM(B23:H23)</f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414</v>
      </c>
      <c r="P23">
        <v>0</v>
      </c>
      <c r="Q23" s="33">
        <f>SUM(J23:P23)</f>
        <v>414</v>
      </c>
      <c r="R23">
        <v>0</v>
      </c>
      <c r="S23">
        <v>0</v>
      </c>
      <c r="T23">
        <v>0</v>
      </c>
      <c r="U23">
        <v>0</v>
      </c>
      <c r="V23">
        <v>0</v>
      </c>
      <c r="W23">
        <v>409</v>
      </c>
      <c r="X23">
        <v>0</v>
      </c>
      <c r="Y23" s="33">
        <f>SUM(R23:X23)</f>
        <v>409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496</v>
      </c>
      <c r="AF23">
        <v>0</v>
      </c>
      <c r="AG23" s="33">
        <f>SUM(Z23:AF23)</f>
        <v>496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1116</v>
      </c>
      <c r="AN23">
        <v>0</v>
      </c>
      <c r="AO23" s="33">
        <f>SUM(AH23:AN23)</f>
        <v>1116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 s="33">
        <f>SUM(AP23:AV23)</f>
        <v>0</v>
      </c>
      <c r="AX23" t="s">
        <v>22</v>
      </c>
      <c r="AY23" t="s">
        <v>22</v>
      </c>
      <c r="AZ23" t="s">
        <v>22</v>
      </c>
      <c r="BA23" t="s">
        <v>22</v>
      </c>
      <c r="BB23" t="s">
        <v>22</v>
      </c>
      <c r="BC23" t="s">
        <v>22</v>
      </c>
      <c r="BD23" t="s">
        <v>22</v>
      </c>
      <c r="BE23" s="33">
        <v>0</v>
      </c>
      <c r="BF23">
        <v>0</v>
      </c>
      <c r="BG23">
        <v>778</v>
      </c>
      <c r="BH23">
        <v>0</v>
      </c>
      <c r="BI23">
        <v>0</v>
      </c>
      <c r="BJ23">
        <v>0</v>
      </c>
      <c r="BK23">
        <v>626</v>
      </c>
      <c r="BL23">
        <v>0</v>
      </c>
      <c r="BM23" s="33">
        <f>SUM(BF23:BL23)</f>
        <v>1404</v>
      </c>
      <c r="BN23">
        <v>0</v>
      </c>
      <c r="BO23">
        <v>918</v>
      </c>
      <c r="BP23">
        <v>0</v>
      </c>
      <c r="BQ23">
        <v>0</v>
      </c>
      <c r="BR23">
        <v>0</v>
      </c>
      <c r="BS23">
        <v>0</v>
      </c>
      <c r="BT23">
        <v>0</v>
      </c>
      <c r="BU23" s="33">
        <f>SUM(BN23:BT23)</f>
        <v>918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 s="33">
        <f>SUM(BV23:CB23)</f>
        <v>0</v>
      </c>
      <c r="CD23">
        <v>0</v>
      </c>
      <c r="CE23">
        <v>1070</v>
      </c>
      <c r="CF23">
        <v>0</v>
      </c>
      <c r="CG23">
        <v>0</v>
      </c>
      <c r="CH23">
        <v>0</v>
      </c>
      <c r="CI23">
        <v>0</v>
      </c>
      <c r="CJ23">
        <v>0</v>
      </c>
      <c r="CK23" s="33">
        <f>SUM(CD23:CJ23)</f>
        <v>1070</v>
      </c>
      <c r="CL23">
        <v>0</v>
      </c>
      <c r="CM23">
        <v>1117</v>
      </c>
      <c r="CN23">
        <v>0</v>
      </c>
      <c r="CO23">
        <v>0</v>
      </c>
      <c r="CP23">
        <v>0</v>
      </c>
      <c r="CQ23">
        <v>0</v>
      </c>
      <c r="CR23" s="33">
        <v>0</v>
      </c>
      <c r="CS23" s="33">
        <f>SUM(CL23:CR23)</f>
        <v>1117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708</v>
      </c>
      <c r="CZ23">
        <v>0</v>
      </c>
      <c r="DA23" s="33">
        <f>SUM(CT23:CZ23)</f>
        <v>708</v>
      </c>
      <c r="DB23">
        <v>0</v>
      </c>
      <c r="DC23">
        <v>0</v>
      </c>
      <c r="DD23">
        <v>0</v>
      </c>
      <c r="DE23">
        <v>0</v>
      </c>
      <c r="DF23">
        <v>695</v>
      </c>
      <c r="DG23">
        <v>0</v>
      </c>
      <c r="DH23" s="33">
        <v>0</v>
      </c>
      <c r="DI23" s="33">
        <f>SUM(DB23:DH23)</f>
        <v>695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 s="33">
        <f>SUM(DJ23:DP23)</f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392</v>
      </c>
      <c r="DX23">
        <v>0</v>
      </c>
      <c r="DY23" s="33">
        <f>SUM(DR23:DX23)</f>
        <v>392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 s="33">
        <f>SUM(DZ23:EF23)</f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 s="33">
        <f>SUM(EH23:EN23)</f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 s="33">
        <f>SUM(EP23:EV23)</f>
        <v>0</v>
      </c>
      <c r="EX23">
        <v>0</v>
      </c>
      <c r="EY23">
        <v>778</v>
      </c>
      <c r="EZ23">
        <v>0</v>
      </c>
      <c r="FA23">
        <v>0</v>
      </c>
      <c r="FB23">
        <v>0</v>
      </c>
      <c r="FC23">
        <v>626</v>
      </c>
      <c r="FD23">
        <v>0</v>
      </c>
      <c r="FE23" s="33">
        <f>SUM(EX23:FD23)</f>
        <v>1404</v>
      </c>
    </row>
    <row r="24" spans="1:161" ht="15.75" customHeight="1" x14ac:dyDescent="0.25">
      <c r="A24" s="12" t="s">
        <v>18</v>
      </c>
      <c r="B24">
        <v>0</v>
      </c>
      <c r="C24">
        <v>713</v>
      </c>
      <c r="D24">
        <v>0</v>
      </c>
      <c r="E24">
        <v>713</v>
      </c>
      <c r="F24">
        <v>383</v>
      </c>
      <c r="G24">
        <v>997</v>
      </c>
      <c r="H24">
        <v>0</v>
      </c>
      <c r="I24" s="33">
        <f t="shared" ref="I24" si="49">SUM(B24:H24)</f>
        <v>2806</v>
      </c>
      <c r="J24">
        <v>318</v>
      </c>
      <c r="K24">
        <v>318</v>
      </c>
      <c r="L24">
        <v>0</v>
      </c>
      <c r="M24">
        <v>0</v>
      </c>
      <c r="N24">
        <v>0</v>
      </c>
      <c r="O24">
        <v>1169</v>
      </c>
      <c r="P24">
        <v>0</v>
      </c>
      <c r="Q24" s="33">
        <f t="shared" si="29"/>
        <v>1805</v>
      </c>
      <c r="R24">
        <v>0</v>
      </c>
      <c r="S24">
        <v>0</v>
      </c>
      <c r="T24">
        <v>0</v>
      </c>
      <c r="U24">
        <v>0</v>
      </c>
      <c r="V24">
        <v>0</v>
      </c>
      <c r="W24">
        <v>1314</v>
      </c>
      <c r="X24">
        <v>0</v>
      </c>
      <c r="Y24" s="33">
        <f t="shared" si="30"/>
        <v>1314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1770</v>
      </c>
      <c r="AF24">
        <v>0</v>
      </c>
      <c r="AG24" s="33">
        <f t="shared" si="31"/>
        <v>1770</v>
      </c>
      <c r="AH24">
        <v>0</v>
      </c>
      <c r="AI24">
        <v>1138</v>
      </c>
      <c r="AJ24">
        <v>0</v>
      </c>
      <c r="AK24">
        <v>0</v>
      </c>
      <c r="AL24">
        <v>261</v>
      </c>
      <c r="AM24">
        <v>2713</v>
      </c>
      <c r="AN24">
        <v>0</v>
      </c>
      <c r="AO24" s="33">
        <f t="shared" si="32"/>
        <v>4112</v>
      </c>
      <c r="AP24">
        <v>0</v>
      </c>
      <c r="AQ24">
        <v>631</v>
      </c>
      <c r="AR24">
        <v>0</v>
      </c>
      <c r="AS24">
        <v>0</v>
      </c>
      <c r="AT24">
        <v>0</v>
      </c>
      <c r="AU24">
        <v>2210</v>
      </c>
      <c r="AV24">
        <v>0</v>
      </c>
      <c r="AW24" s="33">
        <f t="shared" si="33"/>
        <v>2841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2420</v>
      </c>
      <c r="BD24">
        <v>0</v>
      </c>
      <c r="BE24" s="33">
        <f t="shared" si="34"/>
        <v>2420</v>
      </c>
      <c r="BF24">
        <v>0</v>
      </c>
      <c r="BG24">
        <v>0</v>
      </c>
      <c r="BH24">
        <v>0</v>
      </c>
      <c r="BI24">
        <v>0</v>
      </c>
      <c r="BJ24">
        <v>566</v>
      </c>
      <c r="BK24">
        <v>2118</v>
      </c>
      <c r="BL24">
        <v>0</v>
      </c>
      <c r="BM24" s="33">
        <f t="shared" si="35"/>
        <v>2684</v>
      </c>
      <c r="BN24">
        <v>0</v>
      </c>
      <c r="BO24">
        <v>0</v>
      </c>
      <c r="BP24">
        <v>0</v>
      </c>
      <c r="BQ24">
        <v>0</v>
      </c>
      <c r="BR24">
        <v>886</v>
      </c>
      <c r="BS24">
        <v>2527</v>
      </c>
      <c r="BT24">
        <v>0</v>
      </c>
      <c r="BU24" s="33">
        <f t="shared" si="36"/>
        <v>3413</v>
      </c>
      <c r="BV24">
        <v>0</v>
      </c>
      <c r="BW24">
        <v>716</v>
      </c>
      <c r="BX24">
        <v>0</v>
      </c>
      <c r="BY24">
        <v>0</v>
      </c>
      <c r="BZ24">
        <v>0</v>
      </c>
      <c r="CA24">
        <v>5675</v>
      </c>
      <c r="CB24">
        <v>0</v>
      </c>
      <c r="CC24" s="33">
        <f t="shared" si="37"/>
        <v>6391</v>
      </c>
      <c r="CD24">
        <v>0</v>
      </c>
      <c r="CE24">
        <v>706</v>
      </c>
      <c r="CF24">
        <v>0</v>
      </c>
      <c r="CG24">
        <v>0</v>
      </c>
      <c r="CH24">
        <v>352</v>
      </c>
      <c r="CI24">
        <v>880</v>
      </c>
      <c r="CJ24">
        <v>0</v>
      </c>
      <c r="CK24" s="33">
        <f t="shared" si="38"/>
        <v>1938</v>
      </c>
      <c r="CL24">
        <v>0</v>
      </c>
      <c r="CM24">
        <v>0</v>
      </c>
      <c r="CN24">
        <v>0</v>
      </c>
      <c r="CO24">
        <v>0</v>
      </c>
      <c r="CP24">
        <v>462</v>
      </c>
      <c r="CQ24">
        <v>1350</v>
      </c>
      <c r="CR24" s="33">
        <v>0</v>
      </c>
      <c r="CS24" s="33">
        <f t="shared" si="39"/>
        <v>1812</v>
      </c>
      <c r="CT24">
        <v>0</v>
      </c>
      <c r="CU24">
        <v>0</v>
      </c>
      <c r="CV24">
        <v>0</v>
      </c>
      <c r="CW24">
        <v>1095</v>
      </c>
      <c r="CX24">
        <v>0</v>
      </c>
      <c r="CY24">
        <v>5399</v>
      </c>
      <c r="CZ24">
        <v>0</v>
      </c>
      <c r="DA24" s="33">
        <f t="shared" si="40"/>
        <v>6494</v>
      </c>
      <c r="DB24">
        <v>0</v>
      </c>
      <c r="DC24">
        <v>1026</v>
      </c>
      <c r="DD24">
        <v>0</v>
      </c>
      <c r="DE24">
        <v>0</v>
      </c>
      <c r="DF24">
        <v>2176</v>
      </c>
      <c r="DG24">
        <v>0</v>
      </c>
      <c r="DH24" s="33">
        <v>0</v>
      </c>
      <c r="DI24" s="33">
        <f t="shared" si="41"/>
        <v>3202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4303</v>
      </c>
      <c r="DP24">
        <v>0</v>
      </c>
      <c r="DQ24" s="33">
        <f t="shared" si="42"/>
        <v>4303</v>
      </c>
      <c r="DR24">
        <v>0</v>
      </c>
      <c r="DS24">
        <v>0</v>
      </c>
      <c r="DT24">
        <v>0</v>
      </c>
      <c r="DU24">
        <v>0</v>
      </c>
      <c r="DV24">
        <v>542</v>
      </c>
      <c r="DW24">
        <v>2678</v>
      </c>
      <c r="DX24">
        <v>0</v>
      </c>
      <c r="DY24" s="33">
        <f t="shared" si="43"/>
        <v>3220</v>
      </c>
      <c r="DZ24">
        <v>0</v>
      </c>
      <c r="EA24">
        <v>723</v>
      </c>
      <c r="EB24">
        <v>0</v>
      </c>
      <c r="EC24">
        <v>0</v>
      </c>
      <c r="ED24">
        <v>636</v>
      </c>
      <c r="EE24">
        <v>1584</v>
      </c>
      <c r="EF24">
        <v>0</v>
      </c>
      <c r="EG24" s="33">
        <f t="shared" si="44"/>
        <v>2943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6049</v>
      </c>
      <c r="EN24">
        <v>0</v>
      </c>
      <c r="EO24" s="33">
        <f t="shared" si="45"/>
        <v>6049</v>
      </c>
      <c r="EP24">
        <v>762</v>
      </c>
      <c r="EQ24">
        <v>1358</v>
      </c>
      <c r="ER24">
        <v>0</v>
      </c>
      <c r="ES24">
        <v>0</v>
      </c>
      <c r="ET24">
        <v>696</v>
      </c>
      <c r="EU24">
        <v>9345</v>
      </c>
      <c r="EV24">
        <v>0</v>
      </c>
      <c r="EW24" s="33">
        <f t="shared" si="46"/>
        <v>12161</v>
      </c>
      <c r="EX24">
        <v>0</v>
      </c>
      <c r="EY24">
        <v>0</v>
      </c>
      <c r="EZ24">
        <v>0</v>
      </c>
      <c r="FA24">
        <v>0</v>
      </c>
      <c r="FB24">
        <v>566</v>
      </c>
      <c r="FC24">
        <v>2118</v>
      </c>
      <c r="FD24">
        <v>0</v>
      </c>
      <c r="FE24" s="33">
        <f t="shared" ref="FE24" si="50">SUM(EX24:FD24)</f>
        <v>2684</v>
      </c>
    </row>
    <row r="25" spans="1:161" ht="15.75" customHeight="1" x14ac:dyDescent="0.25">
      <c r="A25" s="12" t="s">
        <v>19</v>
      </c>
      <c r="B25">
        <v>0</v>
      </c>
      <c r="C25">
        <v>1218</v>
      </c>
      <c r="D25">
        <v>0</v>
      </c>
      <c r="E25">
        <v>0</v>
      </c>
      <c r="F25">
        <v>403</v>
      </c>
      <c r="G25">
        <v>64532</v>
      </c>
      <c r="H25">
        <v>0</v>
      </c>
      <c r="I25" s="33">
        <f>SUM(B25:H25)</f>
        <v>66153</v>
      </c>
      <c r="J25">
        <v>520</v>
      </c>
      <c r="K25">
        <v>3493</v>
      </c>
      <c r="L25">
        <v>0</v>
      </c>
      <c r="M25">
        <v>0</v>
      </c>
      <c r="N25">
        <v>1543</v>
      </c>
      <c r="O25">
        <v>57092</v>
      </c>
      <c r="P25">
        <v>0</v>
      </c>
      <c r="Q25" s="33">
        <f>SUM(J25:P25)</f>
        <v>62648</v>
      </c>
      <c r="R25">
        <v>0</v>
      </c>
      <c r="S25">
        <v>4212</v>
      </c>
      <c r="T25">
        <v>0</v>
      </c>
      <c r="U25">
        <v>430</v>
      </c>
      <c r="V25">
        <v>2377</v>
      </c>
      <c r="W25">
        <v>55551</v>
      </c>
      <c r="X25">
        <v>0</v>
      </c>
      <c r="Y25" s="33">
        <f>SUM(R25:X25)</f>
        <v>62570</v>
      </c>
      <c r="Z25">
        <v>501</v>
      </c>
      <c r="AA25">
        <v>4142</v>
      </c>
      <c r="AB25">
        <v>0</v>
      </c>
      <c r="AC25">
        <v>0</v>
      </c>
      <c r="AD25">
        <v>439</v>
      </c>
      <c r="AE25">
        <v>74414</v>
      </c>
      <c r="AF25">
        <v>0</v>
      </c>
      <c r="AG25" s="33">
        <f>SUM(Z25:AF25)</f>
        <v>79496</v>
      </c>
      <c r="AH25">
        <v>2394</v>
      </c>
      <c r="AI25">
        <v>4110</v>
      </c>
      <c r="AJ25">
        <v>0</v>
      </c>
      <c r="AK25">
        <v>0</v>
      </c>
      <c r="AL25">
        <v>2020</v>
      </c>
      <c r="AM25">
        <v>73201</v>
      </c>
      <c r="AN25">
        <v>0</v>
      </c>
      <c r="AO25" s="33">
        <f>SUM(AH25:AN25)</f>
        <v>81725</v>
      </c>
      <c r="AP25">
        <v>531</v>
      </c>
      <c r="AQ25">
        <v>3003</v>
      </c>
      <c r="AR25">
        <v>0</v>
      </c>
      <c r="AS25">
        <v>0</v>
      </c>
      <c r="AT25">
        <v>1565</v>
      </c>
      <c r="AU25">
        <v>54852</v>
      </c>
      <c r="AV25">
        <v>0</v>
      </c>
      <c r="AW25" s="33">
        <f>SUM(AP25:AV25)</f>
        <v>59951</v>
      </c>
      <c r="AX25">
        <v>336</v>
      </c>
      <c r="AY25">
        <v>3968</v>
      </c>
      <c r="AZ25">
        <v>0</v>
      </c>
      <c r="BA25">
        <v>0</v>
      </c>
      <c r="BB25">
        <v>0</v>
      </c>
      <c r="BC25">
        <v>38928</v>
      </c>
      <c r="BD25">
        <v>0</v>
      </c>
      <c r="BE25" s="33">
        <f>SUM(AX25:BD25)</f>
        <v>43232</v>
      </c>
      <c r="BF25">
        <v>1124</v>
      </c>
      <c r="BG25">
        <v>1134</v>
      </c>
      <c r="BH25">
        <v>0</v>
      </c>
      <c r="BI25">
        <v>0</v>
      </c>
      <c r="BJ25">
        <v>1226</v>
      </c>
      <c r="BK25">
        <v>35213</v>
      </c>
      <c r="BL25">
        <v>0</v>
      </c>
      <c r="BM25" s="33">
        <f>SUM(BF25:BL25)</f>
        <v>38697</v>
      </c>
      <c r="BN25">
        <v>0</v>
      </c>
      <c r="BO25">
        <v>4805</v>
      </c>
      <c r="BP25">
        <v>0</v>
      </c>
      <c r="BQ25">
        <v>0</v>
      </c>
      <c r="BR25">
        <v>1525</v>
      </c>
      <c r="BS25">
        <v>31685</v>
      </c>
      <c r="BT25">
        <v>0</v>
      </c>
      <c r="BU25" s="33">
        <f>SUM(BN25:BT25)</f>
        <v>38015</v>
      </c>
      <c r="BV25">
        <v>688</v>
      </c>
      <c r="BW25">
        <v>3382</v>
      </c>
      <c r="BX25">
        <v>0</v>
      </c>
      <c r="BY25">
        <v>0</v>
      </c>
      <c r="BZ25">
        <v>0</v>
      </c>
      <c r="CA25">
        <v>32281</v>
      </c>
      <c r="CB25">
        <v>0</v>
      </c>
      <c r="CC25" s="33">
        <f>SUM(BV25:CB25)</f>
        <v>36351</v>
      </c>
      <c r="CD25">
        <v>2197</v>
      </c>
      <c r="CE25">
        <v>4782</v>
      </c>
      <c r="CF25">
        <v>0</v>
      </c>
      <c r="CG25">
        <v>1204</v>
      </c>
      <c r="CH25">
        <v>695</v>
      </c>
      <c r="CI25">
        <v>27957</v>
      </c>
      <c r="CJ25">
        <v>0</v>
      </c>
      <c r="CK25" s="33">
        <f>SUM(CD25:CJ25)</f>
        <v>36835</v>
      </c>
      <c r="CL25">
        <v>4339</v>
      </c>
      <c r="CM25">
        <v>2364</v>
      </c>
      <c r="CN25">
        <v>0</v>
      </c>
      <c r="CO25">
        <v>0</v>
      </c>
      <c r="CP25">
        <v>401</v>
      </c>
      <c r="CQ25">
        <v>19919</v>
      </c>
      <c r="CR25" s="33">
        <v>0</v>
      </c>
      <c r="CS25" s="33">
        <f>SUM(CL25:CR25)</f>
        <v>27023</v>
      </c>
      <c r="CT25">
        <v>1961</v>
      </c>
      <c r="CU25">
        <v>5018</v>
      </c>
      <c r="CV25">
        <v>0</v>
      </c>
      <c r="CW25">
        <v>575</v>
      </c>
      <c r="CX25">
        <v>704</v>
      </c>
      <c r="CY25">
        <v>48156</v>
      </c>
      <c r="CZ25">
        <v>0</v>
      </c>
      <c r="DA25" s="33">
        <f>SUM(CT25:CZ25)</f>
        <v>56414</v>
      </c>
      <c r="DB25">
        <v>1485</v>
      </c>
      <c r="DC25">
        <v>438</v>
      </c>
      <c r="DD25">
        <v>603</v>
      </c>
      <c r="DE25">
        <v>3857</v>
      </c>
      <c r="DF25">
        <v>40072</v>
      </c>
      <c r="DG25">
        <v>0</v>
      </c>
      <c r="DH25" s="33">
        <v>0</v>
      </c>
      <c r="DI25" s="33">
        <f>SUM(DB25:DH25)</f>
        <v>46455</v>
      </c>
      <c r="DJ25">
        <v>719</v>
      </c>
      <c r="DK25">
        <v>3556</v>
      </c>
      <c r="DL25">
        <v>0</v>
      </c>
      <c r="DM25">
        <v>0</v>
      </c>
      <c r="DN25">
        <v>1230</v>
      </c>
      <c r="DO25">
        <v>28647</v>
      </c>
      <c r="DP25">
        <v>0</v>
      </c>
      <c r="DQ25" s="33">
        <f>SUM(DJ25:DP25)</f>
        <v>34152</v>
      </c>
      <c r="DR25">
        <v>4152</v>
      </c>
      <c r="DS25">
        <v>3727</v>
      </c>
      <c r="DT25">
        <v>0</v>
      </c>
      <c r="DU25">
        <v>0</v>
      </c>
      <c r="DV25">
        <v>2592</v>
      </c>
      <c r="DW25">
        <v>39292</v>
      </c>
      <c r="DX25">
        <v>0</v>
      </c>
      <c r="DY25" s="33">
        <f>SUM(DR25:DX25)</f>
        <v>49763</v>
      </c>
      <c r="DZ25">
        <v>8275</v>
      </c>
      <c r="EA25">
        <v>6383</v>
      </c>
      <c r="EB25">
        <v>0</v>
      </c>
      <c r="EC25">
        <v>0</v>
      </c>
      <c r="ED25">
        <v>0</v>
      </c>
      <c r="EE25">
        <v>56650</v>
      </c>
      <c r="EF25">
        <v>0</v>
      </c>
      <c r="EG25" s="33">
        <f>SUM(DZ25:EF25)</f>
        <v>71308</v>
      </c>
      <c r="EH25">
        <v>3179</v>
      </c>
      <c r="EI25">
        <v>4731</v>
      </c>
      <c r="EJ25">
        <v>0</v>
      </c>
      <c r="EK25">
        <v>1176</v>
      </c>
      <c r="EL25">
        <v>456</v>
      </c>
      <c r="EM25">
        <v>45131</v>
      </c>
      <c r="EN25">
        <v>0</v>
      </c>
      <c r="EO25" s="33">
        <f>SUM(EH25:EN25)</f>
        <v>54673</v>
      </c>
      <c r="EP25">
        <v>1668</v>
      </c>
      <c r="EQ25">
        <v>10497</v>
      </c>
      <c r="ER25">
        <v>0</v>
      </c>
      <c r="ES25">
        <v>808</v>
      </c>
      <c r="ET25">
        <v>863</v>
      </c>
      <c r="EU25">
        <v>75216</v>
      </c>
      <c r="EV25">
        <v>0</v>
      </c>
      <c r="EW25" s="33">
        <f>SUM(EP25:EV25)</f>
        <v>89052</v>
      </c>
      <c r="EX25">
        <v>1124</v>
      </c>
      <c r="EY25">
        <v>1134</v>
      </c>
      <c r="EZ25">
        <v>0</v>
      </c>
      <c r="FA25">
        <v>0</v>
      </c>
      <c r="FB25">
        <v>1226</v>
      </c>
      <c r="FC25">
        <v>35213</v>
      </c>
      <c r="FD25">
        <v>0</v>
      </c>
      <c r="FE25" s="33">
        <f>SUM(EX25:FD25)</f>
        <v>38697</v>
      </c>
    </row>
    <row r="26" spans="1:161" ht="15.75" customHeight="1" x14ac:dyDescent="0.25">
      <c r="A26" s="12" t="s">
        <v>20</v>
      </c>
      <c r="B26">
        <v>0</v>
      </c>
      <c r="C26">
        <v>801</v>
      </c>
      <c r="D26">
        <v>0</v>
      </c>
      <c r="E26">
        <v>0</v>
      </c>
      <c r="F26">
        <v>0</v>
      </c>
      <c r="G26">
        <v>0</v>
      </c>
      <c r="H26">
        <v>0</v>
      </c>
      <c r="I26" s="33">
        <f t="shared" ref="I26:I27" si="51">SUM(B26:H26)</f>
        <v>801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33">
        <f t="shared" ref="Q26" si="52">SUM(J26:P26)</f>
        <v>0</v>
      </c>
      <c r="R26">
        <v>0</v>
      </c>
      <c r="S26">
        <v>687</v>
      </c>
      <c r="T26">
        <v>0</v>
      </c>
      <c r="U26">
        <v>0</v>
      </c>
      <c r="V26">
        <v>0</v>
      </c>
      <c r="W26">
        <v>407</v>
      </c>
      <c r="X26">
        <v>0</v>
      </c>
      <c r="Y26" s="33">
        <f t="shared" ref="Y26" si="53">SUM(R26:X26)</f>
        <v>1094</v>
      </c>
      <c r="Z26" s="33">
        <v>1733</v>
      </c>
      <c r="AA26" s="33">
        <v>0</v>
      </c>
      <c r="AB26" s="33">
        <v>0</v>
      </c>
      <c r="AC26" s="33">
        <v>1733</v>
      </c>
      <c r="AD26" s="33">
        <v>0</v>
      </c>
      <c r="AE26" s="33">
        <v>1736</v>
      </c>
      <c r="AF26" s="33">
        <v>0</v>
      </c>
      <c r="AG26" s="33">
        <f t="shared" ref="AG26" si="54">SUM(Z26:AF26)</f>
        <v>5202</v>
      </c>
      <c r="AH26">
        <v>877</v>
      </c>
      <c r="AI26">
        <v>0</v>
      </c>
      <c r="AJ26">
        <v>0</v>
      </c>
      <c r="AK26">
        <v>0</v>
      </c>
      <c r="AL26">
        <v>0</v>
      </c>
      <c r="AM26">
        <v>2275</v>
      </c>
      <c r="AN26">
        <v>0</v>
      </c>
      <c r="AO26" s="33">
        <f t="shared" ref="AO26" si="55">SUM(AH26:AN26)</f>
        <v>3152</v>
      </c>
      <c r="AP26">
        <v>1158</v>
      </c>
      <c r="AQ26">
        <v>0</v>
      </c>
      <c r="AR26">
        <v>0</v>
      </c>
      <c r="AS26">
        <v>0</v>
      </c>
      <c r="AT26">
        <v>0</v>
      </c>
      <c r="AU26">
        <v>1950</v>
      </c>
      <c r="AV26">
        <v>0</v>
      </c>
      <c r="AW26" s="33">
        <f t="shared" ref="AW26" si="56">SUM(AP26:AV26)</f>
        <v>3108</v>
      </c>
      <c r="AX26" s="33">
        <v>1968</v>
      </c>
      <c r="AY26" s="33">
        <v>0</v>
      </c>
      <c r="AZ26" s="33">
        <v>0</v>
      </c>
      <c r="BA26" s="33">
        <v>0</v>
      </c>
      <c r="BB26" s="33">
        <v>0</v>
      </c>
      <c r="BC26" s="33">
        <v>3452</v>
      </c>
      <c r="BD26" s="33">
        <v>0</v>
      </c>
      <c r="BE26" s="33">
        <f t="shared" ref="BE26" si="57">SUM(AX26:BD26)</f>
        <v>5420</v>
      </c>
      <c r="BF26" s="33">
        <v>2326</v>
      </c>
      <c r="BG26" s="33">
        <v>1117</v>
      </c>
      <c r="BH26" s="33">
        <v>0</v>
      </c>
      <c r="BI26" s="33">
        <v>795</v>
      </c>
      <c r="BJ26" s="33">
        <v>0</v>
      </c>
      <c r="BK26" s="33">
        <v>740</v>
      </c>
      <c r="BL26" s="33">
        <v>0</v>
      </c>
      <c r="BM26" s="33">
        <f t="shared" ref="BM26:BM27" si="58">SUM(BF26:BL26)</f>
        <v>4978</v>
      </c>
      <c r="BN26" s="33">
        <v>1422</v>
      </c>
      <c r="BO26" s="33">
        <v>777</v>
      </c>
      <c r="BP26" s="33">
        <v>0</v>
      </c>
      <c r="BQ26" s="33">
        <v>0</v>
      </c>
      <c r="BR26" s="33">
        <v>0</v>
      </c>
      <c r="BS26" s="33">
        <v>3703</v>
      </c>
      <c r="BT26" s="33">
        <v>0</v>
      </c>
      <c r="BU26" s="33">
        <f t="shared" ref="BU26:BU27" si="59">SUM(BN26:BT26)</f>
        <v>5902</v>
      </c>
      <c r="BV26" s="33">
        <v>5500</v>
      </c>
      <c r="BW26" s="33">
        <v>831</v>
      </c>
      <c r="BX26" s="33">
        <v>0</v>
      </c>
      <c r="BY26" s="33">
        <v>0</v>
      </c>
      <c r="BZ26" s="33">
        <v>0</v>
      </c>
      <c r="CA26" s="33">
        <v>9930</v>
      </c>
      <c r="CB26" s="33">
        <v>0</v>
      </c>
      <c r="CC26" s="33">
        <f t="shared" ref="CC26:CC27" si="60">SUM(BV26:CB26)</f>
        <v>16261</v>
      </c>
      <c r="CD26" s="33">
        <v>0</v>
      </c>
      <c r="CE26" s="33">
        <v>4627</v>
      </c>
      <c r="CF26" s="33">
        <v>0</v>
      </c>
      <c r="CG26" s="33">
        <v>1372</v>
      </c>
      <c r="CH26" s="33">
        <v>0</v>
      </c>
      <c r="CI26" s="33">
        <v>3982</v>
      </c>
      <c r="CJ26" s="33">
        <v>0</v>
      </c>
      <c r="CK26" s="33">
        <f t="shared" ref="CK26" si="61">SUM(CD26:CJ26)</f>
        <v>9981</v>
      </c>
      <c r="CL26" s="33">
        <v>2300</v>
      </c>
      <c r="CM26" s="33">
        <v>0</v>
      </c>
      <c r="CN26" s="33">
        <v>0</v>
      </c>
      <c r="CO26" s="33">
        <v>0</v>
      </c>
      <c r="CP26" s="33">
        <v>0</v>
      </c>
      <c r="CQ26" s="33">
        <v>2905</v>
      </c>
      <c r="CR26" s="33">
        <v>0</v>
      </c>
      <c r="CS26" s="33">
        <f t="shared" ref="CS26:CS27" si="62">SUM(CL26:CR26)</f>
        <v>5205</v>
      </c>
      <c r="CT26" s="33">
        <v>877</v>
      </c>
      <c r="CU26" s="33">
        <v>1224</v>
      </c>
      <c r="CV26" s="33">
        <v>0</v>
      </c>
      <c r="CW26" s="33">
        <v>0</v>
      </c>
      <c r="CX26" s="33">
        <v>0</v>
      </c>
      <c r="CY26" s="33">
        <v>2884</v>
      </c>
      <c r="CZ26" s="33">
        <v>0</v>
      </c>
      <c r="DA26" s="33">
        <f t="shared" ref="DA26" si="63">SUM(CT26:CZ26)</f>
        <v>4985</v>
      </c>
      <c r="DB26" s="33">
        <v>5361</v>
      </c>
      <c r="DC26" s="33">
        <v>0</v>
      </c>
      <c r="DD26" s="33">
        <v>2462</v>
      </c>
      <c r="DE26" s="33">
        <v>0</v>
      </c>
      <c r="DF26" s="33">
        <v>7097</v>
      </c>
      <c r="DG26" s="33">
        <v>0</v>
      </c>
      <c r="DH26" s="33">
        <v>0</v>
      </c>
      <c r="DI26" s="33">
        <f t="shared" ref="DI26" si="64">SUM(DB26:DH26)</f>
        <v>14920</v>
      </c>
      <c r="DJ26" s="33">
        <v>4017</v>
      </c>
      <c r="DK26" s="33">
        <v>0</v>
      </c>
      <c r="DL26" s="33">
        <v>0</v>
      </c>
      <c r="DM26" s="33">
        <v>0</v>
      </c>
      <c r="DN26" s="33">
        <v>0</v>
      </c>
      <c r="DO26" s="33">
        <v>1817</v>
      </c>
      <c r="DP26" s="33">
        <v>0</v>
      </c>
      <c r="DQ26" s="33">
        <f t="shared" ref="DQ26" si="65">SUM(DJ26:DP26)</f>
        <v>5834</v>
      </c>
      <c r="DR26" s="33">
        <v>2923</v>
      </c>
      <c r="DS26" s="33">
        <v>0</v>
      </c>
      <c r="DT26" s="33">
        <v>0</v>
      </c>
      <c r="DU26" s="33">
        <v>1061</v>
      </c>
      <c r="DV26" s="33">
        <v>0</v>
      </c>
      <c r="DW26" s="33">
        <v>2592</v>
      </c>
      <c r="DX26" s="33">
        <v>0</v>
      </c>
      <c r="DY26" s="33">
        <f t="shared" ref="DY26" si="66">SUM(DR26:DX26)</f>
        <v>6576</v>
      </c>
      <c r="DZ26" s="33">
        <v>0</v>
      </c>
      <c r="EA26" s="33">
        <v>1761</v>
      </c>
      <c r="EB26" s="33">
        <v>0</v>
      </c>
      <c r="EC26" s="33">
        <v>0</v>
      </c>
      <c r="ED26" s="33">
        <v>0</v>
      </c>
      <c r="EE26" s="33">
        <v>1540</v>
      </c>
      <c r="EF26" s="33">
        <v>0</v>
      </c>
      <c r="EG26" s="33">
        <f t="shared" ref="EG26" si="67">SUM(DZ26:EF26)</f>
        <v>3301</v>
      </c>
      <c r="EH26" s="33">
        <v>1481</v>
      </c>
      <c r="EI26" s="33">
        <v>3149</v>
      </c>
      <c r="EJ26" s="33">
        <v>0</v>
      </c>
      <c r="EK26" s="33">
        <v>0</v>
      </c>
      <c r="EL26" s="33">
        <v>0</v>
      </c>
      <c r="EM26" s="33">
        <v>7715</v>
      </c>
      <c r="EN26" s="33">
        <v>0</v>
      </c>
      <c r="EO26" s="33">
        <f t="shared" ref="EO26:EO27" si="68">SUM(EH26:EN26)</f>
        <v>12345</v>
      </c>
      <c r="EP26" s="33">
        <v>0</v>
      </c>
      <c r="EQ26" s="33">
        <v>2034</v>
      </c>
      <c r="ER26" s="33">
        <v>0</v>
      </c>
      <c r="ES26" s="33">
        <v>0</v>
      </c>
      <c r="ET26" s="33">
        <v>0</v>
      </c>
      <c r="EU26" s="33">
        <v>4592</v>
      </c>
      <c r="EV26" s="33">
        <v>0</v>
      </c>
      <c r="EW26" s="33">
        <f t="shared" ref="EW26" si="69">SUM(EP26:EV26)</f>
        <v>6626</v>
      </c>
      <c r="EX26" s="33">
        <v>2326</v>
      </c>
      <c r="EY26" s="33">
        <v>1117</v>
      </c>
      <c r="EZ26" s="33">
        <v>0</v>
      </c>
      <c r="FA26" s="33">
        <v>795</v>
      </c>
      <c r="FB26" s="33">
        <v>0</v>
      </c>
      <c r="FC26" s="33">
        <v>740</v>
      </c>
      <c r="FD26" s="33">
        <v>0</v>
      </c>
      <c r="FE26" s="33">
        <f t="shared" ref="FE26:FE27" si="70">SUM(EX26:FD26)</f>
        <v>4978</v>
      </c>
    </row>
    <row r="27" spans="1:161" ht="15.75" customHeight="1" x14ac:dyDescent="0.25">
      <c r="A27" s="12" t="s">
        <v>21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s="33">
        <f t="shared" si="51"/>
        <v>0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  <c r="Q27" s="33">
        <v>0</v>
      </c>
      <c r="R27" t="s">
        <v>22</v>
      </c>
      <c r="S27" t="s">
        <v>22</v>
      </c>
      <c r="T27" t="s">
        <v>22</v>
      </c>
      <c r="U27" t="s">
        <v>22</v>
      </c>
      <c r="V27" t="s">
        <v>22</v>
      </c>
      <c r="W27" t="s">
        <v>22</v>
      </c>
      <c r="X27" t="s">
        <v>22</v>
      </c>
      <c r="Y27" s="33">
        <v>0</v>
      </c>
      <c r="Z27" t="s">
        <v>22</v>
      </c>
      <c r="AA27" t="s">
        <v>22</v>
      </c>
      <c r="AB27" t="s">
        <v>22</v>
      </c>
      <c r="AC27" t="s">
        <v>22</v>
      </c>
      <c r="AD27" t="s">
        <v>22</v>
      </c>
      <c r="AE27" t="s">
        <v>22</v>
      </c>
      <c r="AF27" t="s">
        <v>22</v>
      </c>
      <c r="AG27" s="33">
        <v>0</v>
      </c>
      <c r="AH27" t="s">
        <v>22</v>
      </c>
      <c r="AI27" t="s">
        <v>22</v>
      </c>
      <c r="AJ27" t="s">
        <v>22</v>
      </c>
      <c r="AK27" t="s">
        <v>22</v>
      </c>
      <c r="AL27" t="s">
        <v>22</v>
      </c>
      <c r="AM27" t="s">
        <v>22</v>
      </c>
      <c r="AN27" t="s">
        <v>22</v>
      </c>
      <c r="AO27" s="33">
        <v>0</v>
      </c>
      <c r="AP27" t="s">
        <v>22</v>
      </c>
      <c r="AQ27" t="s">
        <v>22</v>
      </c>
      <c r="AR27" t="s">
        <v>22</v>
      </c>
      <c r="AS27" t="s">
        <v>22</v>
      </c>
      <c r="AT27" t="s">
        <v>22</v>
      </c>
      <c r="AU27" t="s">
        <v>22</v>
      </c>
      <c r="AV27" t="s">
        <v>22</v>
      </c>
      <c r="AW27" s="33">
        <v>0</v>
      </c>
      <c r="AX27" t="s">
        <v>22</v>
      </c>
      <c r="AY27" t="s">
        <v>22</v>
      </c>
      <c r="AZ27" t="s">
        <v>22</v>
      </c>
      <c r="BA27" t="s">
        <v>22</v>
      </c>
      <c r="BB27" t="s">
        <v>22</v>
      </c>
      <c r="BC27" t="s">
        <v>22</v>
      </c>
      <c r="BD27" t="s">
        <v>22</v>
      </c>
      <c r="BE27" s="33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626</v>
      </c>
      <c r="BL27">
        <v>0</v>
      </c>
      <c r="BM27" s="33">
        <f t="shared" si="58"/>
        <v>626</v>
      </c>
      <c r="BN27">
        <v>0</v>
      </c>
      <c r="BO27">
        <v>0</v>
      </c>
      <c r="BP27">
        <v>0</v>
      </c>
      <c r="BQ27">
        <v>0</v>
      </c>
      <c r="BR27">
        <v>311</v>
      </c>
      <c r="BS27">
        <v>0</v>
      </c>
      <c r="BT27">
        <v>0</v>
      </c>
      <c r="BU27" s="33">
        <f t="shared" si="59"/>
        <v>311</v>
      </c>
      <c r="BV27">
        <v>0</v>
      </c>
      <c r="BW27">
        <v>0</v>
      </c>
      <c r="BX27">
        <v>0</v>
      </c>
      <c r="BY27">
        <v>0</v>
      </c>
      <c r="BZ27">
        <v>329</v>
      </c>
      <c r="CA27">
        <v>0</v>
      </c>
      <c r="CB27">
        <v>0</v>
      </c>
      <c r="CC27" s="33">
        <f t="shared" si="60"/>
        <v>329</v>
      </c>
      <c r="CD27" t="s">
        <v>22</v>
      </c>
      <c r="CE27" t="s">
        <v>22</v>
      </c>
      <c r="CF27" t="s">
        <v>22</v>
      </c>
      <c r="CG27" t="s">
        <v>22</v>
      </c>
      <c r="CH27" t="s">
        <v>22</v>
      </c>
      <c r="CI27" t="s">
        <v>22</v>
      </c>
      <c r="CJ27" t="s">
        <v>22</v>
      </c>
      <c r="CK27" s="33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 s="33">
        <v>0</v>
      </c>
      <c r="CS27" s="33">
        <f t="shared" si="62"/>
        <v>0</v>
      </c>
      <c r="CT27" t="s">
        <v>22</v>
      </c>
      <c r="CU27" t="s">
        <v>22</v>
      </c>
      <c r="CV27" t="s">
        <v>22</v>
      </c>
      <c r="CW27" t="s">
        <v>22</v>
      </c>
      <c r="CX27" t="s">
        <v>22</v>
      </c>
      <c r="CY27" t="s">
        <v>22</v>
      </c>
      <c r="CZ27" t="s">
        <v>22</v>
      </c>
      <c r="DA27" s="33">
        <v>0</v>
      </c>
      <c r="DB27" t="s">
        <v>22</v>
      </c>
      <c r="DC27" t="s">
        <v>22</v>
      </c>
      <c r="DD27" t="s">
        <v>22</v>
      </c>
      <c r="DE27" t="s">
        <v>22</v>
      </c>
      <c r="DF27" t="s">
        <v>22</v>
      </c>
      <c r="DG27" t="s">
        <v>22</v>
      </c>
      <c r="DH27" t="s">
        <v>22</v>
      </c>
      <c r="DI27" s="33">
        <v>0</v>
      </c>
      <c r="DJ27" t="s">
        <v>22</v>
      </c>
      <c r="DK27" t="s">
        <v>22</v>
      </c>
      <c r="DL27" t="s">
        <v>22</v>
      </c>
      <c r="DM27" t="s">
        <v>22</v>
      </c>
      <c r="DN27" t="s">
        <v>22</v>
      </c>
      <c r="DO27" t="s">
        <v>22</v>
      </c>
      <c r="DP27" t="s">
        <v>22</v>
      </c>
      <c r="DQ27" s="33">
        <v>0</v>
      </c>
      <c r="DR27" t="s">
        <v>22</v>
      </c>
      <c r="DS27" t="s">
        <v>22</v>
      </c>
      <c r="DT27" t="s">
        <v>22</v>
      </c>
      <c r="DU27" t="s">
        <v>22</v>
      </c>
      <c r="DV27" t="s">
        <v>22</v>
      </c>
      <c r="DW27" t="s">
        <v>22</v>
      </c>
      <c r="DX27" t="s">
        <v>22</v>
      </c>
      <c r="DY27" s="33">
        <v>0</v>
      </c>
      <c r="DZ27" t="s">
        <v>22</v>
      </c>
      <c r="EA27" t="s">
        <v>22</v>
      </c>
      <c r="EB27" t="s">
        <v>22</v>
      </c>
      <c r="EC27" t="s">
        <v>22</v>
      </c>
      <c r="ED27" t="s">
        <v>22</v>
      </c>
      <c r="EE27" t="s">
        <v>22</v>
      </c>
      <c r="EF27" t="s">
        <v>22</v>
      </c>
      <c r="EG27" s="33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 s="33">
        <f t="shared" si="68"/>
        <v>0</v>
      </c>
      <c r="EP27" t="s">
        <v>22</v>
      </c>
      <c r="EQ27" t="s">
        <v>22</v>
      </c>
      <c r="ER27" t="s">
        <v>22</v>
      </c>
      <c r="ES27" t="s">
        <v>22</v>
      </c>
      <c r="ET27" t="s">
        <v>22</v>
      </c>
      <c r="EU27" t="s">
        <v>22</v>
      </c>
      <c r="EV27" t="s">
        <v>22</v>
      </c>
      <c r="EW27" s="33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626</v>
      </c>
      <c r="FD27">
        <v>0</v>
      </c>
      <c r="FE27" s="33">
        <f t="shared" si="70"/>
        <v>626</v>
      </c>
    </row>
    <row r="28" spans="1:161" ht="15.75" customHeight="1" x14ac:dyDescent="0.25">
      <c r="A28" s="25" t="s">
        <v>13</v>
      </c>
      <c r="B28" s="30">
        <f t="shared" ref="B28:H28" si="71">SUM(B21:B27)</f>
        <v>2600</v>
      </c>
      <c r="C28" s="30">
        <f t="shared" si="71"/>
        <v>8902</v>
      </c>
      <c r="D28" s="30">
        <f t="shared" si="71"/>
        <v>0</v>
      </c>
      <c r="E28" s="30">
        <f t="shared" si="71"/>
        <v>1684</v>
      </c>
      <c r="F28" s="30">
        <f t="shared" si="71"/>
        <v>1599</v>
      </c>
      <c r="G28" s="30">
        <f t="shared" si="71"/>
        <v>104842</v>
      </c>
      <c r="H28" s="30">
        <f t="shared" si="71"/>
        <v>0</v>
      </c>
      <c r="I28" s="30">
        <f>SUM(I20:I27)</f>
        <v>126872</v>
      </c>
      <c r="J28" s="30">
        <f t="shared" ref="J28" si="72">SUM(J20:J27)</f>
        <v>7453</v>
      </c>
      <c r="K28" s="30">
        <f t="shared" ref="K28" si="73">SUM(K20:K27)</f>
        <v>12312</v>
      </c>
      <c r="L28" s="30">
        <f t="shared" ref="L28" si="74">SUM(L20:L27)</f>
        <v>0</v>
      </c>
      <c r="M28" s="30">
        <f t="shared" ref="M28" si="75">SUM(M20:M27)</f>
        <v>799</v>
      </c>
      <c r="N28" s="30">
        <f t="shared" ref="N28" si="76">SUM(N20:N27)</f>
        <v>2481</v>
      </c>
      <c r="O28" s="30">
        <f t="shared" ref="O28" si="77">SUM(O20:O27)</f>
        <v>129827</v>
      </c>
      <c r="P28" s="30">
        <f t="shared" ref="P28" si="78">SUM(P20:P27)</f>
        <v>0</v>
      </c>
      <c r="Q28" s="30">
        <f>SUM(Q20:Q27)</f>
        <v>152872</v>
      </c>
      <c r="R28" s="30">
        <f t="shared" ref="R28" si="79">SUM(R20:R27)</f>
        <v>2964</v>
      </c>
      <c r="S28" s="30">
        <f t="shared" ref="S28" si="80">SUM(S20:S27)</f>
        <v>23272</v>
      </c>
      <c r="T28" s="30">
        <f t="shared" ref="T28" si="81">SUM(T20:T27)</f>
        <v>593</v>
      </c>
      <c r="U28" s="30">
        <f t="shared" ref="U28" si="82">SUM(U20:U27)</f>
        <v>430</v>
      </c>
      <c r="V28" s="30">
        <f t="shared" ref="V28" si="83">SUM(V20:V27)</f>
        <v>3951</v>
      </c>
      <c r="W28" s="30">
        <f t="shared" ref="W28" si="84">SUM(W20:W27)</f>
        <v>132290</v>
      </c>
      <c r="X28" s="30">
        <f t="shared" ref="X28" si="85">SUM(X20:X27)</f>
        <v>0</v>
      </c>
      <c r="Y28" s="30">
        <f>SUM(Y20:Y27)</f>
        <v>163500</v>
      </c>
      <c r="Z28" s="30">
        <f t="shared" ref="Z28" si="86">SUM(Z20:Z27)</f>
        <v>5767</v>
      </c>
      <c r="AA28" s="30">
        <f t="shared" ref="AA28" si="87">SUM(AA20:AA27)</f>
        <v>24029</v>
      </c>
      <c r="AB28" s="30">
        <f t="shared" ref="AB28" si="88">SUM(AB20:AB27)</f>
        <v>0</v>
      </c>
      <c r="AC28" s="30">
        <f t="shared" ref="AC28" si="89">SUM(AC20:AC27)</f>
        <v>2505</v>
      </c>
      <c r="AD28" s="30">
        <f t="shared" ref="AD28" si="90">SUM(AD20:AD27)</f>
        <v>1587</v>
      </c>
      <c r="AE28" s="30">
        <f t="shared" ref="AE28" si="91">SUM(AE20:AE27)</f>
        <v>116357</v>
      </c>
      <c r="AF28" s="30">
        <f t="shared" ref="AF28" si="92">SUM(AF20:AF27)</f>
        <v>0</v>
      </c>
      <c r="AG28" s="30">
        <f>SUM(AG20:AG27)</f>
        <v>150245</v>
      </c>
      <c r="AH28" s="30">
        <f t="shared" ref="AH28" si="93">SUM(AH20:AH27)</f>
        <v>7232</v>
      </c>
      <c r="AI28" s="30">
        <f t="shared" ref="AI28" si="94">SUM(AI20:AI27)</f>
        <v>14858</v>
      </c>
      <c r="AJ28" s="30">
        <f t="shared" ref="AJ28" si="95">SUM(AJ20:AJ27)</f>
        <v>0</v>
      </c>
      <c r="AK28" s="30">
        <f t="shared" ref="AK28" si="96">SUM(AK20:AK27)</f>
        <v>3497</v>
      </c>
      <c r="AL28" s="30">
        <f t="shared" ref="AL28" si="97">SUM(AL20:AL27)</f>
        <v>2874</v>
      </c>
      <c r="AM28" s="30">
        <f t="shared" ref="AM28" si="98">SUM(AM20:AM27)</f>
        <v>130585</v>
      </c>
      <c r="AN28" s="30">
        <f t="shared" ref="AN28" si="99">SUM(AN20:AN27)</f>
        <v>0</v>
      </c>
      <c r="AO28" s="30">
        <f>SUM(AO20:AO27)</f>
        <v>159046</v>
      </c>
      <c r="AP28" s="30">
        <f t="shared" ref="AP28" si="100">SUM(AP20:AP27)</f>
        <v>8658</v>
      </c>
      <c r="AQ28" s="30">
        <f t="shared" ref="AQ28" si="101">SUM(AQ20:AQ27)</f>
        <v>12345</v>
      </c>
      <c r="AR28" s="30">
        <f t="shared" ref="AR28" si="102">SUM(AR20:AR27)</f>
        <v>0</v>
      </c>
      <c r="AS28" s="30">
        <f t="shared" ref="AS28" si="103">SUM(AS20:AS27)</f>
        <v>2124</v>
      </c>
      <c r="AT28" s="30">
        <f t="shared" ref="AT28" si="104">SUM(AT20:AT27)</f>
        <v>3427</v>
      </c>
      <c r="AU28" s="30">
        <f t="shared" ref="AU28" si="105">SUM(AU20:AU27)</f>
        <v>106462</v>
      </c>
      <c r="AV28" s="30">
        <f t="shared" ref="AV28" si="106">SUM(AV20:AV27)</f>
        <v>0</v>
      </c>
      <c r="AW28" s="30">
        <f>SUM(AW20:AW27)</f>
        <v>133016</v>
      </c>
      <c r="AX28" s="30">
        <f t="shared" ref="AX28" si="107">SUM(AX20:AX27)</f>
        <v>6882</v>
      </c>
      <c r="AY28" s="30">
        <f t="shared" ref="AY28" si="108">SUM(AY20:AY27)</f>
        <v>12905</v>
      </c>
      <c r="AZ28" s="30">
        <f t="shared" ref="AZ28" si="109">SUM(AZ20:AZ27)</f>
        <v>0</v>
      </c>
      <c r="BA28" s="30">
        <f t="shared" ref="BA28" si="110">SUM(BA20:BA27)</f>
        <v>734</v>
      </c>
      <c r="BB28" s="30">
        <f t="shared" ref="BB28" si="111">SUM(BB20:BB27)</f>
        <v>5681</v>
      </c>
      <c r="BC28" s="30">
        <f t="shared" ref="BC28" si="112">SUM(BC20:BC27)</f>
        <v>96751</v>
      </c>
      <c r="BD28" s="30">
        <f t="shared" ref="BD28" si="113">SUM(BD20:BD27)</f>
        <v>847</v>
      </c>
      <c r="BE28" s="30">
        <f>SUM(BE20:BE27)</f>
        <v>123800</v>
      </c>
      <c r="BF28" s="30">
        <f t="shared" ref="BF28" si="114">SUM(BF20:BF27)</f>
        <v>9227</v>
      </c>
      <c r="BG28" s="30">
        <f t="shared" ref="BG28" si="115">SUM(BG20:BG27)</f>
        <v>17065</v>
      </c>
      <c r="BH28" s="30">
        <f t="shared" ref="BH28" si="116">SUM(BH20:BH27)</f>
        <v>0</v>
      </c>
      <c r="BI28" s="30">
        <f t="shared" ref="BI28" si="117">SUM(BI20:BI27)</f>
        <v>1537</v>
      </c>
      <c r="BJ28" s="30">
        <f t="shared" ref="BJ28" si="118">SUM(BJ20:BJ27)</f>
        <v>2875</v>
      </c>
      <c r="BK28" s="30">
        <f t="shared" ref="BK28" si="119">SUM(BK20:BK27)</f>
        <v>83969</v>
      </c>
      <c r="BL28" s="30">
        <f t="shared" ref="BL28" si="120">SUM(BL20:BL27)</f>
        <v>892</v>
      </c>
      <c r="BM28" s="30">
        <f>SUM(BM20:BM27)</f>
        <v>115565</v>
      </c>
      <c r="BN28" s="30">
        <f t="shared" ref="BN28" si="121">SUM(BN20:BN27)</f>
        <v>7725</v>
      </c>
      <c r="BO28" s="30">
        <f t="shared" ref="BO28" si="122">SUM(BO20:BO27)</f>
        <v>18045</v>
      </c>
      <c r="BP28" s="30">
        <f t="shared" ref="BP28" si="123">SUM(BP20:BP27)</f>
        <v>0</v>
      </c>
      <c r="BQ28" s="30">
        <f t="shared" ref="BQ28" si="124">SUM(BQ20:BQ27)</f>
        <v>1872</v>
      </c>
      <c r="BR28" s="30">
        <f t="shared" ref="BR28" si="125">SUM(BR20:BR27)</f>
        <v>7436</v>
      </c>
      <c r="BS28" s="30">
        <f t="shared" ref="BS28" si="126">SUM(BS20:BS27)</f>
        <v>81313</v>
      </c>
      <c r="BT28" s="30">
        <f t="shared" ref="BT28" si="127">SUM(BT20:BT27)</f>
        <v>2608</v>
      </c>
      <c r="BU28" s="30">
        <f>SUM(BU20:BU27)</f>
        <v>118999</v>
      </c>
      <c r="BV28" s="30">
        <f t="shared" ref="BV28" si="128">SUM(BV20:BV27)</f>
        <v>9071</v>
      </c>
      <c r="BW28" s="30">
        <f t="shared" ref="BW28" si="129">SUM(BW20:BW27)</f>
        <v>20060</v>
      </c>
      <c r="BX28" s="30">
        <f t="shared" ref="BX28" si="130">SUM(BX20:BX27)</f>
        <v>0</v>
      </c>
      <c r="BY28" s="30">
        <f t="shared" ref="BY28" si="131">SUM(BY20:BY27)</f>
        <v>0</v>
      </c>
      <c r="BZ28" s="30">
        <f t="shared" ref="BZ28" si="132">SUM(BZ20:BZ27)</f>
        <v>4014</v>
      </c>
      <c r="CA28" s="30">
        <f t="shared" ref="CA28" si="133">SUM(CA20:CA27)</f>
        <v>87642</v>
      </c>
      <c r="CB28" s="30">
        <f t="shared" ref="CB28" si="134">SUM(CB20:CB27)</f>
        <v>494</v>
      </c>
      <c r="CC28" s="30">
        <f>SUM(CC20:CC27)</f>
        <v>121281</v>
      </c>
      <c r="CD28" s="30">
        <f t="shared" ref="CD28" si="135">SUM(CD20:CD27)</f>
        <v>6534</v>
      </c>
      <c r="CE28" s="30">
        <f t="shared" ref="CE28" si="136">SUM(CE20:CE27)</f>
        <v>20872</v>
      </c>
      <c r="CF28" s="30">
        <f t="shared" ref="CF28" si="137">SUM(CF20:CF27)</f>
        <v>0</v>
      </c>
      <c r="CG28" s="30">
        <f t="shared" ref="CG28" si="138">SUM(CG20:CG27)</f>
        <v>2576</v>
      </c>
      <c r="CH28" s="30">
        <f t="shared" ref="CH28" si="139">SUM(CH20:CH27)</f>
        <v>4882</v>
      </c>
      <c r="CI28" s="30">
        <f t="shared" ref="CI28" si="140">SUM(CI20:CI27)</f>
        <v>77420</v>
      </c>
      <c r="CJ28" s="30">
        <f t="shared" ref="CJ28" si="141">SUM(CJ20:CJ27)</f>
        <v>858</v>
      </c>
      <c r="CK28" s="30">
        <f>SUM(CK20:CK27)</f>
        <v>113142</v>
      </c>
      <c r="CL28" s="30">
        <f t="shared" ref="CL28" si="142">SUM(CL20:CL27)</f>
        <v>15509</v>
      </c>
      <c r="CM28" s="30">
        <f t="shared" ref="CM28" si="143">SUM(CM20:CM27)</f>
        <v>19110</v>
      </c>
      <c r="CN28" s="30">
        <f t="shared" ref="CN28" si="144">SUM(CN20:CN27)</f>
        <v>0</v>
      </c>
      <c r="CO28" s="30">
        <f t="shared" ref="CO28" si="145">SUM(CO20:CO27)</f>
        <v>0</v>
      </c>
      <c r="CP28" s="30">
        <f t="shared" ref="CP28" si="146">SUM(CP20:CP27)</f>
        <v>2308</v>
      </c>
      <c r="CQ28" s="30">
        <f t="shared" ref="CQ28" si="147">SUM(CQ20:CQ27)</f>
        <v>90128</v>
      </c>
      <c r="CR28" s="30">
        <f t="shared" ref="CR28" si="148">SUM(CR20:CR27)</f>
        <v>0</v>
      </c>
      <c r="CS28" s="30">
        <f>SUM(CS20:CS27)</f>
        <v>127055</v>
      </c>
      <c r="CT28" s="30">
        <f t="shared" ref="CT28" si="149">SUM(CT20:CT27)</f>
        <v>10755</v>
      </c>
      <c r="CU28" s="30">
        <f t="shared" ref="CU28" si="150">SUM(CU20:CU27)</f>
        <v>18370</v>
      </c>
      <c r="CV28" s="30">
        <f t="shared" ref="CV28" si="151">SUM(CV20:CV27)</f>
        <v>0</v>
      </c>
      <c r="CW28" s="30">
        <f t="shared" ref="CW28" si="152">SUM(CW20:CW27)</f>
        <v>2627</v>
      </c>
      <c r="CX28" s="30">
        <f t="shared" ref="CX28" si="153">SUM(CX20:CX27)</f>
        <v>2196</v>
      </c>
      <c r="CY28" s="30">
        <f t="shared" ref="CY28" si="154">SUM(CY20:CY27)</f>
        <v>108692</v>
      </c>
      <c r="CZ28" s="30">
        <f t="shared" ref="CZ28" si="155">SUM(CZ20:CZ27)</f>
        <v>1909</v>
      </c>
      <c r="DA28" s="30">
        <f>SUM(DA20:DA27)</f>
        <v>144549</v>
      </c>
      <c r="DB28" s="30">
        <f t="shared" ref="DB28" si="156">SUM(DB20:DB27)</f>
        <v>15279</v>
      </c>
      <c r="DC28" s="30">
        <f t="shared" ref="DC28" si="157">SUM(DC20:DC27)</f>
        <v>16368</v>
      </c>
      <c r="DD28" s="30">
        <f t="shared" ref="DD28" si="158">SUM(DD20:DD27)</f>
        <v>4230</v>
      </c>
      <c r="DE28" s="30">
        <f t="shared" ref="DE28" si="159">SUM(DE20:DE27)</f>
        <v>5243</v>
      </c>
      <c r="DF28" s="30">
        <f t="shared" ref="DF28" si="160">SUM(DF20:DF27)</f>
        <v>109717</v>
      </c>
      <c r="DG28" s="30">
        <f t="shared" ref="DG28" si="161">SUM(DG20:DG27)</f>
        <v>0</v>
      </c>
      <c r="DH28" s="30">
        <f t="shared" ref="DH28" si="162">SUM(DH20:DH27)</f>
        <v>0</v>
      </c>
      <c r="DI28" s="30">
        <f>SUM(DI20:DI27)</f>
        <v>150837</v>
      </c>
      <c r="DJ28" s="30">
        <f t="shared" ref="DJ28" si="163">SUM(DJ20:DJ27)</f>
        <v>10843</v>
      </c>
      <c r="DK28" s="30">
        <f t="shared" ref="DK28" si="164">SUM(DK20:DK27)</f>
        <v>12485</v>
      </c>
      <c r="DL28" s="30">
        <f t="shared" ref="DL28" si="165">SUM(DL20:DL27)</f>
        <v>0</v>
      </c>
      <c r="DM28" s="30">
        <f t="shared" ref="DM28" si="166">SUM(DM20:DM27)</f>
        <v>0</v>
      </c>
      <c r="DN28" s="30">
        <f t="shared" ref="DN28" si="167">SUM(DN20:DN27)</f>
        <v>2771</v>
      </c>
      <c r="DO28" s="30">
        <f t="shared" ref="DO28" si="168">SUM(DO20:DO27)</f>
        <v>93055</v>
      </c>
      <c r="DP28" s="30">
        <f t="shared" ref="DP28" si="169">SUM(DP20:DP27)</f>
        <v>0</v>
      </c>
      <c r="DQ28" s="30">
        <f>SUM(DQ20:DQ27)</f>
        <v>119154</v>
      </c>
      <c r="DR28" s="30">
        <f t="shared" ref="DR28" si="170">SUM(DR20:DR27)</f>
        <v>21127</v>
      </c>
      <c r="DS28" s="30">
        <f t="shared" ref="DS28" si="171">SUM(DS20:DS27)</f>
        <v>9294</v>
      </c>
      <c r="DT28" s="30">
        <f t="shared" ref="DT28" si="172">SUM(DT20:DT27)</f>
        <v>0</v>
      </c>
      <c r="DU28" s="30">
        <f t="shared" ref="DU28" si="173">SUM(DU20:DU27)</f>
        <v>1760</v>
      </c>
      <c r="DV28" s="30">
        <f t="shared" ref="DV28" si="174">SUM(DV20:DV27)</f>
        <v>3922</v>
      </c>
      <c r="DW28" s="30">
        <f t="shared" ref="DW28" si="175">SUM(DW20:DW27)</f>
        <v>99159</v>
      </c>
      <c r="DX28" s="30">
        <f t="shared" ref="DX28" si="176">SUM(DX20:DX27)</f>
        <v>0</v>
      </c>
      <c r="DY28" s="30">
        <f>SUM(DY20:DY27)</f>
        <v>135262</v>
      </c>
      <c r="DZ28" s="30">
        <f t="shared" ref="DZ28" si="177">SUM(DZ20:DZ27)</f>
        <v>14737</v>
      </c>
      <c r="EA28" s="30">
        <f t="shared" ref="EA28" si="178">SUM(EA20:EA27)</f>
        <v>14733</v>
      </c>
      <c r="EB28" s="30">
        <f t="shared" ref="EB28" si="179">SUM(EB20:EB27)</f>
        <v>0</v>
      </c>
      <c r="EC28" s="30">
        <f t="shared" ref="EC28" si="180">SUM(EC20:EC27)</f>
        <v>0</v>
      </c>
      <c r="ED28" s="30">
        <f t="shared" ref="ED28" si="181">SUM(ED20:ED27)</f>
        <v>1309</v>
      </c>
      <c r="EE28" s="30">
        <f t="shared" ref="EE28" si="182">SUM(EE20:EE27)</f>
        <v>97265</v>
      </c>
      <c r="EF28" s="30">
        <f t="shared" ref="EF28" si="183">SUM(EF20:EF27)</f>
        <v>1438</v>
      </c>
      <c r="EG28" s="30">
        <f>SUM(EG20:EG27)</f>
        <v>129482</v>
      </c>
      <c r="EH28" s="30">
        <f t="shared" ref="EH28" si="184">SUM(EH20:EH27)</f>
        <v>10863</v>
      </c>
      <c r="EI28" s="30">
        <f t="shared" ref="EI28" si="185">SUM(EI20:EI27)</f>
        <v>22028</v>
      </c>
      <c r="EJ28" s="30">
        <f t="shared" ref="EJ28" si="186">SUM(EJ20:EJ27)</f>
        <v>0</v>
      </c>
      <c r="EK28" s="30">
        <f t="shared" ref="EK28" si="187">SUM(EK20:EK27)</f>
        <v>1176</v>
      </c>
      <c r="EL28" s="30">
        <f t="shared" ref="EL28" si="188">SUM(EL20:EL27)</f>
        <v>4367</v>
      </c>
      <c r="EM28" s="30">
        <f t="shared" ref="EM28" si="189">SUM(EM20:EM27)</f>
        <v>117635</v>
      </c>
      <c r="EN28" s="30">
        <f t="shared" ref="EN28" si="190">SUM(EN20:EN27)</f>
        <v>1291</v>
      </c>
      <c r="EO28" s="30">
        <f>SUM(EO20:EO27)</f>
        <v>157360</v>
      </c>
      <c r="EP28" s="30">
        <f t="shared" ref="EP28" si="191">SUM(EP20:EP27)</f>
        <v>9491</v>
      </c>
      <c r="EQ28" s="30">
        <f t="shared" ref="EQ28" si="192">SUM(EQ20:EQ27)</f>
        <v>23181</v>
      </c>
      <c r="ER28" s="30">
        <f t="shared" ref="ER28" si="193">SUM(ER20:ER27)</f>
        <v>0</v>
      </c>
      <c r="ES28" s="30">
        <f t="shared" ref="ES28" si="194">SUM(ES20:ES27)</f>
        <v>2793</v>
      </c>
      <c r="ET28" s="30">
        <f t="shared" ref="ET28" si="195">SUM(ET20:ET27)</f>
        <v>4479</v>
      </c>
      <c r="EU28" s="30">
        <f t="shared" ref="EU28" si="196">SUM(EU20:EU27)</f>
        <v>144622</v>
      </c>
      <c r="EV28" s="30">
        <f>SUM(EV20:EV27)</f>
        <v>2442</v>
      </c>
      <c r="EW28" s="30">
        <f>SUM(EW20:EW27)</f>
        <v>187008</v>
      </c>
      <c r="EX28" s="30">
        <f t="shared" ref="EX28:FC28" si="197">SUM(EX20:EX27)</f>
        <v>9227</v>
      </c>
      <c r="EY28" s="30">
        <f t="shared" si="197"/>
        <v>17065</v>
      </c>
      <c r="EZ28" s="30">
        <f t="shared" si="197"/>
        <v>0</v>
      </c>
      <c r="FA28" s="30">
        <f t="shared" si="197"/>
        <v>1537</v>
      </c>
      <c r="FB28" s="30">
        <f t="shared" si="197"/>
        <v>2875</v>
      </c>
      <c r="FC28" s="30">
        <f t="shared" si="197"/>
        <v>83969</v>
      </c>
      <c r="FD28" s="30">
        <f>SUM(FD20:FD27)</f>
        <v>892</v>
      </c>
      <c r="FE28" s="30">
        <f>SUM(FE20:FE27)</f>
        <v>115565</v>
      </c>
    </row>
    <row r="29" spans="1:161" ht="15.75" customHeight="1" x14ac:dyDescent="0.25">
      <c r="A29" s="27"/>
    </row>
    <row r="30" spans="1:161" ht="15.75" customHeight="1" x14ac:dyDescent="0.25">
      <c r="A30" s="27"/>
    </row>
    <row r="31" spans="1:161" ht="15.75" customHeight="1" x14ac:dyDescent="0.25">
      <c r="A31" s="26" t="s">
        <v>24</v>
      </c>
      <c r="B31" s="46">
        <v>2005</v>
      </c>
      <c r="C31" s="46"/>
      <c r="D31" s="46"/>
      <c r="E31" s="46"/>
      <c r="F31" s="46"/>
      <c r="G31" s="46"/>
      <c r="H31" s="46"/>
      <c r="I31" s="46"/>
      <c r="J31" s="46">
        <v>2006</v>
      </c>
      <c r="K31" s="46"/>
      <c r="L31" s="46"/>
      <c r="M31" s="46"/>
      <c r="N31" s="46"/>
      <c r="O31" s="46"/>
      <c r="P31" s="46"/>
      <c r="Q31" s="46"/>
      <c r="R31" s="46">
        <v>2007</v>
      </c>
      <c r="S31" s="46"/>
      <c r="T31" s="46"/>
      <c r="U31" s="46"/>
      <c r="V31" s="46"/>
      <c r="W31" s="46"/>
      <c r="X31" s="46"/>
      <c r="Y31" s="46"/>
      <c r="Z31" s="46">
        <v>2008</v>
      </c>
      <c r="AA31" s="46"/>
      <c r="AB31" s="46"/>
      <c r="AC31" s="46"/>
      <c r="AD31" s="46"/>
      <c r="AE31" s="46"/>
      <c r="AF31" s="46"/>
      <c r="AG31" s="46"/>
      <c r="AH31" s="46">
        <v>2009</v>
      </c>
      <c r="AI31" s="46"/>
      <c r="AJ31" s="46"/>
      <c r="AK31" s="46"/>
      <c r="AL31" s="46"/>
      <c r="AM31" s="46"/>
      <c r="AN31" s="46"/>
      <c r="AO31" s="46"/>
      <c r="AP31" s="46">
        <v>2010</v>
      </c>
      <c r="AQ31" s="46"/>
      <c r="AR31" s="46"/>
      <c r="AS31" s="46"/>
      <c r="AT31" s="46"/>
      <c r="AU31" s="46"/>
      <c r="AV31" s="46"/>
      <c r="AW31" s="46"/>
      <c r="AX31" s="46">
        <v>2011</v>
      </c>
      <c r="AY31" s="46"/>
      <c r="AZ31" s="46"/>
      <c r="BA31" s="46"/>
      <c r="BB31" s="46"/>
      <c r="BC31" s="46"/>
      <c r="BD31" s="46"/>
      <c r="BE31" s="46"/>
      <c r="BF31" s="46">
        <v>2012</v>
      </c>
      <c r="BG31" s="46"/>
      <c r="BH31" s="46"/>
      <c r="BI31" s="46"/>
      <c r="BJ31" s="46"/>
      <c r="BK31" s="46"/>
      <c r="BL31" s="46"/>
      <c r="BM31" s="46"/>
      <c r="BN31" s="46">
        <v>2013</v>
      </c>
      <c r="BO31" s="46"/>
      <c r="BP31" s="46"/>
      <c r="BQ31" s="46"/>
      <c r="BR31" s="46"/>
      <c r="BS31" s="46"/>
      <c r="BT31" s="46"/>
      <c r="BU31" s="46"/>
      <c r="BV31" s="46">
        <v>2014</v>
      </c>
      <c r="BW31" s="46"/>
      <c r="BX31" s="46"/>
      <c r="BY31" s="46"/>
      <c r="BZ31" s="46"/>
      <c r="CA31" s="46"/>
      <c r="CB31" s="46"/>
      <c r="CC31" s="46"/>
      <c r="CD31" s="46">
        <v>2015</v>
      </c>
      <c r="CE31" s="46"/>
      <c r="CF31" s="46"/>
      <c r="CG31" s="46"/>
      <c r="CH31" s="46"/>
      <c r="CI31" s="46"/>
      <c r="CJ31" s="46"/>
      <c r="CK31" s="46"/>
      <c r="CL31" s="46">
        <v>2016</v>
      </c>
      <c r="CM31" s="46"/>
      <c r="CN31" s="46"/>
      <c r="CO31" s="46"/>
      <c r="CP31" s="46"/>
      <c r="CQ31" s="46"/>
      <c r="CR31" s="46"/>
      <c r="CS31" s="46"/>
      <c r="CT31" s="46">
        <v>2017</v>
      </c>
      <c r="CU31" s="46"/>
      <c r="CV31" s="46"/>
      <c r="CW31" s="46"/>
      <c r="CX31" s="46"/>
      <c r="CY31" s="46"/>
      <c r="CZ31" s="46"/>
      <c r="DA31" s="46"/>
      <c r="DB31" s="46">
        <v>2018</v>
      </c>
      <c r="DC31" s="46"/>
      <c r="DD31" s="46"/>
      <c r="DE31" s="46"/>
      <c r="DF31" s="46"/>
      <c r="DG31" s="46"/>
      <c r="DH31" s="46"/>
      <c r="DI31" s="46"/>
      <c r="DJ31" s="46">
        <v>2019</v>
      </c>
      <c r="DK31" s="46"/>
      <c r="DL31" s="46"/>
      <c r="DM31" s="46"/>
      <c r="DN31" s="46"/>
      <c r="DO31" s="46"/>
      <c r="DP31" s="46"/>
      <c r="DQ31" s="46"/>
      <c r="DR31" s="46">
        <v>2020</v>
      </c>
      <c r="DS31" s="46"/>
      <c r="DT31" s="46"/>
      <c r="DU31" s="46"/>
      <c r="DV31" s="46"/>
      <c r="DW31" s="46"/>
      <c r="DX31" s="46"/>
      <c r="DY31" s="46"/>
      <c r="DZ31" s="46">
        <v>2021</v>
      </c>
      <c r="EA31" s="46"/>
      <c r="EB31" s="46"/>
      <c r="EC31" s="46"/>
      <c r="ED31" s="46"/>
      <c r="EE31" s="46"/>
      <c r="EF31" s="46"/>
      <c r="EG31" s="46"/>
      <c r="EH31" s="46">
        <v>2022</v>
      </c>
      <c r="EI31" s="46"/>
      <c r="EJ31" s="46"/>
      <c r="EK31" s="46"/>
      <c r="EL31" s="46"/>
      <c r="EM31" s="46"/>
      <c r="EN31" s="46"/>
      <c r="EO31" s="46"/>
      <c r="EP31" s="46">
        <v>2023</v>
      </c>
      <c r="EQ31" s="46"/>
      <c r="ER31" s="46"/>
      <c r="ES31" s="46"/>
      <c r="ET31" s="46"/>
      <c r="EU31" s="46"/>
      <c r="EV31" s="46"/>
      <c r="EW31" s="46"/>
      <c r="EX31" s="46">
        <v>2024</v>
      </c>
      <c r="EY31" s="46"/>
      <c r="EZ31" s="46"/>
      <c r="FA31" s="46"/>
      <c r="FB31" s="46"/>
      <c r="FC31" s="46"/>
      <c r="FD31" s="46"/>
      <c r="FE31" s="46"/>
    </row>
    <row r="32" spans="1:161" ht="54.75" customHeight="1" x14ac:dyDescent="0.25">
      <c r="A32" s="8"/>
      <c r="B32" s="23" t="s">
        <v>38</v>
      </c>
      <c r="C32" s="23" t="s">
        <v>39</v>
      </c>
      <c r="D32" s="23" t="s">
        <v>40</v>
      </c>
      <c r="E32" s="23" t="s">
        <v>41</v>
      </c>
      <c r="F32" s="23" t="s">
        <v>42</v>
      </c>
      <c r="G32" s="23" t="s">
        <v>43</v>
      </c>
      <c r="H32" s="23" t="s">
        <v>44</v>
      </c>
      <c r="I32" s="24" t="s">
        <v>13</v>
      </c>
      <c r="J32" s="23" t="s">
        <v>38</v>
      </c>
      <c r="K32" s="23" t="s">
        <v>39</v>
      </c>
      <c r="L32" s="23" t="s">
        <v>40</v>
      </c>
      <c r="M32" s="23" t="s">
        <v>41</v>
      </c>
      <c r="N32" s="23" t="s">
        <v>42</v>
      </c>
      <c r="O32" s="23" t="s">
        <v>43</v>
      </c>
      <c r="P32" s="23" t="s">
        <v>44</v>
      </c>
      <c r="Q32" s="24" t="s">
        <v>13</v>
      </c>
      <c r="R32" s="23" t="s">
        <v>38</v>
      </c>
      <c r="S32" s="23" t="s">
        <v>39</v>
      </c>
      <c r="T32" s="23" t="s">
        <v>40</v>
      </c>
      <c r="U32" s="23" t="s">
        <v>41</v>
      </c>
      <c r="V32" s="23" t="s">
        <v>42</v>
      </c>
      <c r="W32" s="23" t="s">
        <v>43</v>
      </c>
      <c r="X32" s="23" t="s">
        <v>44</v>
      </c>
      <c r="Y32" s="24" t="s">
        <v>13</v>
      </c>
      <c r="Z32" s="23" t="s">
        <v>38</v>
      </c>
      <c r="AA32" s="23" t="s">
        <v>39</v>
      </c>
      <c r="AB32" s="23" t="s">
        <v>40</v>
      </c>
      <c r="AC32" s="23" t="s">
        <v>41</v>
      </c>
      <c r="AD32" s="23" t="s">
        <v>42</v>
      </c>
      <c r="AE32" s="23" t="s">
        <v>43</v>
      </c>
      <c r="AF32" s="23" t="s">
        <v>44</v>
      </c>
      <c r="AG32" s="24" t="s">
        <v>13</v>
      </c>
      <c r="AH32" s="23" t="s">
        <v>38</v>
      </c>
      <c r="AI32" s="23" t="s">
        <v>39</v>
      </c>
      <c r="AJ32" s="23" t="s">
        <v>40</v>
      </c>
      <c r="AK32" s="23" t="s">
        <v>41</v>
      </c>
      <c r="AL32" s="23" t="s">
        <v>42</v>
      </c>
      <c r="AM32" s="23" t="s">
        <v>43</v>
      </c>
      <c r="AN32" s="23" t="s">
        <v>44</v>
      </c>
      <c r="AO32" s="24" t="s">
        <v>13</v>
      </c>
      <c r="AP32" s="23" t="s">
        <v>38</v>
      </c>
      <c r="AQ32" s="23" t="s">
        <v>39</v>
      </c>
      <c r="AR32" s="23" t="s">
        <v>40</v>
      </c>
      <c r="AS32" s="23" t="s">
        <v>41</v>
      </c>
      <c r="AT32" s="23" t="s">
        <v>42</v>
      </c>
      <c r="AU32" s="23" t="s">
        <v>43</v>
      </c>
      <c r="AV32" s="23" t="s">
        <v>44</v>
      </c>
      <c r="AW32" s="24" t="s">
        <v>13</v>
      </c>
      <c r="AX32" s="23" t="s">
        <v>38</v>
      </c>
      <c r="AY32" s="23" t="s">
        <v>39</v>
      </c>
      <c r="AZ32" s="23" t="s">
        <v>40</v>
      </c>
      <c r="BA32" s="23" t="s">
        <v>41</v>
      </c>
      <c r="BB32" s="23" t="s">
        <v>42</v>
      </c>
      <c r="BC32" s="23" t="s">
        <v>43</v>
      </c>
      <c r="BD32" s="23" t="s">
        <v>44</v>
      </c>
      <c r="BE32" s="24" t="s">
        <v>13</v>
      </c>
      <c r="BF32" s="23" t="s">
        <v>38</v>
      </c>
      <c r="BG32" s="23" t="s">
        <v>39</v>
      </c>
      <c r="BH32" s="23" t="s">
        <v>40</v>
      </c>
      <c r="BI32" s="23" t="s">
        <v>41</v>
      </c>
      <c r="BJ32" s="23" t="s">
        <v>42</v>
      </c>
      <c r="BK32" s="23" t="s">
        <v>43</v>
      </c>
      <c r="BL32" s="23" t="s">
        <v>44</v>
      </c>
      <c r="BM32" s="24" t="s">
        <v>13</v>
      </c>
      <c r="BN32" s="23" t="s">
        <v>38</v>
      </c>
      <c r="BO32" s="23" t="s">
        <v>39</v>
      </c>
      <c r="BP32" s="23" t="s">
        <v>40</v>
      </c>
      <c r="BQ32" s="23" t="s">
        <v>41</v>
      </c>
      <c r="BR32" s="23" t="s">
        <v>42</v>
      </c>
      <c r="BS32" s="23" t="s">
        <v>43</v>
      </c>
      <c r="BT32" s="23" t="s">
        <v>44</v>
      </c>
      <c r="BU32" s="24" t="s">
        <v>13</v>
      </c>
      <c r="BV32" s="23" t="s">
        <v>38</v>
      </c>
      <c r="BW32" s="23" t="s">
        <v>39</v>
      </c>
      <c r="BX32" s="23" t="s">
        <v>40</v>
      </c>
      <c r="BY32" s="23" t="s">
        <v>41</v>
      </c>
      <c r="BZ32" s="23" t="s">
        <v>42</v>
      </c>
      <c r="CA32" s="23" t="s">
        <v>43</v>
      </c>
      <c r="CB32" s="23" t="s">
        <v>44</v>
      </c>
      <c r="CC32" s="24" t="s">
        <v>13</v>
      </c>
      <c r="CD32" s="23" t="s">
        <v>38</v>
      </c>
      <c r="CE32" s="23" t="s">
        <v>39</v>
      </c>
      <c r="CF32" s="23" t="s">
        <v>40</v>
      </c>
      <c r="CG32" s="23" t="s">
        <v>41</v>
      </c>
      <c r="CH32" s="23" t="s">
        <v>42</v>
      </c>
      <c r="CI32" s="23" t="s">
        <v>43</v>
      </c>
      <c r="CJ32" s="23" t="s">
        <v>44</v>
      </c>
      <c r="CK32" s="24" t="s">
        <v>13</v>
      </c>
      <c r="CL32" s="23" t="s">
        <v>38</v>
      </c>
      <c r="CM32" s="23" t="s">
        <v>39</v>
      </c>
      <c r="CN32" s="23" t="s">
        <v>40</v>
      </c>
      <c r="CO32" s="23" t="s">
        <v>41</v>
      </c>
      <c r="CP32" s="23" t="s">
        <v>42</v>
      </c>
      <c r="CQ32" s="23" t="s">
        <v>43</v>
      </c>
      <c r="CR32" s="23" t="s">
        <v>44</v>
      </c>
      <c r="CS32" s="24" t="s">
        <v>13</v>
      </c>
      <c r="CT32" s="23" t="s">
        <v>38</v>
      </c>
      <c r="CU32" s="23" t="s">
        <v>39</v>
      </c>
      <c r="CV32" s="23" t="s">
        <v>40</v>
      </c>
      <c r="CW32" s="23" t="s">
        <v>41</v>
      </c>
      <c r="CX32" s="23" t="s">
        <v>42</v>
      </c>
      <c r="CY32" s="23" t="s">
        <v>43</v>
      </c>
      <c r="CZ32" s="23" t="s">
        <v>44</v>
      </c>
      <c r="DA32" s="24" t="s">
        <v>13</v>
      </c>
      <c r="DB32" s="23" t="s">
        <v>38</v>
      </c>
      <c r="DC32" s="23" t="s">
        <v>39</v>
      </c>
      <c r="DD32" s="23" t="s">
        <v>40</v>
      </c>
      <c r="DE32" s="23" t="s">
        <v>41</v>
      </c>
      <c r="DF32" s="23" t="s">
        <v>42</v>
      </c>
      <c r="DG32" s="23" t="s">
        <v>43</v>
      </c>
      <c r="DH32" s="23" t="s">
        <v>44</v>
      </c>
      <c r="DI32" s="24" t="s">
        <v>13</v>
      </c>
      <c r="DJ32" s="23" t="s">
        <v>38</v>
      </c>
      <c r="DK32" s="23" t="s">
        <v>39</v>
      </c>
      <c r="DL32" s="23" t="s">
        <v>40</v>
      </c>
      <c r="DM32" s="23" t="s">
        <v>41</v>
      </c>
      <c r="DN32" s="23" t="s">
        <v>42</v>
      </c>
      <c r="DO32" s="23" t="s">
        <v>43</v>
      </c>
      <c r="DP32" s="23" t="s">
        <v>44</v>
      </c>
      <c r="DQ32" s="24" t="s">
        <v>13</v>
      </c>
      <c r="DR32" s="23" t="s">
        <v>38</v>
      </c>
      <c r="DS32" s="23" t="s">
        <v>39</v>
      </c>
      <c r="DT32" s="23" t="s">
        <v>40</v>
      </c>
      <c r="DU32" s="23" t="s">
        <v>41</v>
      </c>
      <c r="DV32" s="23" t="s">
        <v>42</v>
      </c>
      <c r="DW32" s="23" t="s">
        <v>43</v>
      </c>
      <c r="DX32" s="23" t="s">
        <v>44</v>
      </c>
      <c r="DY32" s="24" t="s">
        <v>13</v>
      </c>
      <c r="DZ32" s="23" t="s">
        <v>38</v>
      </c>
      <c r="EA32" s="23" t="s">
        <v>39</v>
      </c>
      <c r="EB32" s="23" t="s">
        <v>40</v>
      </c>
      <c r="EC32" s="23" t="s">
        <v>41</v>
      </c>
      <c r="ED32" s="23" t="s">
        <v>42</v>
      </c>
      <c r="EE32" s="23" t="s">
        <v>43</v>
      </c>
      <c r="EF32" s="23" t="s">
        <v>44</v>
      </c>
      <c r="EG32" s="24" t="s">
        <v>13</v>
      </c>
      <c r="EH32" s="23" t="s">
        <v>38</v>
      </c>
      <c r="EI32" s="23" t="s">
        <v>39</v>
      </c>
      <c r="EJ32" s="23" t="s">
        <v>40</v>
      </c>
      <c r="EK32" s="23" t="s">
        <v>41</v>
      </c>
      <c r="EL32" s="23" t="s">
        <v>42</v>
      </c>
      <c r="EM32" s="23" t="s">
        <v>43</v>
      </c>
      <c r="EN32" s="23" t="s">
        <v>44</v>
      </c>
      <c r="EO32" s="24" t="s">
        <v>13</v>
      </c>
      <c r="EP32" s="23" t="s">
        <v>38</v>
      </c>
      <c r="EQ32" s="23" t="s">
        <v>39</v>
      </c>
      <c r="ER32" s="23" t="s">
        <v>40</v>
      </c>
      <c r="ES32" s="23" t="s">
        <v>41</v>
      </c>
      <c r="ET32" s="23" t="s">
        <v>42</v>
      </c>
      <c r="EU32" s="23" t="s">
        <v>43</v>
      </c>
      <c r="EV32" s="23" t="s">
        <v>44</v>
      </c>
      <c r="EW32" s="24" t="s">
        <v>13</v>
      </c>
      <c r="EX32" s="23" t="s">
        <v>38</v>
      </c>
      <c r="EY32" s="23" t="s">
        <v>39</v>
      </c>
      <c r="EZ32" s="23" t="s">
        <v>40</v>
      </c>
      <c r="FA32" s="23" t="s">
        <v>41</v>
      </c>
      <c r="FB32" s="23" t="s">
        <v>42</v>
      </c>
      <c r="FC32" s="23" t="s">
        <v>43</v>
      </c>
      <c r="FD32" s="23" t="s">
        <v>44</v>
      </c>
      <c r="FE32" s="24" t="s">
        <v>13</v>
      </c>
    </row>
    <row r="33" spans="1:161" ht="15.75" customHeight="1" x14ac:dyDescent="0.25">
      <c r="A33" s="12" t="s">
        <v>14</v>
      </c>
      <c r="B33">
        <v>222</v>
      </c>
      <c r="C33">
        <v>280</v>
      </c>
      <c r="D33">
        <v>0</v>
      </c>
      <c r="E33">
        <v>0</v>
      </c>
      <c r="F33">
        <v>211</v>
      </c>
      <c r="G33">
        <v>1803</v>
      </c>
      <c r="H33">
        <v>0</v>
      </c>
      <c r="I33" s="33">
        <f>SUM(B33:H33)</f>
        <v>2516</v>
      </c>
      <c r="J33" s="33">
        <v>184</v>
      </c>
      <c r="K33" s="33">
        <v>661</v>
      </c>
      <c r="L33" s="33">
        <v>0</v>
      </c>
      <c r="M33" s="33">
        <v>0</v>
      </c>
      <c r="N33" s="33">
        <v>135</v>
      </c>
      <c r="O33" s="33">
        <v>2743</v>
      </c>
      <c r="P33" s="33">
        <v>0</v>
      </c>
      <c r="Q33" s="33">
        <f>SUM(J33:P33)</f>
        <v>3723</v>
      </c>
      <c r="R33" s="33">
        <v>488</v>
      </c>
      <c r="S33" s="33">
        <v>400</v>
      </c>
      <c r="T33" s="33">
        <v>0</v>
      </c>
      <c r="U33" s="33">
        <v>0</v>
      </c>
      <c r="V33" s="33">
        <v>541</v>
      </c>
      <c r="W33" s="33">
        <v>3603</v>
      </c>
      <c r="X33" s="33"/>
      <c r="Y33" s="33">
        <f>SUM(R33:X33)</f>
        <v>5032</v>
      </c>
      <c r="Z33" s="33">
        <v>380</v>
      </c>
      <c r="AA33" s="33">
        <v>276</v>
      </c>
      <c r="AB33" s="33">
        <v>0</v>
      </c>
      <c r="AC33" s="33">
        <v>136</v>
      </c>
      <c r="AD33" s="33">
        <v>105</v>
      </c>
      <c r="AE33" s="33">
        <v>5104</v>
      </c>
      <c r="AF33" s="33">
        <v>0</v>
      </c>
      <c r="AG33" s="33">
        <f>SUM(Z33:AF33)</f>
        <v>6001</v>
      </c>
      <c r="AH33" s="33">
        <v>702</v>
      </c>
      <c r="AI33" s="33">
        <v>425</v>
      </c>
      <c r="AJ33" s="33">
        <v>0</v>
      </c>
      <c r="AK33" s="33">
        <v>0</v>
      </c>
      <c r="AL33" s="33">
        <v>645</v>
      </c>
      <c r="AM33" s="33">
        <v>34648</v>
      </c>
      <c r="AN33" s="33">
        <v>0</v>
      </c>
      <c r="AO33" s="33">
        <f>SUM(AH33:AN33)</f>
        <v>36420</v>
      </c>
      <c r="AP33" s="33">
        <v>1061</v>
      </c>
      <c r="AQ33" s="33">
        <v>1278</v>
      </c>
      <c r="AR33" s="33">
        <v>0</v>
      </c>
      <c r="AS33" s="33">
        <v>0</v>
      </c>
      <c r="AT33" s="33">
        <v>825</v>
      </c>
      <c r="AU33" s="33">
        <v>22449</v>
      </c>
      <c r="AV33" s="33">
        <v>0</v>
      </c>
      <c r="AW33" s="33">
        <f>SUM(AP33:AV33)</f>
        <v>25613</v>
      </c>
      <c r="AX33" s="33">
        <v>679</v>
      </c>
      <c r="AY33" s="33">
        <v>1752</v>
      </c>
      <c r="AZ33" s="33">
        <v>0</v>
      </c>
      <c r="BA33" s="33">
        <v>0</v>
      </c>
      <c r="BB33" s="33">
        <v>519</v>
      </c>
      <c r="BC33" s="33">
        <v>23295</v>
      </c>
      <c r="BD33" s="33">
        <v>0</v>
      </c>
      <c r="BE33" s="33">
        <f>SUM(AX33:BD33)</f>
        <v>26245</v>
      </c>
      <c r="BF33" s="33">
        <v>365</v>
      </c>
      <c r="BG33" s="33">
        <v>996</v>
      </c>
      <c r="BH33" s="33">
        <v>0</v>
      </c>
      <c r="BI33" s="33">
        <v>0</v>
      </c>
      <c r="BJ33" s="33">
        <v>306</v>
      </c>
      <c r="BK33" s="33">
        <v>18550</v>
      </c>
      <c r="BL33" s="33">
        <v>0</v>
      </c>
      <c r="BM33" s="33">
        <f>SUM(BF33:BL33)</f>
        <v>20217</v>
      </c>
      <c r="BN33" s="33">
        <v>233</v>
      </c>
      <c r="BO33" s="33">
        <v>1951</v>
      </c>
      <c r="BP33" s="33">
        <v>0</v>
      </c>
      <c r="BQ33" s="33">
        <v>0</v>
      </c>
      <c r="BR33" s="33">
        <v>397</v>
      </c>
      <c r="BS33" s="33">
        <v>16913</v>
      </c>
      <c r="BT33">
        <v>0</v>
      </c>
      <c r="BU33" s="33">
        <f>SUM(BN33:BT33)</f>
        <v>19494</v>
      </c>
      <c r="BV33" s="33">
        <v>756</v>
      </c>
      <c r="BW33" s="33">
        <v>1204</v>
      </c>
      <c r="BX33" s="33">
        <v>0</v>
      </c>
      <c r="BY33" s="33">
        <v>127</v>
      </c>
      <c r="BZ33" s="33">
        <v>151</v>
      </c>
      <c r="CA33" s="33">
        <v>22384</v>
      </c>
      <c r="CB33" s="33">
        <v>0</v>
      </c>
      <c r="CC33" s="33">
        <f>SUM(BV33:CB33)</f>
        <v>24622</v>
      </c>
      <c r="CD33" s="33">
        <v>829</v>
      </c>
      <c r="CE33" s="33">
        <v>1516</v>
      </c>
      <c r="CF33" s="33">
        <v>242</v>
      </c>
      <c r="CG33" s="33">
        <v>0</v>
      </c>
      <c r="CH33" s="33">
        <v>76</v>
      </c>
      <c r="CI33" s="33">
        <v>21895</v>
      </c>
      <c r="CJ33" s="33">
        <v>0</v>
      </c>
      <c r="CK33" s="33">
        <f>SUM(CD33:CJ33)</f>
        <v>24558</v>
      </c>
      <c r="CL33">
        <v>462</v>
      </c>
      <c r="CM33">
        <v>1958</v>
      </c>
      <c r="CN33">
        <v>0</v>
      </c>
      <c r="CO33">
        <v>0</v>
      </c>
      <c r="CP33">
        <v>1292</v>
      </c>
      <c r="CQ33">
        <v>22880</v>
      </c>
      <c r="CR33" s="33">
        <v>0</v>
      </c>
      <c r="CS33" s="33">
        <f>SUM(CL33:CR33)</f>
        <v>26592</v>
      </c>
      <c r="CT33" s="33">
        <v>1000</v>
      </c>
      <c r="CU33" s="33">
        <v>1871</v>
      </c>
      <c r="CV33" s="33">
        <v>0</v>
      </c>
      <c r="CW33" s="33">
        <v>0</v>
      </c>
      <c r="CX33" s="33">
        <v>456</v>
      </c>
      <c r="CY33" s="33">
        <v>21314</v>
      </c>
      <c r="CZ33" s="33">
        <v>0</v>
      </c>
      <c r="DA33" s="33">
        <f>SUM(CT33:CZ33)</f>
        <v>24641</v>
      </c>
      <c r="DB33" s="33">
        <v>2077</v>
      </c>
      <c r="DC33" s="33">
        <v>1005</v>
      </c>
      <c r="DD33" s="33">
        <v>0</v>
      </c>
      <c r="DE33" s="33">
        <v>0</v>
      </c>
      <c r="DF33" s="33">
        <v>654</v>
      </c>
      <c r="DG33" s="33">
        <v>28542</v>
      </c>
      <c r="DH33" s="33">
        <v>0</v>
      </c>
      <c r="DI33" s="33">
        <f>SUM(DB33:DH33)</f>
        <v>32278</v>
      </c>
      <c r="DJ33" s="33">
        <v>3088</v>
      </c>
      <c r="DK33" s="33">
        <v>4868</v>
      </c>
      <c r="DL33" s="33">
        <v>0</v>
      </c>
      <c r="DM33" s="33">
        <v>0</v>
      </c>
      <c r="DN33" s="33">
        <v>1134</v>
      </c>
      <c r="DO33" s="33">
        <v>29331</v>
      </c>
      <c r="DP33" s="33">
        <v>0</v>
      </c>
      <c r="DQ33" s="33">
        <f>SUM(DJ33:DP33)</f>
        <v>38421</v>
      </c>
      <c r="DR33" s="33">
        <v>2122</v>
      </c>
      <c r="DS33" s="33">
        <v>4194</v>
      </c>
      <c r="DT33" s="33">
        <v>0</v>
      </c>
      <c r="DU33" s="33">
        <v>0</v>
      </c>
      <c r="DV33" s="33">
        <v>1382</v>
      </c>
      <c r="DW33" s="33">
        <v>29764</v>
      </c>
      <c r="DX33" s="33">
        <v>0</v>
      </c>
      <c r="DY33" s="33">
        <f>SUM(DR33:DX33)</f>
        <v>37462</v>
      </c>
      <c r="DZ33" s="33">
        <v>0</v>
      </c>
      <c r="EA33" s="33">
        <v>1188</v>
      </c>
      <c r="EB33" s="33">
        <v>0</v>
      </c>
      <c r="EC33" s="33">
        <v>0</v>
      </c>
      <c r="ED33" s="33">
        <v>1293</v>
      </c>
      <c r="EE33" s="33">
        <v>26281</v>
      </c>
      <c r="EF33" s="33">
        <v>0</v>
      </c>
      <c r="EG33" s="33">
        <f>SUM(DZ33:EF33)</f>
        <v>28762</v>
      </c>
      <c r="EH33">
        <v>223</v>
      </c>
      <c r="EI33">
        <v>1346</v>
      </c>
      <c r="EJ33">
        <v>0</v>
      </c>
      <c r="EK33">
        <v>0</v>
      </c>
      <c r="EL33">
        <v>1368</v>
      </c>
      <c r="EM33">
        <v>24995</v>
      </c>
      <c r="EN33">
        <v>0</v>
      </c>
      <c r="EO33" s="33">
        <f>SUM(EH33:EN33)</f>
        <v>27932</v>
      </c>
      <c r="EP33" s="33">
        <v>3900</v>
      </c>
      <c r="EQ33" s="33">
        <v>1970</v>
      </c>
      <c r="ER33" s="33">
        <v>0</v>
      </c>
      <c r="ES33" s="33">
        <v>1231</v>
      </c>
      <c r="ET33" s="33">
        <v>2023</v>
      </c>
      <c r="EU33" s="33">
        <v>21810</v>
      </c>
      <c r="EV33" s="33">
        <v>0</v>
      </c>
      <c r="EW33" s="33">
        <f>SUM(EP33:EV33)</f>
        <v>30934</v>
      </c>
      <c r="EX33" s="33">
        <v>365</v>
      </c>
      <c r="EY33" s="33">
        <v>996</v>
      </c>
      <c r="EZ33" s="33">
        <v>0</v>
      </c>
      <c r="FA33" s="33">
        <v>0</v>
      </c>
      <c r="FB33" s="33">
        <v>306</v>
      </c>
      <c r="FC33" s="33">
        <v>18550</v>
      </c>
      <c r="FD33" s="33">
        <v>0</v>
      </c>
      <c r="FE33" s="33">
        <f>SUM(EX33:FD33)</f>
        <v>20217</v>
      </c>
    </row>
    <row r="34" spans="1:161" ht="15.75" customHeight="1" x14ac:dyDescent="0.25">
      <c r="A34" s="12" t="s">
        <v>15</v>
      </c>
      <c r="B34">
        <v>0</v>
      </c>
      <c r="C34">
        <v>0</v>
      </c>
      <c r="D34">
        <v>0</v>
      </c>
      <c r="E34">
        <v>433</v>
      </c>
      <c r="F34">
        <v>0</v>
      </c>
      <c r="G34">
        <v>29453</v>
      </c>
      <c r="H34">
        <v>0</v>
      </c>
      <c r="I34" s="33">
        <f t="shared" ref="I34:I35" si="198">SUM(B34:H34)</f>
        <v>29886</v>
      </c>
      <c r="J34">
        <v>274</v>
      </c>
      <c r="K34">
        <v>355</v>
      </c>
      <c r="L34">
        <v>0</v>
      </c>
      <c r="M34">
        <v>0</v>
      </c>
      <c r="N34">
        <v>0</v>
      </c>
      <c r="O34">
        <v>26870</v>
      </c>
      <c r="P34" s="33">
        <v>0</v>
      </c>
      <c r="Q34" s="33">
        <f t="shared" ref="Q34:Q37" si="199">SUM(J34:P34)</f>
        <v>27499</v>
      </c>
      <c r="R34">
        <v>1580</v>
      </c>
      <c r="S34">
        <v>253</v>
      </c>
      <c r="T34">
        <v>0</v>
      </c>
      <c r="U34">
        <v>265</v>
      </c>
      <c r="V34">
        <v>53</v>
      </c>
      <c r="W34">
        <v>33506</v>
      </c>
      <c r="X34" s="33"/>
      <c r="Y34" s="33">
        <f t="shared" ref="Y34:Y37" si="200">SUM(R34:X34)</f>
        <v>35657</v>
      </c>
      <c r="Z34">
        <v>591</v>
      </c>
      <c r="AA34">
        <v>2146</v>
      </c>
      <c r="AB34">
        <v>0</v>
      </c>
      <c r="AC34">
        <v>0</v>
      </c>
      <c r="AD34">
        <v>118</v>
      </c>
      <c r="AE34">
        <v>47871</v>
      </c>
      <c r="AF34">
        <v>0</v>
      </c>
      <c r="AG34" s="33">
        <f t="shared" ref="AG34:AG37" si="201">SUM(Z34:AF34)</f>
        <v>50726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2921</v>
      </c>
      <c r="AN34">
        <v>0</v>
      </c>
      <c r="AO34" s="33">
        <f t="shared" ref="AO34:AO37" si="202">SUM(AH34:AN34)</f>
        <v>2921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959</v>
      </c>
      <c r="AV34">
        <v>0</v>
      </c>
      <c r="AW34" s="33">
        <f t="shared" ref="AW34:AW37" si="203">SUM(AP34:AV34)</f>
        <v>959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1612</v>
      </c>
      <c r="BD34">
        <v>0</v>
      </c>
      <c r="BE34" s="33">
        <f t="shared" ref="BE34:BE37" si="204">SUM(AX34:BD34)</f>
        <v>1612</v>
      </c>
      <c r="BF34" s="33">
        <v>148</v>
      </c>
      <c r="BG34" s="33">
        <v>0</v>
      </c>
      <c r="BH34" s="33">
        <v>0</v>
      </c>
      <c r="BI34" s="33">
        <v>0</v>
      </c>
      <c r="BJ34" s="33">
        <v>130</v>
      </c>
      <c r="BK34" s="33">
        <v>1349</v>
      </c>
      <c r="BL34" s="33">
        <v>0</v>
      </c>
      <c r="BM34" s="33">
        <f t="shared" ref="BM34:BM37" si="205">SUM(BF34:BL34)</f>
        <v>1627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1761</v>
      </c>
      <c r="BT34">
        <v>0</v>
      </c>
      <c r="BU34" s="33">
        <f t="shared" ref="BU34:BU37" si="206">SUM(BN34:BT34)</f>
        <v>1761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2773</v>
      </c>
      <c r="CB34" s="33">
        <v>0</v>
      </c>
      <c r="CC34" s="33">
        <f t="shared" ref="CC34:CC37" si="207">SUM(BV34:CB34)</f>
        <v>2773</v>
      </c>
      <c r="CD34">
        <v>0</v>
      </c>
      <c r="CE34">
        <v>211</v>
      </c>
      <c r="CF34">
        <v>0</v>
      </c>
      <c r="CG34">
        <v>0</v>
      </c>
      <c r="CH34">
        <v>0</v>
      </c>
      <c r="CI34">
        <v>851</v>
      </c>
      <c r="CJ34">
        <v>0</v>
      </c>
      <c r="CK34" s="33">
        <f t="shared" ref="CK34:CK37" si="208">SUM(CD34:CJ34)</f>
        <v>1062</v>
      </c>
      <c r="CL34">
        <v>257</v>
      </c>
      <c r="CM34">
        <v>0</v>
      </c>
      <c r="CN34">
        <v>0</v>
      </c>
      <c r="CO34">
        <v>0</v>
      </c>
      <c r="CP34">
        <v>0</v>
      </c>
      <c r="CQ34">
        <v>983</v>
      </c>
      <c r="CR34" s="33">
        <v>0</v>
      </c>
      <c r="CS34" s="33">
        <f t="shared" ref="CS34:CS37" si="209">SUM(CL34:CR34)</f>
        <v>1240</v>
      </c>
      <c r="CT34">
        <v>240</v>
      </c>
      <c r="CU34">
        <v>0</v>
      </c>
      <c r="CV34">
        <v>0</v>
      </c>
      <c r="CW34">
        <v>0</v>
      </c>
      <c r="CX34">
        <v>0</v>
      </c>
      <c r="CY34">
        <v>1034</v>
      </c>
      <c r="CZ34" s="33">
        <v>0</v>
      </c>
      <c r="DA34" s="33">
        <f t="shared" ref="DA34:DA37" si="210">SUM(CT34:CZ34)</f>
        <v>1274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3172</v>
      </c>
      <c r="DH34">
        <v>0</v>
      </c>
      <c r="DI34" s="33">
        <f t="shared" ref="DI34:DI37" si="211">SUM(DB34:DH34)</f>
        <v>3172</v>
      </c>
      <c r="DJ34">
        <v>0</v>
      </c>
      <c r="DK34">
        <v>237</v>
      </c>
      <c r="DL34">
        <v>0</v>
      </c>
      <c r="DM34">
        <v>0</v>
      </c>
      <c r="DN34">
        <v>0</v>
      </c>
      <c r="DO34">
        <v>1920</v>
      </c>
      <c r="DP34">
        <v>0</v>
      </c>
      <c r="DQ34" s="33">
        <f t="shared" ref="DQ34:DQ37" si="212">SUM(DJ34:DP34)</f>
        <v>2157</v>
      </c>
      <c r="DR34" s="33">
        <v>0</v>
      </c>
      <c r="DS34" s="33">
        <v>354</v>
      </c>
      <c r="DT34" s="33">
        <v>0</v>
      </c>
      <c r="DU34" s="33">
        <v>0</v>
      </c>
      <c r="DV34" s="33">
        <v>0</v>
      </c>
      <c r="DW34" s="33">
        <v>2618</v>
      </c>
      <c r="DX34" s="33">
        <v>0</v>
      </c>
      <c r="DY34" s="33">
        <f t="shared" ref="DY34:DY37" si="213">SUM(DR34:DX34)</f>
        <v>2972</v>
      </c>
      <c r="DZ34">
        <v>285</v>
      </c>
      <c r="EA34">
        <v>631</v>
      </c>
      <c r="EB34">
        <v>0</v>
      </c>
      <c r="EC34">
        <v>0</v>
      </c>
      <c r="ED34">
        <v>0</v>
      </c>
      <c r="EE34">
        <v>4919</v>
      </c>
      <c r="EF34">
        <v>0</v>
      </c>
      <c r="EG34" s="33">
        <f t="shared" ref="EG34:EG37" si="214">SUM(DZ34:EF34)</f>
        <v>5835</v>
      </c>
      <c r="EH34">
        <v>386</v>
      </c>
      <c r="EI34">
        <v>0</v>
      </c>
      <c r="EJ34">
        <v>0</v>
      </c>
      <c r="EK34">
        <v>0</v>
      </c>
      <c r="EL34">
        <v>0</v>
      </c>
      <c r="EM34">
        <v>292</v>
      </c>
      <c r="EN34">
        <v>0</v>
      </c>
      <c r="EO34" s="33">
        <f t="shared" ref="EO34:EO37" si="215">SUM(EH34:EN34)</f>
        <v>678</v>
      </c>
      <c r="EP34">
        <v>1291</v>
      </c>
      <c r="EQ34">
        <v>0</v>
      </c>
      <c r="ER34">
        <v>0</v>
      </c>
      <c r="ES34">
        <v>0</v>
      </c>
      <c r="ET34">
        <v>0</v>
      </c>
      <c r="EU34">
        <v>4009</v>
      </c>
      <c r="EV34">
        <v>0</v>
      </c>
      <c r="EW34" s="33">
        <f t="shared" ref="EW34:EW37" si="216">SUM(EP34:EV34)</f>
        <v>5300</v>
      </c>
      <c r="EX34" s="33">
        <v>148</v>
      </c>
      <c r="EY34" s="33">
        <v>0</v>
      </c>
      <c r="EZ34" s="33">
        <v>0</v>
      </c>
      <c r="FA34" s="33">
        <v>0</v>
      </c>
      <c r="FB34" s="33">
        <v>130</v>
      </c>
      <c r="FC34" s="33">
        <v>1349</v>
      </c>
      <c r="FD34" s="33">
        <v>0</v>
      </c>
      <c r="FE34" s="33">
        <f t="shared" ref="FE34:FE35" si="217">SUM(EX34:FD34)</f>
        <v>1627</v>
      </c>
    </row>
    <row r="35" spans="1:161" ht="15.75" customHeight="1" x14ac:dyDescent="0.25">
      <c r="A35" s="12" t="s">
        <v>16</v>
      </c>
      <c r="B35">
        <v>0</v>
      </c>
      <c r="C35">
        <v>435</v>
      </c>
      <c r="D35">
        <v>0</v>
      </c>
      <c r="E35">
        <v>0</v>
      </c>
      <c r="F35">
        <v>0</v>
      </c>
      <c r="G35">
        <v>4387</v>
      </c>
      <c r="H35">
        <v>0</v>
      </c>
      <c r="I35" s="33">
        <f t="shared" si="198"/>
        <v>4822</v>
      </c>
      <c r="J35">
        <v>125</v>
      </c>
      <c r="K35">
        <v>0</v>
      </c>
      <c r="L35">
        <v>0</v>
      </c>
      <c r="M35">
        <v>0</v>
      </c>
      <c r="N35">
        <v>390</v>
      </c>
      <c r="O35">
        <v>6280</v>
      </c>
      <c r="P35" s="33">
        <v>0</v>
      </c>
      <c r="Q35" s="33">
        <f t="shared" si="199"/>
        <v>6795</v>
      </c>
      <c r="R35">
        <v>0</v>
      </c>
      <c r="S35">
        <v>430</v>
      </c>
      <c r="T35">
        <v>0</v>
      </c>
      <c r="U35">
        <v>0</v>
      </c>
      <c r="V35">
        <v>123</v>
      </c>
      <c r="W35">
        <v>9826</v>
      </c>
      <c r="X35" s="33"/>
      <c r="Y35" s="33">
        <f t="shared" si="200"/>
        <v>10379</v>
      </c>
      <c r="Z35">
        <v>386</v>
      </c>
      <c r="AA35">
        <v>324</v>
      </c>
      <c r="AB35">
        <v>281</v>
      </c>
      <c r="AC35">
        <v>386</v>
      </c>
      <c r="AD35">
        <v>114</v>
      </c>
      <c r="AE35">
        <v>6318</v>
      </c>
      <c r="AG35" s="33">
        <f t="shared" si="201"/>
        <v>7809</v>
      </c>
      <c r="AH35">
        <v>224</v>
      </c>
      <c r="AI35">
        <v>437</v>
      </c>
      <c r="AJ35">
        <v>0</v>
      </c>
      <c r="AK35">
        <v>0</v>
      </c>
      <c r="AL35">
        <v>557</v>
      </c>
      <c r="AM35">
        <v>2725</v>
      </c>
      <c r="AN35">
        <v>0</v>
      </c>
      <c r="AO35" s="33">
        <f t="shared" si="202"/>
        <v>3943</v>
      </c>
      <c r="AP35">
        <v>0</v>
      </c>
      <c r="AQ35">
        <v>1466</v>
      </c>
      <c r="AR35">
        <v>0</v>
      </c>
      <c r="AS35">
        <v>0</v>
      </c>
      <c r="AT35">
        <v>0</v>
      </c>
      <c r="AU35">
        <v>4233</v>
      </c>
      <c r="AV35">
        <v>0</v>
      </c>
      <c r="AW35" s="33">
        <f t="shared" si="203"/>
        <v>5699</v>
      </c>
      <c r="AX35">
        <v>368</v>
      </c>
      <c r="AY35">
        <v>1131</v>
      </c>
      <c r="AZ35">
        <v>327</v>
      </c>
      <c r="BA35">
        <v>0</v>
      </c>
      <c r="BB35">
        <v>0</v>
      </c>
      <c r="BC35">
        <v>4953</v>
      </c>
      <c r="BD35">
        <v>0</v>
      </c>
      <c r="BE35" s="33">
        <f t="shared" si="204"/>
        <v>6779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5882</v>
      </c>
      <c r="BL35">
        <v>0</v>
      </c>
      <c r="BM35" s="33">
        <f t="shared" si="205"/>
        <v>5882</v>
      </c>
      <c r="BN35">
        <v>0</v>
      </c>
      <c r="BO35">
        <v>611</v>
      </c>
      <c r="BP35">
        <v>0</v>
      </c>
      <c r="BQ35">
        <v>0</v>
      </c>
      <c r="BR35">
        <v>210</v>
      </c>
      <c r="BS35">
        <v>5337</v>
      </c>
      <c r="BT35">
        <v>0</v>
      </c>
      <c r="BU35" s="33">
        <f t="shared" si="206"/>
        <v>6158</v>
      </c>
      <c r="BV35">
        <v>169</v>
      </c>
      <c r="BW35">
        <v>0</v>
      </c>
      <c r="BX35">
        <v>0</v>
      </c>
      <c r="BY35">
        <v>0</v>
      </c>
      <c r="BZ35">
        <v>0</v>
      </c>
      <c r="CA35">
        <v>4619</v>
      </c>
      <c r="CB35" s="33">
        <v>0</v>
      </c>
      <c r="CC35" s="33">
        <f t="shared" si="207"/>
        <v>4788</v>
      </c>
      <c r="CD35">
        <v>0</v>
      </c>
      <c r="CE35">
        <v>172</v>
      </c>
      <c r="CF35">
        <v>0</v>
      </c>
      <c r="CG35">
        <v>0</v>
      </c>
      <c r="CH35">
        <v>0</v>
      </c>
      <c r="CI35">
        <v>6287</v>
      </c>
      <c r="CJ35">
        <v>134</v>
      </c>
      <c r="CK35" s="33">
        <f t="shared" si="208"/>
        <v>6593</v>
      </c>
      <c r="CL35">
        <v>0</v>
      </c>
      <c r="CM35">
        <v>1077</v>
      </c>
      <c r="CN35">
        <v>0</v>
      </c>
      <c r="CO35">
        <v>232</v>
      </c>
      <c r="CP35">
        <v>0</v>
      </c>
      <c r="CQ35">
        <v>5965</v>
      </c>
      <c r="CR35" s="33">
        <v>0</v>
      </c>
      <c r="CS35" s="33">
        <f t="shared" si="209"/>
        <v>7274</v>
      </c>
      <c r="CT35">
        <v>0</v>
      </c>
      <c r="CU35">
        <v>282</v>
      </c>
      <c r="CV35">
        <v>553</v>
      </c>
      <c r="CW35">
        <v>0</v>
      </c>
      <c r="CX35">
        <v>0</v>
      </c>
      <c r="CY35">
        <v>6708</v>
      </c>
      <c r="CZ35" s="33">
        <v>0</v>
      </c>
      <c r="DA35" s="33">
        <f t="shared" si="210"/>
        <v>7543</v>
      </c>
      <c r="DB35">
        <v>0</v>
      </c>
      <c r="DC35">
        <v>428</v>
      </c>
      <c r="DD35">
        <v>0</v>
      </c>
      <c r="DE35">
        <v>0</v>
      </c>
      <c r="DF35">
        <v>0</v>
      </c>
      <c r="DG35">
        <v>3714</v>
      </c>
      <c r="DH35">
        <v>0</v>
      </c>
      <c r="DI35" s="33">
        <f t="shared" si="211"/>
        <v>4142</v>
      </c>
      <c r="DJ35">
        <v>367</v>
      </c>
      <c r="DK35">
        <v>624</v>
      </c>
      <c r="DL35">
        <v>0</v>
      </c>
      <c r="DM35">
        <v>0</v>
      </c>
      <c r="DN35">
        <v>727</v>
      </c>
      <c r="DO35">
        <v>10505</v>
      </c>
      <c r="DP35">
        <v>0</v>
      </c>
      <c r="DQ35" s="33">
        <f t="shared" si="212"/>
        <v>12223</v>
      </c>
      <c r="DR35" s="33">
        <v>186</v>
      </c>
      <c r="DS35" s="33">
        <v>180</v>
      </c>
      <c r="DT35" s="33">
        <v>0</v>
      </c>
      <c r="DU35" s="33">
        <v>0</v>
      </c>
      <c r="DV35" s="33">
        <v>0</v>
      </c>
      <c r="DW35" s="33">
        <v>6334</v>
      </c>
      <c r="DX35" s="33">
        <v>0</v>
      </c>
      <c r="DY35" s="33">
        <f t="shared" si="213"/>
        <v>6700</v>
      </c>
      <c r="DZ35">
        <v>271</v>
      </c>
      <c r="EA35">
        <v>456</v>
      </c>
      <c r="EB35">
        <v>0</v>
      </c>
      <c r="EC35">
        <v>0</v>
      </c>
      <c r="ED35">
        <v>0</v>
      </c>
      <c r="EE35">
        <v>5156</v>
      </c>
      <c r="EF35">
        <v>402</v>
      </c>
      <c r="EG35" s="33">
        <f t="shared" si="214"/>
        <v>6285</v>
      </c>
      <c r="EH35">
        <v>0</v>
      </c>
      <c r="EI35">
        <v>432</v>
      </c>
      <c r="EJ35">
        <v>0</v>
      </c>
      <c r="EK35">
        <v>0</v>
      </c>
      <c r="EL35">
        <v>243</v>
      </c>
      <c r="EM35">
        <v>12209</v>
      </c>
      <c r="EN35">
        <v>0</v>
      </c>
      <c r="EO35" s="33">
        <f t="shared" si="215"/>
        <v>12884</v>
      </c>
      <c r="EP35">
        <v>0</v>
      </c>
      <c r="EQ35">
        <v>2820</v>
      </c>
      <c r="ES35">
        <v>0</v>
      </c>
      <c r="ET35">
        <v>0</v>
      </c>
      <c r="EU35">
        <v>8646</v>
      </c>
      <c r="EV35">
        <v>0</v>
      </c>
      <c r="EW35" s="33">
        <f t="shared" si="216"/>
        <v>11466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5882</v>
      </c>
      <c r="FD35">
        <v>0</v>
      </c>
      <c r="FE35" s="33">
        <f t="shared" si="217"/>
        <v>5882</v>
      </c>
    </row>
    <row r="36" spans="1:161" ht="15.75" customHeight="1" x14ac:dyDescent="0.25">
      <c r="A36" s="12" t="s">
        <v>17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s="33">
        <f>SUM(B36:H36)</f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 s="33">
        <v>0</v>
      </c>
      <c r="Q36" s="33">
        <f>SUM(J36:P36)</f>
        <v>0</v>
      </c>
      <c r="R36" t="s">
        <v>22</v>
      </c>
      <c r="S36" t="s">
        <v>22</v>
      </c>
      <c r="T36" t="s">
        <v>22</v>
      </c>
      <c r="U36" t="s">
        <v>22</v>
      </c>
      <c r="V36" t="s">
        <v>22</v>
      </c>
      <c r="W36" t="s">
        <v>22</v>
      </c>
      <c r="X36" t="s">
        <v>22</v>
      </c>
      <c r="Y36" s="33">
        <v>0</v>
      </c>
      <c r="Z36" t="s">
        <v>22</v>
      </c>
      <c r="AA36" t="s">
        <v>22</v>
      </c>
      <c r="AB36" t="s">
        <v>22</v>
      </c>
      <c r="AC36" t="s">
        <v>22</v>
      </c>
      <c r="AD36" t="s">
        <v>22</v>
      </c>
      <c r="AE36" t="s">
        <v>22</v>
      </c>
      <c r="AF36" t="s">
        <v>22</v>
      </c>
      <c r="AG36" s="33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234</v>
      </c>
      <c r="AN36">
        <v>0</v>
      </c>
      <c r="AO36" s="33">
        <f>SUM(AH36:AN36)</f>
        <v>234</v>
      </c>
      <c r="AP36" t="s">
        <v>22</v>
      </c>
      <c r="AQ36" t="s">
        <v>22</v>
      </c>
      <c r="AR36" t="s">
        <v>22</v>
      </c>
      <c r="AS36" t="s">
        <v>22</v>
      </c>
      <c r="AT36" t="s">
        <v>22</v>
      </c>
      <c r="AU36" t="s">
        <v>22</v>
      </c>
      <c r="AV36" t="s">
        <v>22</v>
      </c>
      <c r="AW36" s="33">
        <v>0</v>
      </c>
      <c r="AX36" t="s">
        <v>22</v>
      </c>
      <c r="AY36" t="s">
        <v>22</v>
      </c>
      <c r="AZ36" t="s">
        <v>22</v>
      </c>
      <c r="BA36" t="s">
        <v>22</v>
      </c>
      <c r="BB36" t="s">
        <v>22</v>
      </c>
      <c r="BC36" t="s">
        <v>22</v>
      </c>
      <c r="BD36" t="s">
        <v>22</v>
      </c>
      <c r="BE36" s="33">
        <v>0</v>
      </c>
      <c r="BF36" t="s">
        <v>22</v>
      </c>
      <c r="BG36" t="s">
        <v>22</v>
      </c>
      <c r="BH36" t="s">
        <v>22</v>
      </c>
      <c r="BI36" t="s">
        <v>22</v>
      </c>
      <c r="BJ36" t="s">
        <v>22</v>
      </c>
      <c r="BK36" t="s">
        <v>22</v>
      </c>
      <c r="BL36" t="s">
        <v>22</v>
      </c>
      <c r="BM36" s="33">
        <v>0</v>
      </c>
      <c r="BN36" t="s">
        <v>22</v>
      </c>
      <c r="BO36" t="s">
        <v>22</v>
      </c>
      <c r="BP36" t="s">
        <v>22</v>
      </c>
      <c r="BQ36" t="s">
        <v>22</v>
      </c>
      <c r="BR36" t="s">
        <v>22</v>
      </c>
      <c r="BS36" t="s">
        <v>22</v>
      </c>
      <c r="BT36" t="s">
        <v>22</v>
      </c>
      <c r="BU36" s="33">
        <v>0</v>
      </c>
      <c r="BV36" t="s">
        <v>22</v>
      </c>
      <c r="BW36" t="s">
        <v>22</v>
      </c>
      <c r="BX36" t="s">
        <v>22</v>
      </c>
      <c r="BY36" t="s">
        <v>22</v>
      </c>
      <c r="BZ36" t="s">
        <v>22</v>
      </c>
      <c r="CA36" t="s">
        <v>22</v>
      </c>
      <c r="CB36" t="s">
        <v>22</v>
      </c>
      <c r="CC36" s="33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 s="33">
        <f>SUM(CD36:CJ36)</f>
        <v>0</v>
      </c>
      <c r="CL36" t="s">
        <v>22</v>
      </c>
      <c r="CM36" t="s">
        <v>22</v>
      </c>
      <c r="CN36" t="s">
        <v>22</v>
      </c>
      <c r="CO36" t="s">
        <v>22</v>
      </c>
      <c r="CP36" t="s">
        <v>22</v>
      </c>
      <c r="CQ36" t="s">
        <v>22</v>
      </c>
      <c r="CR36" t="s">
        <v>22</v>
      </c>
      <c r="CS36" s="33">
        <v>0</v>
      </c>
      <c r="CT36" t="s">
        <v>22</v>
      </c>
      <c r="CU36" t="s">
        <v>22</v>
      </c>
      <c r="CV36" t="s">
        <v>22</v>
      </c>
      <c r="CW36" t="s">
        <v>22</v>
      </c>
      <c r="CX36" t="s">
        <v>22</v>
      </c>
      <c r="CY36" t="s">
        <v>22</v>
      </c>
      <c r="CZ36" t="s">
        <v>22</v>
      </c>
      <c r="DA36" s="33">
        <v>0</v>
      </c>
      <c r="DB36" t="s">
        <v>22</v>
      </c>
      <c r="DC36" t="s">
        <v>22</v>
      </c>
      <c r="DD36" t="s">
        <v>22</v>
      </c>
      <c r="DE36" t="s">
        <v>22</v>
      </c>
      <c r="DF36" t="s">
        <v>22</v>
      </c>
      <c r="DG36" t="s">
        <v>22</v>
      </c>
      <c r="DH36" t="s">
        <v>22</v>
      </c>
      <c r="DI36" s="33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 s="33">
        <f>SUM(DJ36:DP36)</f>
        <v>0</v>
      </c>
      <c r="DR36" s="33">
        <v>0</v>
      </c>
      <c r="DS36" s="33">
        <v>0</v>
      </c>
      <c r="DT36" s="33">
        <v>0</v>
      </c>
      <c r="DU36" s="33">
        <v>0</v>
      </c>
      <c r="DV36" s="33">
        <v>0</v>
      </c>
      <c r="DW36" s="33">
        <v>0</v>
      </c>
      <c r="DX36" s="33">
        <v>0</v>
      </c>
      <c r="DY36" s="33">
        <f>SUM(DR36:DX36)</f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 s="33">
        <f>SUM(DZ36:EF36)</f>
        <v>0</v>
      </c>
      <c r="EH36" t="s">
        <v>22</v>
      </c>
      <c r="EI36" t="s">
        <v>22</v>
      </c>
      <c r="EJ36" t="s">
        <v>22</v>
      </c>
      <c r="EK36" t="s">
        <v>22</v>
      </c>
      <c r="EL36" t="s">
        <v>22</v>
      </c>
      <c r="EM36" t="s">
        <v>22</v>
      </c>
      <c r="EN36" t="s">
        <v>22</v>
      </c>
      <c r="EO36" s="33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 s="33">
        <f>SUM(EP36:EV36)</f>
        <v>0</v>
      </c>
      <c r="EX36" t="s">
        <v>22</v>
      </c>
      <c r="EY36" t="s">
        <v>22</v>
      </c>
      <c r="EZ36" t="s">
        <v>22</v>
      </c>
      <c r="FA36" t="s">
        <v>22</v>
      </c>
      <c r="FB36" t="s">
        <v>22</v>
      </c>
      <c r="FC36" t="s">
        <v>22</v>
      </c>
      <c r="FD36" t="s">
        <v>22</v>
      </c>
      <c r="FE36" s="33">
        <v>0</v>
      </c>
    </row>
    <row r="37" spans="1:161" ht="15.75" customHeight="1" x14ac:dyDescent="0.25">
      <c r="A37" s="12" t="s">
        <v>18</v>
      </c>
      <c r="B37">
        <v>0</v>
      </c>
      <c r="C37">
        <v>0</v>
      </c>
      <c r="D37">
        <v>0</v>
      </c>
      <c r="E37">
        <v>0</v>
      </c>
      <c r="F37">
        <v>58</v>
      </c>
      <c r="G37">
        <v>1355</v>
      </c>
      <c r="H37">
        <v>0</v>
      </c>
      <c r="I37" s="33">
        <f t="shared" ref="I37" si="218">SUM(B37:H37)</f>
        <v>1413</v>
      </c>
      <c r="J37">
        <v>0</v>
      </c>
      <c r="K37">
        <v>0</v>
      </c>
      <c r="L37">
        <v>0</v>
      </c>
      <c r="M37">
        <v>0</v>
      </c>
      <c r="N37">
        <v>275</v>
      </c>
      <c r="O37">
        <v>481</v>
      </c>
      <c r="P37" s="33">
        <v>0</v>
      </c>
      <c r="Q37" s="33">
        <f t="shared" si="199"/>
        <v>756</v>
      </c>
      <c r="R37">
        <v>0</v>
      </c>
      <c r="S37">
        <v>0</v>
      </c>
      <c r="T37">
        <v>0</v>
      </c>
      <c r="U37">
        <v>230</v>
      </c>
      <c r="V37">
        <v>0</v>
      </c>
      <c r="W37">
        <v>1207</v>
      </c>
      <c r="X37" s="33"/>
      <c r="Y37" s="33">
        <f t="shared" si="200"/>
        <v>1437</v>
      </c>
      <c r="Z37">
        <v>0</v>
      </c>
      <c r="AA37">
        <v>0</v>
      </c>
      <c r="AB37">
        <v>0</v>
      </c>
      <c r="AC37">
        <v>0</v>
      </c>
      <c r="AD37">
        <v>414</v>
      </c>
      <c r="AE37">
        <v>793</v>
      </c>
      <c r="AF37">
        <v>0</v>
      </c>
      <c r="AG37" s="33">
        <f t="shared" si="201"/>
        <v>1207</v>
      </c>
      <c r="AH37">
        <v>0</v>
      </c>
      <c r="AI37">
        <v>0</v>
      </c>
      <c r="AJ37">
        <v>0</v>
      </c>
      <c r="AK37">
        <v>0</v>
      </c>
      <c r="AL37">
        <v>492</v>
      </c>
      <c r="AM37">
        <v>245</v>
      </c>
      <c r="AN37">
        <v>0</v>
      </c>
      <c r="AO37" s="33">
        <f t="shared" si="202"/>
        <v>737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106</v>
      </c>
      <c r="AV37">
        <v>0</v>
      </c>
      <c r="AW37" s="33">
        <f t="shared" si="203"/>
        <v>106</v>
      </c>
      <c r="AX37">
        <v>360</v>
      </c>
      <c r="AY37">
        <v>0</v>
      </c>
      <c r="AZ37">
        <v>0</v>
      </c>
      <c r="BA37">
        <v>0</v>
      </c>
      <c r="BB37">
        <v>0</v>
      </c>
      <c r="BC37">
        <v>168</v>
      </c>
      <c r="BD37">
        <v>0</v>
      </c>
      <c r="BE37" s="33">
        <f t="shared" si="204"/>
        <v>528</v>
      </c>
      <c r="BF37">
        <v>0</v>
      </c>
      <c r="BG37">
        <v>297</v>
      </c>
      <c r="BH37">
        <v>0</v>
      </c>
      <c r="BI37">
        <v>0</v>
      </c>
      <c r="BJ37">
        <v>0</v>
      </c>
      <c r="BK37">
        <v>1458</v>
      </c>
      <c r="BL37">
        <v>0</v>
      </c>
      <c r="BM37" s="33">
        <f t="shared" si="205"/>
        <v>1755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831</v>
      </c>
      <c r="BT37">
        <v>0</v>
      </c>
      <c r="BU37" s="33">
        <f t="shared" si="206"/>
        <v>831</v>
      </c>
      <c r="BV37">
        <v>0</v>
      </c>
      <c r="BW37">
        <v>426</v>
      </c>
      <c r="BX37">
        <v>0</v>
      </c>
      <c r="BY37">
        <v>0</v>
      </c>
      <c r="BZ37">
        <v>194</v>
      </c>
      <c r="CA37">
        <v>1543</v>
      </c>
      <c r="CB37" s="33">
        <v>0</v>
      </c>
      <c r="CC37" s="33">
        <f t="shared" si="207"/>
        <v>2163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261</v>
      </c>
      <c r="CJ37">
        <v>0</v>
      </c>
      <c r="CK37" s="33">
        <f t="shared" si="208"/>
        <v>261</v>
      </c>
      <c r="CL37">
        <v>254</v>
      </c>
      <c r="CM37">
        <v>0</v>
      </c>
      <c r="CN37">
        <v>0</v>
      </c>
      <c r="CO37">
        <v>0</v>
      </c>
      <c r="CP37">
        <v>391</v>
      </c>
      <c r="CQ37">
        <v>1063</v>
      </c>
      <c r="CR37" s="33">
        <v>0</v>
      </c>
      <c r="CS37" s="33">
        <f t="shared" si="209"/>
        <v>1708</v>
      </c>
      <c r="CT37">
        <v>0</v>
      </c>
      <c r="CU37">
        <v>0</v>
      </c>
      <c r="CV37">
        <v>0</v>
      </c>
      <c r="CW37">
        <v>0</v>
      </c>
      <c r="CX37">
        <v>289</v>
      </c>
      <c r="CY37">
        <v>438</v>
      </c>
      <c r="CZ37" s="33">
        <v>0</v>
      </c>
      <c r="DA37" s="33">
        <f t="shared" si="210"/>
        <v>727</v>
      </c>
      <c r="DB37">
        <v>0</v>
      </c>
      <c r="DC37">
        <v>0</v>
      </c>
      <c r="DD37">
        <v>0</v>
      </c>
      <c r="DE37">
        <v>0</v>
      </c>
      <c r="DF37">
        <v>267</v>
      </c>
      <c r="DG37">
        <v>157</v>
      </c>
      <c r="DH37">
        <v>0</v>
      </c>
      <c r="DI37" s="33">
        <f t="shared" si="211"/>
        <v>424</v>
      </c>
      <c r="DJ37">
        <v>100</v>
      </c>
      <c r="DK37">
        <v>0</v>
      </c>
      <c r="DL37">
        <v>0</v>
      </c>
      <c r="DM37">
        <v>0</v>
      </c>
      <c r="DN37">
        <v>0</v>
      </c>
      <c r="DO37">
        <v>632</v>
      </c>
      <c r="DP37">
        <v>0</v>
      </c>
      <c r="DQ37" s="33">
        <f t="shared" si="212"/>
        <v>732</v>
      </c>
      <c r="DR37" s="33">
        <v>179</v>
      </c>
      <c r="DS37" s="33">
        <v>0</v>
      </c>
      <c r="DT37" s="33">
        <v>0</v>
      </c>
      <c r="DU37" s="33">
        <v>0</v>
      </c>
      <c r="DV37" s="33">
        <v>205</v>
      </c>
      <c r="DW37" s="33">
        <v>537</v>
      </c>
      <c r="DX37" s="33">
        <v>0</v>
      </c>
      <c r="DY37" s="33">
        <f t="shared" si="213"/>
        <v>921</v>
      </c>
      <c r="DZ37">
        <v>0</v>
      </c>
      <c r="EA37">
        <v>0</v>
      </c>
      <c r="EB37">
        <v>0</v>
      </c>
      <c r="EC37">
        <v>0</v>
      </c>
      <c r="ED37">
        <v>249</v>
      </c>
      <c r="EE37">
        <v>249</v>
      </c>
      <c r="EF37">
        <v>0</v>
      </c>
      <c r="EG37" s="33">
        <f t="shared" si="214"/>
        <v>498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3018</v>
      </c>
      <c r="EN37">
        <v>0</v>
      </c>
      <c r="EO37" s="33">
        <f t="shared" si="215"/>
        <v>3018</v>
      </c>
      <c r="EP37">
        <v>311</v>
      </c>
      <c r="EQ37">
        <v>0</v>
      </c>
      <c r="ER37">
        <v>0</v>
      </c>
      <c r="ES37">
        <v>0</v>
      </c>
      <c r="ET37">
        <v>286</v>
      </c>
      <c r="EU37">
        <v>729</v>
      </c>
      <c r="EV37">
        <v>0</v>
      </c>
      <c r="EW37" s="33">
        <f t="shared" si="216"/>
        <v>1326</v>
      </c>
      <c r="EX37">
        <v>0</v>
      </c>
      <c r="EY37">
        <v>297</v>
      </c>
      <c r="EZ37">
        <v>0</v>
      </c>
      <c r="FA37">
        <v>0</v>
      </c>
      <c r="FB37">
        <v>0</v>
      </c>
      <c r="FC37">
        <v>1458</v>
      </c>
      <c r="FD37">
        <v>0</v>
      </c>
      <c r="FE37" s="33">
        <f t="shared" ref="FE37" si="219">SUM(EX37:FD37)</f>
        <v>1755</v>
      </c>
    </row>
    <row r="38" spans="1:161" ht="15.75" customHeight="1" x14ac:dyDescent="0.25">
      <c r="A38" s="12" t="s">
        <v>19</v>
      </c>
      <c r="B38">
        <v>0</v>
      </c>
      <c r="C38">
        <v>0</v>
      </c>
      <c r="D38">
        <v>0</v>
      </c>
      <c r="E38">
        <v>0</v>
      </c>
      <c r="F38">
        <v>0</v>
      </c>
      <c r="G38">
        <v>9163</v>
      </c>
      <c r="H38">
        <v>0</v>
      </c>
      <c r="I38" s="33">
        <f>SUM(B38:H38)</f>
        <v>9163</v>
      </c>
      <c r="J38">
        <v>546</v>
      </c>
      <c r="K38">
        <v>279</v>
      </c>
      <c r="L38">
        <v>0</v>
      </c>
      <c r="M38">
        <v>0</v>
      </c>
      <c r="N38">
        <v>279</v>
      </c>
      <c r="O38">
        <v>10768</v>
      </c>
      <c r="P38" s="33">
        <v>0</v>
      </c>
      <c r="Q38" s="33">
        <f>SUM(J38:P38)</f>
        <v>11872</v>
      </c>
      <c r="R38">
        <v>256</v>
      </c>
      <c r="S38">
        <v>529</v>
      </c>
      <c r="T38">
        <v>0</v>
      </c>
      <c r="U38">
        <v>0</v>
      </c>
      <c r="V38">
        <v>0</v>
      </c>
      <c r="W38">
        <v>8074</v>
      </c>
      <c r="X38" s="33"/>
      <c r="Y38" s="33">
        <f>SUM(R38:X38)</f>
        <v>8859</v>
      </c>
      <c r="Z38">
        <v>0</v>
      </c>
      <c r="AA38">
        <v>0</v>
      </c>
      <c r="AB38">
        <v>0</v>
      </c>
      <c r="AC38">
        <v>172</v>
      </c>
      <c r="AD38">
        <v>796</v>
      </c>
      <c r="AE38">
        <v>13262</v>
      </c>
      <c r="AF38">
        <v>0</v>
      </c>
      <c r="AG38" s="33">
        <f>SUM(Z38:AF38)</f>
        <v>14230</v>
      </c>
      <c r="AH38">
        <v>721</v>
      </c>
      <c r="AI38">
        <v>564</v>
      </c>
      <c r="AJ38">
        <v>0</v>
      </c>
      <c r="AK38">
        <v>234</v>
      </c>
      <c r="AL38">
        <v>0</v>
      </c>
      <c r="AM38">
        <v>6873</v>
      </c>
      <c r="AN38">
        <v>0</v>
      </c>
      <c r="AO38" s="33">
        <f>SUM(AH38:AN38)</f>
        <v>8392</v>
      </c>
      <c r="AP38">
        <v>116</v>
      </c>
      <c r="AQ38">
        <v>537</v>
      </c>
      <c r="AR38">
        <v>0</v>
      </c>
      <c r="AS38">
        <v>0</v>
      </c>
      <c r="AT38">
        <v>431</v>
      </c>
      <c r="AU38">
        <v>5633</v>
      </c>
      <c r="AV38">
        <v>0</v>
      </c>
      <c r="AW38" s="33">
        <f>SUM(AP38:AV38)</f>
        <v>6717</v>
      </c>
      <c r="AX38">
        <v>236</v>
      </c>
      <c r="AY38">
        <v>124</v>
      </c>
      <c r="AZ38">
        <v>0</v>
      </c>
      <c r="BA38">
        <v>0</v>
      </c>
      <c r="BB38">
        <v>776</v>
      </c>
      <c r="BC38">
        <v>7019</v>
      </c>
      <c r="BD38">
        <v>0</v>
      </c>
      <c r="BE38" s="33">
        <f>SUM(AX38:BD38)</f>
        <v>8155</v>
      </c>
      <c r="BF38">
        <v>842</v>
      </c>
      <c r="BG38">
        <v>189</v>
      </c>
      <c r="BH38">
        <v>0</v>
      </c>
      <c r="BI38">
        <v>0</v>
      </c>
      <c r="BJ38">
        <v>154</v>
      </c>
      <c r="BK38">
        <v>7050</v>
      </c>
      <c r="BL38">
        <v>0</v>
      </c>
      <c r="BM38" s="33">
        <f>SUM(BF38:BL38)</f>
        <v>8235</v>
      </c>
      <c r="BN38">
        <v>0</v>
      </c>
      <c r="BO38">
        <v>1128</v>
      </c>
      <c r="BP38">
        <v>0</v>
      </c>
      <c r="BQ38">
        <v>0</v>
      </c>
      <c r="BR38">
        <v>349</v>
      </c>
      <c r="BS38">
        <v>3558</v>
      </c>
      <c r="BT38" s="33">
        <v>0</v>
      </c>
      <c r="BU38" s="33">
        <f>SUM(BN38:BT38)</f>
        <v>5035</v>
      </c>
      <c r="BV38">
        <v>106</v>
      </c>
      <c r="BW38">
        <v>516</v>
      </c>
      <c r="BX38">
        <v>0</v>
      </c>
      <c r="BY38">
        <v>545</v>
      </c>
      <c r="BZ38">
        <v>0</v>
      </c>
      <c r="CA38">
        <v>5613</v>
      </c>
      <c r="CB38" s="33">
        <v>0</v>
      </c>
      <c r="CC38" s="33">
        <f>SUM(BV38:CB38)</f>
        <v>6780</v>
      </c>
      <c r="CD38">
        <v>0</v>
      </c>
      <c r="CE38">
        <v>577</v>
      </c>
      <c r="CF38">
        <v>0</v>
      </c>
      <c r="CG38">
        <v>0</v>
      </c>
      <c r="CH38">
        <v>103</v>
      </c>
      <c r="CI38">
        <v>4158</v>
      </c>
      <c r="CJ38">
        <v>0</v>
      </c>
      <c r="CK38" s="33">
        <f>SUM(CD38:CJ38)</f>
        <v>4838</v>
      </c>
      <c r="CL38">
        <v>225</v>
      </c>
      <c r="CM38">
        <v>780</v>
      </c>
      <c r="CN38">
        <v>0</v>
      </c>
      <c r="CO38">
        <v>0</v>
      </c>
      <c r="CP38">
        <v>0</v>
      </c>
      <c r="CQ38">
        <v>3849</v>
      </c>
      <c r="CR38" s="33">
        <v>0</v>
      </c>
      <c r="CS38" s="33">
        <f>SUM(CL38:CR38)</f>
        <v>4854</v>
      </c>
      <c r="CT38">
        <v>557</v>
      </c>
      <c r="CU38">
        <v>402</v>
      </c>
      <c r="CV38">
        <v>0</v>
      </c>
      <c r="CW38">
        <v>0</v>
      </c>
      <c r="CX38">
        <v>0</v>
      </c>
      <c r="CY38">
        <v>6052</v>
      </c>
      <c r="CZ38" s="33">
        <v>0</v>
      </c>
      <c r="DA38" s="33">
        <f>SUM(CT38:CZ38)</f>
        <v>7011</v>
      </c>
      <c r="DB38">
        <v>459</v>
      </c>
      <c r="DC38">
        <v>0</v>
      </c>
      <c r="DD38">
        <v>0</v>
      </c>
      <c r="DE38">
        <v>0</v>
      </c>
      <c r="DF38">
        <v>199</v>
      </c>
      <c r="DG38">
        <v>10715</v>
      </c>
      <c r="DH38">
        <v>0</v>
      </c>
      <c r="DI38" s="33">
        <f>SUM(DB38:DH38)</f>
        <v>11373</v>
      </c>
      <c r="DJ38">
        <v>384</v>
      </c>
      <c r="DK38">
        <v>847</v>
      </c>
      <c r="DL38">
        <v>87</v>
      </c>
      <c r="DM38">
        <v>177</v>
      </c>
      <c r="DN38">
        <v>125</v>
      </c>
      <c r="DO38">
        <v>8092</v>
      </c>
      <c r="DP38">
        <v>0</v>
      </c>
      <c r="DQ38" s="33">
        <f>SUM(DJ38:DP38)</f>
        <v>9712</v>
      </c>
      <c r="DR38" s="33">
        <v>402</v>
      </c>
      <c r="DS38" s="33">
        <v>618</v>
      </c>
      <c r="DT38" s="33">
        <v>0</v>
      </c>
      <c r="DU38" s="33">
        <v>173</v>
      </c>
      <c r="DV38" s="33">
        <v>179</v>
      </c>
      <c r="DW38" s="33">
        <v>7699</v>
      </c>
      <c r="DX38" s="33">
        <v>0</v>
      </c>
      <c r="DY38" s="33">
        <f>SUM(DR38:DX38)</f>
        <v>9071</v>
      </c>
      <c r="DZ38">
        <v>541</v>
      </c>
      <c r="EA38">
        <v>776</v>
      </c>
      <c r="EB38">
        <v>0</v>
      </c>
      <c r="EC38">
        <v>0</v>
      </c>
      <c r="ED38">
        <v>764</v>
      </c>
      <c r="EE38">
        <v>8559</v>
      </c>
      <c r="EF38">
        <v>0</v>
      </c>
      <c r="EG38" s="33">
        <f>SUM(DZ38:EF38)</f>
        <v>10640</v>
      </c>
      <c r="EH38">
        <v>1249</v>
      </c>
      <c r="EI38">
        <v>1364</v>
      </c>
      <c r="EJ38">
        <v>0</v>
      </c>
      <c r="EK38">
        <v>0</v>
      </c>
      <c r="EL38">
        <v>739</v>
      </c>
      <c r="EM38">
        <v>13095</v>
      </c>
      <c r="EN38">
        <v>0</v>
      </c>
      <c r="EO38" s="33">
        <f>SUM(EH38:EN38)</f>
        <v>16447</v>
      </c>
      <c r="EP38">
        <v>489</v>
      </c>
      <c r="EQ38">
        <v>1783</v>
      </c>
      <c r="ER38">
        <v>0</v>
      </c>
      <c r="ES38">
        <v>0</v>
      </c>
      <c r="ET38">
        <v>343</v>
      </c>
      <c r="EU38">
        <v>17124</v>
      </c>
      <c r="EV38">
        <v>0</v>
      </c>
      <c r="EW38" s="33">
        <f>SUM(EP38:EV38)</f>
        <v>19739</v>
      </c>
      <c r="EX38">
        <v>842</v>
      </c>
      <c r="EY38">
        <v>189</v>
      </c>
      <c r="EZ38">
        <v>0</v>
      </c>
      <c r="FA38">
        <v>0</v>
      </c>
      <c r="FB38">
        <v>154</v>
      </c>
      <c r="FC38">
        <v>7050</v>
      </c>
      <c r="FD38">
        <v>0</v>
      </c>
      <c r="FE38" s="33">
        <f>SUM(EX38:FD38)</f>
        <v>8235</v>
      </c>
    </row>
    <row r="39" spans="1:161" ht="15.75" customHeight="1" x14ac:dyDescent="0.25">
      <c r="A39" s="12" t="s">
        <v>20</v>
      </c>
      <c r="B39">
        <v>0</v>
      </c>
      <c r="C39">
        <v>0</v>
      </c>
      <c r="D39">
        <v>0</v>
      </c>
      <c r="E39">
        <v>0</v>
      </c>
      <c r="F39">
        <v>0</v>
      </c>
      <c r="G39">
        <v>339</v>
      </c>
      <c r="H39">
        <v>0</v>
      </c>
      <c r="I39" s="33">
        <f t="shared" ref="I39:I40" si="220">SUM(B39:H39)</f>
        <v>339</v>
      </c>
      <c r="J39">
        <v>436</v>
      </c>
      <c r="K39">
        <v>0</v>
      </c>
      <c r="L39">
        <v>0</v>
      </c>
      <c r="M39">
        <v>0</v>
      </c>
      <c r="N39">
        <v>0</v>
      </c>
      <c r="O39">
        <v>436</v>
      </c>
      <c r="P39" s="33">
        <v>0</v>
      </c>
      <c r="Q39" s="33">
        <f t="shared" ref="Q39" si="221">SUM(J39:P39)</f>
        <v>872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 s="33"/>
      <c r="Y39" s="33">
        <f t="shared" ref="Y39" si="222">SUM(R39:X39)</f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 s="33">
        <f t="shared" ref="AG39" si="223">SUM(Z39:AF39)</f>
        <v>0</v>
      </c>
      <c r="AH39" t="s">
        <v>22</v>
      </c>
      <c r="AI39" t="s">
        <v>22</v>
      </c>
      <c r="AJ39" t="s">
        <v>22</v>
      </c>
      <c r="AK39" t="s">
        <v>22</v>
      </c>
      <c r="AL39" t="s">
        <v>22</v>
      </c>
      <c r="AM39" t="s">
        <v>22</v>
      </c>
      <c r="AN39" t="s">
        <v>22</v>
      </c>
      <c r="AO39" s="33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 s="33">
        <f t="shared" ref="AW39" si="224">SUM(AP39:AV39)</f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606</v>
      </c>
      <c r="BD39">
        <v>0</v>
      </c>
      <c r="BE39" s="33">
        <f t="shared" ref="BE39" si="225">SUM(AX39:BD39)</f>
        <v>606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 s="33">
        <f t="shared" ref="BM39" si="226">SUM(BF39:BL39)</f>
        <v>0</v>
      </c>
      <c r="BN39" s="33">
        <v>0</v>
      </c>
      <c r="BO39" s="33">
        <v>0</v>
      </c>
      <c r="BP39" s="33">
        <v>0</v>
      </c>
      <c r="BQ39" s="33">
        <v>0</v>
      </c>
      <c r="BR39" s="33">
        <v>0</v>
      </c>
      <c r="BS39" s="33">
        <v>675</v>
      </c>
      <c r="BT39">
        <v>0</v>
      </c>
      <c r="BU39" s="33">
        <f t="shared" ref="BU39" si="227">SUM(BN39:BT39)</f>
        <v>675</v>
      </c>
      <c r="BV39">
        <v>309</v>
      </c>
      <c r="BW39">
        <v>309</v>
      </c>
      <c r="BX39">
        <v>0</v>
      </c>
      <c r="BY39">
        <v>0</v>
      </c>
      <c r="BZ39">
        <v>0</v>
      </c>
      <c r="CA39">
        <v>0</v>
      </c>
      <c r="CB39" s="33">
        <v>0</v>
      </c>
      <c r="CC39" s="33">
        <f t="shared" ref="CC39:CC40" si="228">SUM(BV39:CB39)</f>
        <v>618</v>
      </c>
      <c r="CD39" s="33">
        <v>451</v>
      </c>
      <c r="CE39" s="33">
        <v>1221</v>
      </c>
      <c r="CF39" s="33">
        <v>0</v>
      </c>
      <c r="CG39" s="33">
        <v>236</v>
      </c>
      <c r="CH39" s="33">
        <v>0</v>
      </c>
      <c r="CI39" s="33">
        <v>781</v>
      </c>
      <c r="CJ39" s="33">
        <v>0</v>
      </c>
      <c r="CK39" s="33">
        <f t="shared" ref="CK39:CK40" si="229">SUM(CD39:CJ39)</f>
        <v>2689</v>
      </c>
      <c r="CL39" s="33">
        <v>470</v>
      </c>
      <c r="CM39" s="33">
        <v>758</v>
      </c>
      <c r="CN39" s="33">
        <v>0</v>
      </c>
      <c r="CO39" s="33">
        <v>0</v>
      </c>
      <c r="CP39" s="33">
        <v>0</v>
      </c>
      <c r="CQ39" s="33">
        <v>193</v>
      </c>
      <c r="CR39" s="33">
        <v>0</v>
      </c>
      <c r="CS39" s="33">
        <f t="shared" ref="CS39" si="230">SUM(CL39:CR39)</f>
        <v>1421</v>
      </c>
      <c r="CT39" s="33">
        <v>0</v>
      </c>
      <c r="CU39" s="33">
        <v>0</v>
      </c>
      <c r="CV39" s="33">
        <v>0</v>
      </c>
      <c r="CW39" s="33">
        <v>0</v>
      </c>
      <c r="CX39" s="33">
        <v>0</v>
      </c>
      <c r="CY39" s="33">
        <v>1403</v>
      </c>
      <c r="CZ39" s="33">
        <v>0</v>
      </c>
      <c r="DA39" s="33">
        <f t="shared" ref="DA39" si="231">SUM(CT39:CZ39)</f>
        <v>1403</v>
      </c>
      <c r="DB39" s="33">
        <v>268</v>
      </c>
      <c r="DC39" s="33">
        <v>147</v>
      </c>
      <c r="DD39" s="33">
        <v>0</v>
      </c>
      <c r="DE39" s="33">
        <v>0</v>
      </c>
      <c r="DF39" s="33">
        <v>0</v>
      </c>
      <c r="DG39" s="33">
        <v>1469</v>
      </c>
      <c r="DH39" s="33">
        <v>0</v>
      </c>
      <c r="DI39" s="33">
        <f t="shared" ref="DI39" si="232">SUM(DB39:DH39)</f>
        <v>1884</v>
      </c>
      <c r="DJ39" s="33">
        <v>0</v>
      </c>
      <c r="DK39" s="33">
        <v>0</v>
      </c>
      <c r="DL39" s="33">
        <v>0</v>
      </c>
      <c r="DM39" s="33">
        <v>123</v>
      </c>
      <c r="DN39" s="33">
        <v>0</v>
      </c>
      <c r="DO39" s="33">
        <v>535</v>
      </c>
      <c r="DP39" s="33">
        <v>0</v>
      </c>
      <c r="DQ39" s="33">
        <f t="shared" ref="DQ39" si="233">SUM(DJ39:DP39)</f>
        <v>658</v>
      </c>
      <c r="DR39" s="33">
        <v>0</v>
      </c>
      <c r="DS39" s="33">
        <v>640</v>
      </c>
      <c r="DT39" s="33">
        <v>0</v>
      </c>
      <c r="DU39" s="33">
        <v>0</v>
      </c>
      <c r="DV39" s="33">
        <v>0</v>
      </c>
      <c r="DW39" s="33">
        <v>320</v>
      </c>
      <c r="DX39" s="33">
        <v>0</v>
      </c>
      <c r="DY39" s="33">
        <f t="shared" ref="DY39:DY40" si="234">SUM(DR39:DX39)</f>
        <v>960</v>
      </c>
      <c r="DZ39" s="33">
        <v>0</v>
      </c>
      <c r="EA39" s="33">
        <v>635</v>
      </c>
      <c r="EB39" s="33">
        <v>0</v>
      </c>
      <c r="EC39" s="33">
        <v>0</v>
      </c>
      <c r="ED39" s="33">
        <v>0</v>
      </c>
      <c r="EE39" s="33">
        <v>186</v>
      </c>
      <c r="EF39" s="33">
        <v>0</v>
      </c>
      <c r="EG39" s="33">
        <f t="shared" ref="EG39:EG40" si="235">SUM(DZ39:EF39)</f>
        <v>821</v>
      </c>
      <c r="EH39" s="33">
        <v>0</v>
      </c>
      <c r="EI39" s="33">
        <v>519</v>
      </c>
      <c r="EJ39" s="33">
        <v>0</v>
      </c>
      <c r="EK39" s="33">
        <v>0</v>
      </c>
      <c r="EL39" s="33">
        <v>0</v>
      </c>
      <c r="EM39" s="33">
        <v>1021</v>
      </c>
      <c r="EN39" s="33">
        <v>0</v>
      </c>
      <c r="EO39" s="33">
        <f t="shared" ref="EO39:EO40" si="236">SUM(EH39:EN39)</f>
        <v>1540</v>
      </c>
      <c r="EP39" s="33">
        <v>2113</v>
      </c>
      <c r="EQ39" s="33">
        <v>1049</v>
      </c>
      <c r="ER39" s="33">
        <v>0</v>
      </c>
      <c r="ES39" s="33">
        <v>0</v>
      </c>
      <c r="ET39" s="33">
        <v>0</v>
      </c>
      <c r="EU39" s="33">
        <v>1564</v>
      </c>
      <c r="EV39" s="33">
        <v>0</v>
      </c>
      <c r="EW39" s="33">
        <f t="shared" ref="EW39" si="237">SUM(EP39:EV39)</f>
        <v>4726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 s="33">
        <f t="shared" ref="FE39" si="238">SUM(EX39:FD39)</f>
        <v>0</v>
      </c>
    </row>
    <row r="40" spans="1:161" ht="15.75" customHeight="1" x14ac:dyDescent="0.25">
      <c r="A40" s="12" t="s">
        <v>21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f t="shared" si="220"/>
        <v>0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  <c r="Q40" s="33">
        <v>0</v>
      </c>
      <c r="R40" t="s">
        <v>22</v>
      </c>
      <c r="S40" t="s">
        <v>22</v>
      </c>
      <c r="T40" t="s">
        <v>22</v>
      </c>
      <c r="U40" t="s">
        <v>22</v>
      </c>
      <c r="V40" t="s">
        <v>22</v>
      </c>
      <c r="W40" t="s">
        <v>22</v>
      </c>
      <c r="X40" t="s">
        <v>22</v>
      </c>
      <c r="Y40" s="33">
        <v>0</v>
      </c>
      <c r="Z40" t="s">
        <v>22</v>
      </c>
      <c r="AA40" t="s">
        <v>22</v>
      </c>
      <c r="AB40" t="s">
        <v>22</v>
      </c>
      <c r="AC40" t="s">
        <v>22</v>
      </c>
      <c r="AD40" t="s">
        <v>22</v>
      </c>
      <c r="AE40" t="s">
        <v>22</v>
      </c>
      <c r="AF40" t="s">
        <v>22</v>
      </c>
      <c r="AG40" s="33">
        <v>0</v>
      </c>
      <c r="AH40" t="s">
        <v>22</v>
      </c>
      <c r="AI40" t="s">
        <v>22</v>
      </c>
      <c r="AJ40" t="s">
        <v>22</v>
      </c>
      <c r="AK40" t="s">
        <v>22</v>
      </c>
      <c r="AL40" t="s">
        <v>22</v>
      </c>
      <c r="AM40" t="s">
        <v>22</v>
      </c>
      <c r="AN40" t="s">
        <v>22</v>
      </c>
      <c r="AO40" s="33">
        <v>0</v>
      </c>
      <c r="AP40" t="s">
        <v>22</v>
      </c>
      <c r="AQ40" t="s">
        <v>22</v>
      </c>
      <c r="AR40" t="s">
        <v>22</v>
      </c>
      <c r="AS40" t="s">
        <v>22</v>
      </c>
      <c r="AT40" t="s">
        <v>22</v>
      </c>
      <c r="AU40" t="s">
        <v>22</v>
      </c>
      <c r="AV40" t="s">
        <v>22</v>
      </c>
      <c r="AW40" s="33">
        <v>0</v>
      </c>
      <c r="AX40" t="s">
        <v>22</v>
      </c>
      <c r="AY40" t="s">
        <v>22</v>
      </c>
      <c r="AZ40" t="s">
        <v>22</v>
      </c>
      <c r="BA40" t="s">
        <v>22</v>
      </c>
      <c r="BB40" t="s">
        <v>22</v>
      </c>
      <c r="BC40" t="s">
        <v>22</v>
      </c>
      <c r="BD40" t="s">
        <v>22</v>
      </c>
      <c r="BE40" s="33">
        <v>0</v>
      </c>
      <c r="BF40" t="s">
        <v>22</v>
      </c>
      <c r="BG40" t="s">
        <v>22</v>
      </c>
      <c r="BH40" t="s">
        <v>22</v>
      </c>
      <c r="BI40" t="s">
        <v>22</v>
      </c>
      <c r="BJ40" t="s">
        <v>22</v>
      </c>
      <c r="BK40" t="s">
        <v>22</v>
      </c>
      <c r="BL40" t="s">
        <v>22</v>
      </c>
      <c r="BM40" s="33">
        <v>0</v>
      </c>
      <c r="BN40" t="s">
        <v>22</v>
      </c>
      <c r="BO40" t="s">
        <v>22</v>
      </c>
      <c r="BP40" t="s">
        <v>22</v>
      </c>
      <c r="BQ40" t="s">
        <v>22</v>
      </c>
      <c r="BR40" t="s">
        <v>22</v>
      </c>
      <c r="BS40" t="s">
        <v>22</v>
      </c>
      <c r="BT40" t="s">
        <v>22</v>
      </c>
      <c r="BU40" s="33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 s="33">
        <v>0</v>
      </c>
      <c r="CC40" s="33">
        <f t="shared" si="228"/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 s="33">
        <f t="shared" si="229"/>
        <v>0</v>
      </c>
      <c r="CL40" t="s">
        <v>22</v>
      </c>
      <c r="CM40" t="s">
        <v>22</v>
      </c>
      <c r="CN40" t="s">
        <v>22</v>
      </c>
      <c r="CO40" t="s">
        <v>22</v>
      </c>
      <c r="CP40" t="s">
        <v>22</v>
      </c>
      <c r="CQ40" t="s">
        <v>22</v>
      </c>
      <c r="CR40" t="s">
        <v>22</v>
      </c>
      <c r="CS40" s="33">
        <v>0</v>
      </c>
      <c r="CT40" t="s">
        <v>22</v>
      </c>
      <c r="CU40" t="s">
        <v>22</v>
      </c>
      <c r="CV40" t="s">
        <v>22</v>
      </c>
      <c r="CW40" t="s">
        <v>22</v>
      </c>
      <c r="CX40" t="s">
        <v>22</v>
      </c>
      <c r="CY40" t="s">
        <v>22</v>
      </c>
      <c r="CZ40" t="s">
        <v>22</v>
      </c>
      <c r="DA40" s="33">
        <v>0</v>
      </c>
      <c r="DB40" t="s">
        <v>22</v>
      </c>
      <c r="DC40" t="s">
        <v>22</v>
      </c>
      <c r="DD40" t="s">
        <v>22</v>
      </c>
      <c r="DE40" t="s">
        <v>22</v>
      </c>
      <c r="DF40" t="s">
        <v>22</v>
      </c>
      <c r="DG40" t="s">
        <v>22</v>
      </c>
      <c r="DH40" t="s">
        <v>22</v>
      </c>
      <c r="DI40" s="33">
        <v>0</v>
      </c>
      <c r="DJ40" t="s">
        <v>22</v>
      </c>
      <c r="DK40" t="s">
        <v>22</v>
      </c>
      <c r="DL40" t="s">
        <v>22</v>
      </c>
      <c r="DM40" t="s">
        <v>22</v>
      </c>
      <c r="DN40" t="s">
        <v>22</v>
      </c>
      <c r="DO40" t="s">
        <v>22</v>
      </c>
      <c r="DP40" t="s">
        <v>22</v>
      </c>
      <c r="DQ40" s="33">
        <v>0</v>
      </c>
      <c r="DR40" s="33">
        <v>0</v>
      </c>
      <c r="DS40" s="33">
        <v>243</v>
      </c>
      <c r="DT40" s="33">
        <v>0</v>
      </c>
      <c r="DU40" s="33">
        <v>0</v>
      </c>
      <c r="DV40" s="33">
        <v>0</v>
      </c>
      <c r="DW40" s="33">
        <v>0</v>
      </c>
      <c r="DX40" s="33">
        <v>0</v>
      </c>
      <c r="DY40" s="33">
        <f t="shared" si="234"/>
        <v>243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252</v>
      </c>
      <c r="EF40">
        <v>0</v>
      </c>
      <c r="EG40" s="33">
        <f t="shared" si="235"/>
        <v>252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251</v>
      </c>
      <c r="EN40">
        <v>0</v>
      </c>
      <c r="EO40" s="33">
        <f t="shared" si="236"/>
        <v>251</v>
      </c>
      <c r="EP40" t="s">
        <v>22</v>
      </c>
      <c r="EQ40" t="s">
        <v>22</v>
      </c>
      <c r="ER40" t="s">
        <v>22</v>
      </c>
      <c r="ES40" t="s">
        <v>22</v>
      </c>
      <c r="ET40" t="s">
        <v>22</v>
      </c>
      <c r="EU40" t="s">
        <v>22</v>
      </c>
      <c r="EV40" t="s">
        <v>22</v>
      </c>
      <c r="EW40" s="33">
        <v>0</v>
      </c>
      <c r="EX40" s="33" t="s">
        <v>22</v>
      </c>
      <c r="EY40" s="33" t="s">
        <v>22</v>
      </c>
      <c r="EZ40" s="33" t="s">
        <v>22</v>
      </c>
      <c r="FA40" s="33" t="s">
        <v>22</v>
      </c>
      <c r="FB40" s="33" t="s">
        <v>22</v>
      </c>
      <c r="FC40" s="33" t="s">
        <v>22</v>
      </c>
      <c r="FD40" s="33" t="s">
        <v>22</v>
      </c>
      <c r="FE40" s="33">
        <v>0</v>
      </c>
    </row>
    <row r="41" spans="1:161" ht="15.75" customHeight="1" x14ac:dyDescent="0.25">
      <c r="A41" s="25" t="s">
        <v>13</v>
      </c>
      <c r="B41" s="30">
        <f t="shared" ref="B41:H41" si="239">SUM(B33:B40)</f>
        <v>222</v>
      </c>
      <c r="C41" s="30">
        <f t="shared" si="239"/>
        <v>715</v>
      </c>
      <c r="D41" s="30">
        <f t="shared" si="239"/>
        <v>0</v>
      </c>
      <c r="E41" s="30">
        <f t="shared" si="239"/>
        <v>433</v>
      </c>
      <c r="F41" s="30">
        <f t="shared" si="239"/>
        <v>269</v>
      </c>
      <c r="G41" s="30">
        <f t="shared" si="239"/>
        <v>46500</v>
      </c>
      <c r="H41" s="30">
        <f t="shared" si="239"/>
        <v>0</v>
      </c>
      <c r="I41" s="30">
        <f>SUM(I33:I40)</f>
        <v>48139</v>
      </c>
      <c r="J41" s="30">
        <f t="shared" ref="J41" si="240">SUM(J33:J40)</f>
        <v>1565</v>
      </c>
      <c r="K41" s="30">
        <f t="shared" ref="K41" si="241">SUM(K33:K40)</f>
        <v>1295</v>
      </c>
      <c r="L41" s="30">
        <f t="shared" ref="L41" si="242">SUM(L33:L40)</f>
        <v>0</v>
      </c>
      <c r="M41" s="30">
        <f t="shared" ref="M41" si="243">SUM(M33:M40)</f>
        <v>0</v>
      </c>
      <c r="N41" s="30">
        <f t="shared" ref="N41" si="244">SUM(N33:N40)</f>
        <v>1079</v>
      </c>
      <c r="O41" s="30">
        <f t="shared" ref="O41" si="245">SUM(O33:O40)</f>
        <v>47578</v>
      </c>
      <c r="P41" s="30">
        <f t="shared" ref="P41" si="246">SUM(P33:P40)</f>
        <v>0</v>
      </c>
      <c r="Q41" s="30">
        <f>SUM(Q33:Q40)</f>
        <v>51517</v>
      </c>
      <c r="R41" s="30">
        <f t="shared" ref="R41" si="247">SUM(R33:R40)</f>
        <v>2324</v>
      </c>
      <c r="S41" s="30">
        <f t="shared" ref="S41" si="248">SUM(S33:S40)</f>
        <v>1612</v>
      </c>
      <c r="T41" s="30">
        <f t="shared" ref="T41" si="249">SUM(T33:T40)</f>
        <v>0</v>
      </c>
      <c r="U41" s="30">
        <f t="shared" ref="U41" si="250">SUM(U33:U40)</f>
        <v>495</v>
      </c>
      <c r="V41" s="30">
        <f t="shared" ref="V41" si="251">SUM(V33:V40)</f>
        <v>717</v>
      </c>
      <c r="W41" s="30">
        <f t="shared" ref="W41" si="252">SUM(W33:W40)</f>
        <v>56216</v>
      </c>
      <c r="X41" s="30">
        <f t="shared" ref="X41" si="253">SUM(X33:X40)</f>
        <v>0</v>
      </c>
      <c r="Y41" s="30">
        <f>SUM(Y33:Y40)</f>
        <v>61364</v>
      </c>
      <c r="Z41" s="30">
        <f t="shared" ref="Z41" si="254">SUM(Z33:Z40)</f>
        <v>1357</v>
      </c>
      <c r="AA41" s="30">
        <f t="shared" ref="AA41" si="255">SUM(AA33:AA40)</f>
        <v>2746</v>
      </c>
      <c r="AB41" s="30">
        <f t="shared" ref="AB41" si="256">SUM(AB33:AB40)</f>
        <v>281</v>
      </c>
      <c r="AC41" s="30">
        <f t="shared" ref="AC41" si="257">SUM(AC33:AC40)</f>
        <v>694</v>
      </c>
      <c r="AD41" s="30">
        <f t="shared" ref="AD41" si="258">SUM(AD33:AD40)</f>
        <v>1547</v>
      </c>
      <c r="AE41" s="30">
        <f t="shared" ref="AE41" si="259">SUM(AE33:AE40)</f>
        <v>73348</v>
      </c>
      <c r="AF41" s="30">
        <f t="shared" ref="AF41" si="260">SUM(AF33:AF40)</f>
        <v>0</v>
      </c>
      <c r="AG41" s="30">
        <f>SUM(AG33:AG40)</f>
        <v>79973</v>
      </c>
      <c r="AH41" s="30">
        <f t="shared" ref="AH41" si="261">SUM(AH33:AH40)</f>
        <v>1647</v>
      </c>
      <c r="AI41" s="30">
        <f t="shared" ref="AI41" si="262">SUM(AI33:AI40)</f>
        <v>1426</v>
      </c>
      <c r="AJ41" s="30">
        <f t="shared" ref="AJ41" si="263">SUM(AJ33:AJ40)</f>
        <v>0</v>
      </c>
      <c r="AK41" s="30">
        <f t="shared" ref="AK41" si="264">SUM(AK33:AK40)</f>
        <v>234</v>
      </c>
      <c r="AL41" s="30">
        <f t="shared" ref="AL41" si="265">SUM(AL33:AL40)</f>
        <v>1694</v>
      </c>
      <c r="AM41" s="30">
        <f t="shared" ref="AM41" si="266">SUM(AM33:AM40)</f>
        <v>47646</v>
      </c>
      <c r="AN41" s="30">
        <f t="shared" ref="AN41" si="267">SUM(AN33:AN40)</f>
        <v>0</v>
      </c>
      <c r="AO41" s="30">
        <f>SUM(AO33:AO40)</f>
        <v>52647</v>
      </c>
      <c r="AP41" s="30">
        <f t="shared" ref="AP41" si="268">SUM(AP33:AP40)</f>
        <v>1177</v>
      </c>
      <c r="AQ41" s="30">
        <f t="shared" ref="AQ41" si="269">SUM(AQ33:AQ40)</f>
        <v>3281</v>
      </c>
      <c r="AR41" s="30">
        <f t="shared" ref="AR41" si="270">SUM(AR33:AR40)</f>
        <v>0</v>
      </c>
      <c r="AS41" s="30">
        <f t="shared" ref="AS41" si="271">SUM(AS33:AS40)</f>
        <v>0</v>
      </c>
      <c r="AT41" s="30">
        <f t="shared" ref="AT41" si="272">SUM(AT33:AT40)</f>
        <v>1256</v>
      </c>
      <c r="AU41" s="30">
        <f t="shared" ref="AU41" si="273">SUM(AU33:AU40)</f>
        <v>33380</v>
      </c>
      <c r="AV41" s="30">
        <f t="shared" ref="AV41" si="274">SUM(AV33:AV40)</f>
        <v>0</v>
      </c>
      <c r="AW41" s="30">
        <f>SUM(AW33:AW40)</f>
        <v>39094</v>
      </c>
      <c r="AX41" s="30">
        <f t="shared" ref="AX41" si="275">SUM(AX33:AX40)</f>
        <v>1643</v>
      </c>
      <c r="AY41" s="30">
        <f t="shared" ref="AY41" si="276">SUM(AY33:AY40)</f>
        <v>3007</v>
      </c>
      <c r="AZ41" s="30">
        <f t="shared" ref="AZ41" si="277">SUM(AZ33:AZ40)</f>
        <v>327</v>
      </c>
      <c r="BA41" s="30">
        <f t="shared" ref="BA41" si="278">SUM(BA33:BA40)</f>
        <v>0</v>
      </c>
      <c r="BB41" s="30">
        <f t="shared" ref="BB41" si="279">SUM(BB33:BB40)</f>
        <v>1295</v>
      </c>
      <c r="BC41" s="30">
        <f t="shared" ref="BC41" si="280">SUM(BC33:BC40)</f>
        <v>37653</v>
      </c>
      <c r="BD41" s="30">
        <f t="shared" ref="BD41" si="281">SUM(BD33:BD40)</f>
        <v>0</v>
      </c>
      <c r="BE41" s="30">
        <f>SUM(BE33:BE40)</f>
        <v>43925</v>
      </c>
      <c r="BF41" s="30">
        <f t="shared" ref="BF41" si="282">SUM(BF33:BF40)</f>
        <v>1355</v>
      </c>
      <c r="BG41" s="30">
        <f t="shared" ref="BG41" si="283">SUM(BG33:BG40)</f>
        <v>1482</v>
      </c>
      <c r="BH41" s="30">
        <f t="shared" ref="BH41" si="284">SUM(BH33:BH40)</f>
        <v>0</v>
      </c>
      <c r="BI41" s="30">
        <f t="shared" ref="BI41" si="285">SUM(BI33:BI40)</f>
        <v>0</v>
      </c>
      <c r="BJ41" s="30">
        <f t="shared" ref="BJ41" si="286">SUM(BJ33:BJ40)</f>
        <v>590</v>
      </c>
      <c r="BK41" s="30">
        <f t="shared" ref="BK41" si="287">SUM(BK33:BK40)</f>
        <v>34289</v>
      </c>
      <c r="BL41" s="30">
        <f t="shared" ref="BL41" si="288">SUM(BL33:BL40)</f>
        <v>0</v>
      </c>
      <c r="BM41" s="30">
        <f>SUM(BM33:BM40)</f>
        <v>37716</v>
      </c>
      <c r="BN41" s="30">
        <f t="shared" ref="BN41" si="289">SUM(BN33:BN40)</f>
        <v>233</v>
      </c>
      <c r="BO41" s="30">
        <f t="shared" ref="BO41" si="290">SUM(BO33:BO40)</f>
        <v>3690</v>
      </c>
      <c r="BP41" s="30">
        <f t="shared" ref="BP41" si="291">SUM(BP33:BP40)</f>
        <v>0</v>
      </c>
      <c r="BQ41" s="30">
        <f t="shared" ref="BQ41" si="292">SUM(BQ33:BQ40)</f>
        <v>0</v>
      </c>
      <c r="BR41" s="30">
        <f t="shared" ref="BR41" si="293">SUM(BR33:BR40)</f>
        <v>956</v>
      </c>
      <c r="BS41" s="30">
        <f t="shared" ref="BS41" si="294">SUM(BS33:BS40)</f>
        <v>29075</v>
      </c>
      <c r="BT41" s="30">
        <f t="shared" ref="BT41" si="295">SUM(BT33:BT40)</f>
        <v>0</v>
      </c>
      <c r="BU41" s="30">
        <f>SUM(BU33:BU40)</f>
        <v>33954</v>
      </c>
      <c r="BV41" s="30">
        <f t="shared" ref="BV41" si="296">SUM(BV33:BV40)</f>
        <v>1340</v>
      </c>
      <c r="BW41" s="30">
        <f t="shared" ref="BW41" si="297">SUM(BW33:BW40)</f>
        <v>2455</v>
      </c>
      <c r="BX41" s="30">
        <f t="shared" ref="BX41" si="298">SUM(BX33:BX40)</f>
        <v>0</v>
      </c>
      <c r="BY41" s="30">
        <f t="shared" ref="BY41" si="299">SUM(BY33:BY40)</f>
        <v>672</v>
      </c>
      <c r="BZ41" s="30">
        <f t="shared" ref="BZ41" si="300">SUM(BZ33:BZ40)</f>
        <v>345</v>
      </c>
      <c r="CA41" s="30">
        <f t="shared" ref="CA41" si="301">SUM(CA33:CA40)</f>
        <v>36932</v>
      </c>
      <c r="CB41" s="30">
        <f t="shared" ref="CB41" si="302">SUM(CB33:CB40)</f>
        <v>0</v>
      </c>
      <c r="CC41" s="30">
        <f>SUM(CC33:CC40)</f>
        <v>41744</v>
      </c>
      <c r="CD41" s="30">
        <f t="shared" ref="CD41" si="303">SUM(CD33:CD40)</f>
        <v>1280</v>
      </c>
      <c r="CE41" s="30">
        <f t="shared" ref="CE41" si="304">SUM(CE33:CE40)</f>
        <v>3697</v>
      </c>
      <c r="CF41" s="30">
        <f t="shared" ref="CF41" si="305">SUM(CF33:CF40)</f>
        <v>242</v>
      </c>
      <c r="CG41" s="30">
        <f t="shared" ref="CG41" si="306">SUM(CG33:CG40)</f>
        <v>236</v>
      </c>
      <c r="CH41" s="30">
        <f t="shared" ref="CH41" si="307">SUM(CH33:CH40)</f>
        <v>179</v>
      </c>
      <c r="CI41" s="30">
        <f t="shared" ref="CI41" si="308">SUM(CI33:CI40)</f>
        <v>34233</v>
      </c>
      <c r="CJ41" s="30">
        <f t="shared" ref="CJ41" si="309">SUM(CJ33:CJ40)</f>
        <v>134</v>
      </c>
      <c r="CK41" s="30">
        <f>SUM(CK33:CK40)</f>
        <v>40001</v>
      </c>
      <c r="CL41" s="30">
        <f t="shared" ref="CL41" si="310">SUM(CL33:CL40)</f>
        <v>1668</v>
      </c>
      <c r="CM41" s="30">
        <f t="shared" ref="CM41" si="311">SUM(CM33:CM40)</f>
        <v>4573</v>
      </c>
      <c r="CN41" s="30">
        <f t="shared" ref="CN41" si="312">SUM(CN33:CN40)</f>
        <v>0</v>
      </c>
      <c r="CO41" s="30">
        <f t="shared" ref="CO41" si="313">SUM(CO33:CO40)</f>
        <v>232</v>
      </c>
      <c r="CP41" s="30">
        <f t="shared" ref="CP41" si="314">SUM(CP33:CP40)</f>
        <v>1683</v>
      </c>
      <c r="CQ41" s="30">
        <f t="shared" ref="CQ41" si="315">SUM(CQ33:CQ40)</f>
        <v>34933</v>
      </c>
      <c r="CR41" s="30">
        <f t="shared" ref="CR41" si="316">SUM(CR33:CR40)</f>
        <v>0</v>
      </c>
      <c r="CS41" s="30">
        <f>SUM(CS33:CS40)</f>
        <v>43089</v>
      </c>
      <c r="CT41" s="30">
        <f t="shared" ref="CT41" si="317">SUM(CT33:CT40)</f>
        <v>1797</v>
      </c>
      <c r="CU41" s="30">
        <f t="shared" ref="CU41" si="318">SUM(CU33:CU40)</f>
        <v>2555</v>
      </c>
      <c r="CV41" s="30">
        <f t="shared" ref="CV41" si="319">SUM(CV33:CV40)</f>
        <v>553</v>
      </c>
      <c r="CW41" s="30">
        <f t="shared" ref="CW41" si="320">SUM(CW33:CW40)</f>
        <v>0</v>
      </c>
      <c r="CX41" s="30">
        <f t="shared" ref="CX41" si="321">SUM(CX33:CX40)</f>
        <v>745</v>
      </c>
      <c r="CY41" s="30">
        <f t="shared" ref="CY41" si="322">SUM(CY33:CY40)</f>
        <v>36949</v>
      </c>
      <c r="CZ41" s="30">
        <f t="shared" ref="CZ41" si="323">SUM(CZ33:CZ40)</f>
        <v>0</v>
      </c>
      <c r="DA41" s="30">
        <f>SUM(DA33:DA40)</f>
        <v>42599</v>
      </c>
      <c r="DB41" s="30">
        <f t="shared" ref="DB41" si="324">SUM(DB33:DB40)</f>
        <v>2804</v>
      </c>
      <c r="DC41" s="30">
        <f t="shared" ref="DC41" si="325">SUM(DC33:DC40)</f>
        <v>1580</v>
      </c>
      <c r="DD41" s="30">
        <f t="shared" ref="DD41" si="326">SUM(DD33:DD40)</f>
        <v>0</v>
      </c>
      <c r="DE41" s="30">
        <f t="shared" ref="DE41" si="327">SUM(DE33:DE40)</f>
        <v>0</v>
      </c>
      <c r="DF41" s="30">
        <f t="shared" ref="DF41" si="328">SUM(DF33:DF40)</f>
        <v>1120</v>
      </c>
      <c r="DG41" s="30">
        <f t="shared" ref="DG41" si="329">SUM(DG33:DG40)</f>
        <v>47769</v>
      </c>
      <c r="DH41" s="30">
        <f t="shared" ref="DH41" si="330">SUM(DH33:DH40)</f>
        <v>0</v>
      </c>
      <c r="DI41" s="30">
        <f>SUM(DI33:DI40)</f>
        <v>53273</v>
      </c>
      <c r="DJ41" s="30">
        <f t="shared" ref="DJ41" si="331">SUM(DJ33:DJ40)</f>
        <v>3939</v>
      </c>
      <c r="DK41" s="30">
        <f t="shared" ref="DK41" si="332">SUM(DK33:DK40)</f>
        <v>6576</v>
      </c>
      <c r="DL41" s="30">
        <f t="shared" ref="DL41" si="333">SUM(DL33:DL40)</f>
        <v>87</v>
      </c>
      <c r="DM41" s="30">
        <f t="shared" ref="DM41" si="334">SUM(DM33:DM40)</f>
        <v>300</v>
      </c>
      <c r="DN41" s="30">
        <f t="shared" ref="DN41" si="335">SUM(DN33:DN40)</f>
        <v>1986</v>
      </c>
      <c r="DO41" s="30">
        <f t="shared" ref="DO41" si="336">SUM(DO33:DO40)</f>
        <v>51015</v>
      </c>
      <c r="DP41" s="30">
        <f t="shared" ref="DP41" si="337">SUM(DP33:DP40)</f>
        <v>0</v>
      </c>
      <c r="DQ41" s="30">
        <f>SUM(DQ33:DQ40)</f>
        <v>63903</v>
      </c>
      <c r="DR41" s="30">
        <f t="shared" ref="DR41" si="338">SUM(DR33:DR40)</f>
        <v>2889</v>
      </c>
      <c r="DS41" s="30">
        <f t="shared" ref="DS41" si="339">SUM(DS33:DS40)</f>
        <v>6229</v>
      </c>
      <c r="DT41" s="30">
        <f t="shared" ref="DT41" si="340">SUM(DT33:DT40)</f>
        <v>0</v>
      </c>
      <c r="DU41" s="30">
        <f t="shared" ref="DU41" si="341">SUM(DU33:DU40)</f>
        <v>173</v>
      </c>
      <c r="DV41" s="30">
        <f t="shared" ref="DV41" si="342">SUM(DV33:DV40)</f>
        <v>1766</v>
      </c>
      <c r="DW41" s="30">
        <f t="shared" ref="DW41" si="343">SUM(DW33:DW40)</f>
        <v>47272</v>
      </c>
      <c r="DX41" s="30">
        <f t="shared" ref="DX41" si="344">SUM(DX33:DX40)</f>
        <v>0</v>
      </c>
      <c r="DY41" s="30">
        <f>SUM(DY33:DY40)</f>
        <v>58329</v>
      </c>
      <c r="DZ41" s="30">
        <f t="shared" ref="DZ41" si="345">SUM(DZ33:DZ40)</f>
        <v>1097</v>
      </c>
      <c r="EA41" s="30">
        <f t="shared" ref="EA41" si="346">SUM(EA33:EA40)</f>
        <v>3686</v>
      </c>
      <c r="EB41" s="30">
        <f t="shared" ref="EB41" si="347">SUM(EB33:EB40)</f>
        <v>0</v>
      </c>
      <c r="EC41" s="30">
        <f t="shared" ref="EC41" si="348">SUM(EC33:EC40)</f>
        <v>0</v>
      </c>
      <c r="ED41" s="30">
        <f t="shared" ref="ED41" si="349">SUM(ED33:ED40)</f>
        <v>2306</v>
      </c>
      <c r="EE41" s="30">
        <f t="shared" ref="EE41" si="350">SUM(EE33:EE40)</f>
        <v>45602</v>
      </c>
      <c r="EF41" s="30">
        <f t="shared" ref="EF41" si="351">SUM(EF33:EF40)</f>
        <v>402</v>
      </c>
      <c r="EG41" s="30">
        <f>SUM(EG33:EG40)</f>
        <v>53093</v>
      </c>
      <c r="EH41" s="30">
        <f t="shared" ref="EH41" si="352">SUM(EH33:EH40)</f>
        <v>1858</v>
      </c>
      <c r="EI41" s="30">
        <f t="shared" ref="EI41" si="353">SUM(EI33:EI40)</f>
        <v>3661</v>
      </c>
      <c r="EJ41" s="30">
        <f t="shared" ref="EJ41" si="354">SUM(EJ33:EJ40)</f>
        <v>0</v>
      </c>
      <c r="EK41" s="30">
        <f t="shared" ref="EK41" si="355">SUM(EK33:EK40)</f>
        <v>0</v>
      </c>
      <c r="EL41" s="30">
        <f t="shared" ref="EL41" si="356">SUM(EL33:EL40)</f>
        <v>2350</v>
      </c>
      <c r="EM41" s="30">
        <f t="shared" ref="EM41" si="357">SUM(EM33:EM40)</f>
        <v>54881</v>
      </c>
      <c r="EN41" s="30">
        <f t="shared" ref="EN41" si="358">SUM(EN33:EN40)</f>
        <v>0</v>
      </c>
      <c r="EO41" s="30">
        <f>SUM(EO33:EO40)</f>
        <v>62750</v>
      </c>
      <c r="EP41" s="30">
        <f t="shared" ref="EP41" si="359">SUM(EP33:EP40)</f>
        <v>8104</v>
      </c>
      <c r="EQ41" s="30">
        <f t="shared" ref="EQ41" si="360">SUM(EQ33:EQ40)</f>
        <v>7622</v>
      </c>
      <c r="ER41" s="30">
        <f t="shared" ref="ER41" si="361">SUM(ER33:ER40)</f>
        <v>0</v>
      </c>
      <c r="ES41" s="30">
        <f t="shared" ref="ES41" si="362">SUM(ES33:ES40)</f>
        <v>1231</v>
      </c>
      <c r="ET41" s="30">
        <f t="shared" ref="ET41" si="363">SUM(ET33:ET40)</f>
        <v>2652</v>
      </c>
      <c r="EU41" s="30">
        <f t="shared" ref="EU41" si="364">SUM(EU33:EU40)</f>
        <v>53882</v>
      </c>
      <c r="EV41" s="30">
        <f>SUM(EV33:EV40)</f>
        <v>0</v>
      </c>
      <c r="EW41" s="30">
        <f>SUM(EW33:EW40)</f>
        <v>73491</v>
      </c>
      <c r="EX41" s="30">
        <f t="shared" ref="EX41:FC41" si="365">SUM(EX33:EX40)</f>
        <v>1355</v>
      </c>
      <c r="EY41" s="30">
        <f t="shared" si="365"/>
        <v>1482</v>
      </c>
      <c r="EZ41" s="30">
        <f t="shared" si="365"/>
        <v>0</v>
      </c>
      <c r="FA41" s="30">
        <f t="shared" si="365"/>
        <v>0</v>
      </c>
      <c r="FB41" s="30">
        <f t="shared" si="365"/>
        <v>590</v>
      </c>
      <c r="FC41" s="30">
        <f t="shared" si="365"/>
        <v>34289</v>
      </c>
      <c r="FD41" s="30">
        <f>SUM(FD33:FD40)</f>
        <v>0</v>
      </c>
      <c r="FE41" s="30">
        <f>SUM(FE33:FE40)</f>
        <v>37716</v>
      </c>
    </row>
    <row r="42" spans="1:161" ht="15.75" customHeight="1" x14ac:dyDescent="0.25">
      <c r="A42" s="27"/>
    </row>
    <row r="43" spans="1:161" ht="15.75" customHeight="1" x14ac:dyDescent="0.25">
      <c r="A43" s="27"/>
    </row>
    <row r="44" spans="1:161" ht="15.75" customHeight="1" x14ac:dyDescent="0.25">
      <c r="A44" s="26" t="s">
        <v>25</v>
      </c>
      <c r="B44" s="46">
        <v>2005</v>
      </c>
      <c r="C44" s="46"/>
      <c r="D44" s="46"/>
      <c r="E44" s="46"/>
      <c r="F44" s="46"/>
      <c r="G44" s="46"/>
      <c r="H44" s="46"/>
      <c r="I44" s="46"/>
      <c r="J44" s="46">
        <v>2006</v>
      </c>
      <c r="K44" s="46"/>
      <c r="L44" s="46"/>
      <c r="M44" s="46"/>
      <c r="N44" s="46"/>
      <c r="O44" s="46"/>
      <c r="P44" s="46"/>
      <c r="Q44" s="46"/>
      <c r="R44" s="46">
        <v>2007</v>
      </c>
      <c r="S44" s="46"/>
      <c r="T44" s="46"/>
      <c r="U44" s="46"/>
      <c r="V44" s="46"/>
      <c r="W44" s="46"/>
      <c r="X44" s="46"/>
      <c r="Y44" s="46"/>
      <c r="Z44" s="46">
        <v>2008</v>
      </c>
      <c r="AA44" s="46"/>
      <c r="AB44" s="46"/>
      <c r="AC44" s="46"/>
      <c r="AD44" s="46"/>
      <c r="AE44" s="46"/>
      <c r="AF44" s="46"/>
      <c r="AG44" s="46"/>
      <c r="AH44" s="46">
        <v>2009</v>
      </c>
      <c r="AI44" s="46"/>
      <c r="AJ44" s="46"/>
      <c r="AK44" s="46"/>
      <c r="AL44" s="46"/>
      <c r="AM44" s="46"/>
      <c r="AN44" s="46"/>
      <c r="AO44" s="46"/>
      <c r="AP44" s="46">
        <v>2010</v>
      </c>
      <c r="AQ44" s="46"/>
      <c r="AR44" s="46"/>
      <c r="AS44" s="46"/>
      <c r="AT44" s="46"/>
      <c r="AU44" s="46"/>
      <c r="AV44" s="46"/>
      <c r="AW44" s="46"/>
      <c r="AX44" s="46">
        <v>2011</v>
      </c>
      <c r="AY44" s="46"/>
      <c r="AZ44" s="46"/>
      <c r="BA44" s="46"/>
      <c r="BB44" s="46"/>
      <c r="BC44" s="46"/>
      <c r="BD44" s="46"/>
      <c r="BE44" s="46"/>
      <c r="BF44" s="46">
        <v>2012</v>
      </c>
      <c r="BG44" s="46"/>
      <c r="BH44" s="46"/>
      <c r="BI44" s="46"/>
      <c r="BJ44" s="46"/>
      <c r="BK44" s="46"/>
      <c r="BL44" s="46"/>
      <c r="BM44" s="46"/>
      <c r="BN44" s="46">
        <v>2013</v>
      </c>
      <c r="BO44" s="46"/>
      <c r="BP44" s="46"/>
      <c r="BQ44" s="46"/>
      <c r="BR44" s="46"/>
      <c r="BS44" s="46"/>
      <c r="BT44" s="46"/>
      <c r="BU44" s="46"/>
      <c r="BV44" s="46">
        <v>2014</v>
      </c>
      <c r="BW44" s="46"/>
      <c r="BX44" s="46"/>
      <c r="BY44" s="46"/>
      <c r="BZ44" s="46"/>
      <c r="CA44" s="46"/>
      <c r="CB44" s="46"/>
      <c r="CC44" s="46"/>
      <c r="CD44" s="46">
        <v>2015</v>
      </c>
      <c r="CE44" s="46"/>
      <c r="CF44" s="46"/>
      <c r="CG44" s="46"/>
      <c r="CH44" s="46"/>
      <c r="CI44" s="46"/>
      <c r="CJ44" s="46"/>
      <c r="CK44" s="46"/>
      <c r="CL44" s="46">
        <v>2016</v>
      </c>
      <c r="CM44" s="46"/>
      <c r="CN44" s="46"/>
      <c r="CO44" s="46"/>
      <c r="CP44" s="46"/>
      <c r="CQ44" s="46"/>
      <c r="CR44" s="46"/>
      <c r="CS44" s="46"/>
      <c r="CT44" s="46">
        <v>2017</v>
      </c>
      <c r="CU44" s="46"/>
      <c r="CV44" s="46"/>
      <c r="CW44" s="46"/>
      <c r="CX44" s="46"/>
      <c r="CY44" s="46"/>
      <c r="CZ44" s="46"/>
      <c r="DA44" s="46"/>
      <c r="DB44" s="46">
        <v>2018</v>
      </c>
      <c r="DC44" s="46"/>
      <c r="DD44" s="46"/>
      <c r="DE44" s="46"/>
      <c r="DF44" s="46"/>
      <c r="DG44" s="46"/>
      <c r="DH44" s="46"/>
      <c r="DI44" s="46"/>
      <c r="DJ44" s="46">
        <v>2019</v>
      </c>
      <c r="DK44" s="46"/>
      <c r="DL44" s="46"/>
      <c r="DM44" s="46"/>
      <c r="DN44" s="46"/>
      <c r="DO44" s="46"/>
      <c r="DP44" s="46"/>
      <c r="DQ44" s="46"/>
      <c r="DR44" s="46">
        <v>2020</v>
      </c>
      <c r="DS44" s="46"/>
      <c r="DT44" s="46"/>
      <c r="DU44" s="46"/>
      <c r="DV44" s="46"/>
      <c r="DW44" s="46"/>
      <c r="DX44" s="46"/>
      <c r="DY44" s="46"/>
      <c r="DZ44" s="46">
        <v>2021</v>
      </c>
      <c r="EA44" s="46"/>
      <c r="EB44" s="46"/>
      <c r="EC44" s="46"/>
      <c r="ED44" s="46"/>
      <c r="EE44" s="46"/>
      <c r="EF44" s="46"/>
      <c r="EG44" s="46"/>
      <c r="EH44" s="46">
        <v>2022</v>
      </c>
      <c r="EI44" s="46"/>
      <c r="EJ44" s="46"/>
      <c r="EK44" s="46"/>
      <c r="EL44" s="46"/>
      <c r="EM44" s="46"/>
      <c r="EN44" s="46"/>
      <c r="EO44" s="46"/>
      <c r="EP44" s="46">
        <v>2023</v>
      </c>
      <c r="EQ44" s="46"/>
      <c r="ER44" s="46"/>
      <c r="ES44" s="46"/>
      <c r="ET44" s="46"/>
      <c r="EU44" s="46"/>
      <c r="EV44" s="46"/>
      <c r="EW44" s="46"/>
      <c r="EX44" s="46">
        <v>2024</v>
      </c>
      <c r="EY44" s="46"/>
      <c r="EZ44" s="46"/>
      <c r="FA44" s="46"/>
      <c r="FB44" s="46"/>
      <c r="FC44" s="46"/>
      <c r="FD44" s="46"/>
      <c r="FE44" s="46"/>
    </row>
    <row r="45" spans="1:161" ht="54.75" customHeight="1" x14ac:dyDescent="0.25">
      <c r="A45" s="8"/>
      <c r="B45" s="23" t="s">
        <v>38</v>
      </c>
      <c r="C45" s="23" t="s">
        <v>39</v>
      </c>
      <c r="D45" s="23" t="s">
        <v>40</v>
      </c>
      <c r="E45" s="23" t="s">
        <v>41</v>
      </c>
      <c r="F45" s="23" t="s">
        <v>42</v>
      </c>
      <c r="G45" s="23" t="s">
        <v>43</v>
      </c>
      <c r="H45" s="23" t="s">
        <v>44</v>
      </c>
      <c r="I45" s="24" t="s">
        <v>13</v>
      </c>
      <c r="J45" s="23" t="s">
        <v>38</v>
      </c>
      <c r="K45" s="23" t="s">
        <v>39</v>
      </c>
      <c r="L45" s="23" t="s">
        <v>40</v>
      </c>
      <c r="M45" s="23" t="s">
        <v>41</v>
      </c>
      <c r="N45" s="23" t="s">
        <v>42</v>
      </c>
      <c r="O45" s="23" t="s">
        <v>43</v>
      </c>
      <c r="P45" s="23" t="s">
        <v>44</v>
      </c>
      <c r="Q45" s="24" t="s">
        <v>13</v>
      </c>
      <c r="R45" s="23" t="s">
        <v>38</v>
      </c>
      <c r="S45" s="23" t="s">
        <v>39</v>
      </c>
      <c r="T45" s="23" t="s">
        <v>40</v>
      </c>
      <c r="U45" s="23" t="s">
        <v>41</v>
      </c>
      <c r="V45" s="23" t="s">
        <v>42</v>
      </c>
      <c r="W45" s="23" t="s">
        <v>43</v>
      </c>
      <c r="X45" s="23" t="s">
        <v>44</v>
      </c>
      <c r="Y45" s="24" t="s">
        <v>13</v>
      </c>
      <c r="Z45" s="23" t="s">
        <v>38</v>
      </c>
      <c r="AA45" s="23" t="s">
        <v>39</v>
      </c>
      <c r="AB45" s="23" t="s">
        <v>40</v>
      </c>
      <c r="AC45" s="23" t="s">
        <v>41</v>
      </c>
      <c r="AD45" s="23" t="s">
        <v>42</v>
      </c>
      <c r="AE45" s="23" t="s">
        <v>43</v>
      </c>
      <c r="AF45" s="23" t="s">
        <v>44</v>
      </c>
      <c r="AG45" s="24" t="s">
        <v>13</v>
      </c>
      <c r="AH45" s="23" t="s">
        <v>38</v>
      </c>
      <c r="AI45" s="23" t="s">
        <v>39</v>
      </c>
      <c r="AJ45" s="23" t="s">
        <v>40</v>
      </c>
      <c r="AK45" s="23" t="s">
        <v>41</v>
      </c>
      <c r="AL45" s="23" t="s">
        <v>42</v>
      </c>
      <c r="AM45" s="23" t="s">
        <v>43</v>
      </c>
      <c r="AN45" s="23" t="s">
        <v>44</v>
      </c>
      <c r="AO45" s="24" t="s">
        <v>13</v>
      </c>
      <c r="AP45" s="23" t="s">
        <v>38</v>
      </c>
      <c r="AQ45" s="23" t="s">
        <v>39</v>
      </c>
      <c r="AR45" s="23" t="s">
        <v>40</v>
      </c>
      <c r="AS45" s="23" t="s">
        <v>41</v>
      </c>
      <c r="AT45" s="23" t="s">
        <v>42</v>
      </c>
      <c r="AU45" s="23" t="s">
        <v>43</v>
      </c>
      <c r="AV45" s="23" t="s">
        <v>44</v>
      </c>
      <c r="AW45" s="24" t="s">
        <v>13</v>
      </c>
      <c r="AX45" s="23" t="s">
        <v>38</v>
      </c>
      <c r="AY45" s="23" t="s">
        <v>39</v>
      </c>
      <c r="AZ45" s="23" t="s">
        <v>40</v>
      </c>
      <c r="BA45" s="23" t="s">
        <v>41</v>
      </c>
      <c r="BB45" s="23" t="s">
        <v>42</v>
      </c>
      <c r="BC45" s="23" t="s">
        <v>43</v>
      </c>
      <c r="BD45" s="23" t="s">
        <v>44</v>
      </c>
      <c r="BE45" s="24" t="s">
        <v>13</v>
      </c>
      <c r="BF45" s="23" t="s">
        <v>38</v>
      </c>
      <c r="BG45" s="23" t="s">
        <v>39</v>
      </c>
      <c r="BH45" s="23" t="s">
        <v>40</v>
      </c>
      <c r="BI45" s="23" t="s">
        <v>41</v>
      </c>
      <c r="BJ45" s="23" t="s">
        <v>42</v>
      </c>
      <c r="BK45" s="23" t="s">
        <v>43</v>
      </c>
      <c r="BL45" s="23" t="s">
        <v>44</v>
      </c>
      <c r="BM45" s="24" t="s">
        <v>13</v>
      </c>
      <c r="BN45" s="23" t="s">
        <v>38</v>
      </c>
      <c r="BO45" s="23" t="s">
        <v>39</v>
      </c>
      <c r="BP45" s="23" t="s">
        <v>40</v>
      </c>
      <c r="BQ45" s="23" t="s">
        <v>41</v>
      </c>
      <c r="BR45" s="23" t="s">
        <v>42</v>
      </c>
      <c r="BS45" s="23" t="s">
        <v>43</v>
      </c>
      <c r="BT45" s="23" t="s">
        <v>44</v>
      </c>
      <c r="BU45" s="24" t="s">
        <v>13</v>
      </c>
      <c r="BV45" s="23" t="s">
        <v>38</v>
      </c>
      <c r="BW45" s="23" t="s">
        <v>39</v>
      </c>
      <c r="BX45" s="23" t="s">
        <v>40</v>
      </c>
      <c r="BY45" s="23" t="s">
        <v>41</v>
      </c>
      <c r="BZ45" s="23" t="s">
        <v>42</v>
      </c>
      <c r="CA45" s="23" t="s">
        <v>43</v>
      </c>
      <c r="CB45" s="23" t="s">
        <v>44</v>
      </c>
      <c r="CC45" s="24" t="s">
        <v>13</v>
      </c>
      <c r="CD45" s="23" t="s">
        <v>38</v>
      </c>
      <c r="CE45" s="23" t="s">
        <v>39</v>
      </c>
      <c r="CF45" s="23" t="s">
        <v>40</v>
      </c>
      <c r="CG45" s="23" t="s">
        <v>41</v>
      </c>
      <c r="CH45" s="23" t="s">
        <v>42</v>
      </c>
      <c r="CI45" s="23" t="s">
        <v>43</v>
      </c>
      <c r="CJ45" s="23" t="s">
        <v>44</v>
      </c>
      <c r="CK45" s="24" t="s">
        <v>13</v>
      </c>
      <c r="CL45" s="23" t="s">
        <v>38</v>
      </c>
      <c r="CM45" s="23" t="s">
        <v>39</v>
      </c>
      <c r="CN45" s="23" t="s">
        <v>40</v>
      </c>
      <c r="CO45" s="23" t="s">
        <v>41</v>
      </c>
      <c r="CP45" s="23" t="s">
        <v>42</v>
      </c>
      <c r="CQ45" s="23" t="s">
        <v>43</v>
      </c>
      <c r="CR45" s="23" t="s">
        <v>44</v>
      </c>
      <c r="CS45" s="24" t="s">
        <v>13</v>
      </c>
      <c r="CT45" s="23" t="s">
        <v>38</v>
      </c>
      <c r="CU45" s="23" t="s">
        <v>39</v>
      </c>
      <c r="CV45" s="23" t="s">
        <v>40</v>
      </c>
      <c r="CW45" s="23" t="s">
        <v>41</v>
      </c>
      <c r="CX45" s="23" t="s">
        <v>42</v>
      </c>
      <c r="CY45" s="23" t="s">
        <v>43</v>
      </c>
      <c r="CZ45" s="23" t="s">
        <v>44</v>
      </c>
      <c r="DA45" s="24" t="s">
        <v>13</v>
      </c>
      <c r="DB45" s="23" t="s">
        <v>38</v>
      </c>
      <c r="DC45" s="23" t="s">
        <v>39</v>
      </c>
      <c r="DD45" s="23" t="s">
        <v>40</v>
      </c>
      <c r="DE45" s="23" t="s">
        <v>41</v>
      </c>
      <c r="DF45" s="23" t="s">
        <v>42</v>
      </c>
      <c r="DG45" s="23" t="s">
        <v>43</v>
      </c>
      <c r="DH45" s="23" t="s">
        <v>44</v>
      </c>
      <c r="DI45" s="24" t="s">
        <v>13</v>
      </c>
      <c r="DJ45" s="23" t="s">
        <v>38</v>
      </c>
      <c r="DK45" s="23" t="s">
        <v>39</v>
      </c>
      <c r="DL45" s="23" t="s">
        <v>40</v>
      </c>
      <c r="DM45" s="23" t="s">
        <v>41</v>
      </c>
      <c r="DN45" s="23" t="s">
        <v>42</v>
      </c>
      <c r="DO45" s="23" t="s">
        <v>43</v>
      </c>
      <c r="DP45" s="23" t="s">
        <v>44</v>
      </c>
      <c r="DQ45" s="24" t="s">
        <v>13</v>
      </c>
      <c r="DR45" s="23" t="s">
        <v>38</v>
      </c>
      <c r="DS45" s="23" t="s">
        <v>39</v>
      </c>
      <c r="DT45" s="23" t="s">
        <v>40</v>
      </c>
      <c r="DU45" s="23" t="s">
        <v>41</v>
      </c>
      <c r="DV45" s="23" t="s">
        <v>42</v>
      </c>
      <c r="DW45" s="23" t="s">
        <v>43</v>
      </c>
      <c r="DX45" s="23" t="s">
        <v>44</v>
      </c>
      <c r="DY45" s="24" t="s">
        <v>13</v>
      </c>
      <c r="DZ45" s="23" t="s">
        <v>38</v>
      </c>
      <c r="EA45" s="23" t="s">
        <v>39</v>
      </c>
      <c r="EB45" s="23" t="s">
        <v>40</v>
      </c>
      <c r="EC45" s="23" t="s">
        <v>41</v>
      </c>
      <c r="ED45" s="23" t="s">
        <v>42</v>
      </c>
      <c r="EE45" s="23" t="s">
        <v>43</v>
      </c>
      <c r="EF45" s="23" t="s">
        <v>44</v>
      </c>
      <c r="EG45" s="24" t="s">
        <v>13</v>
      </c>
      <c r="EH45" s="23" t="s">
        <v>38</v>
      </c>
      <c r="EI45" s="23" t="s">
        <v>39</v>
      </c>
      <c r="EJ45" s="23" t="s">
        <v>40</v>
      </c>
      <c r="EK45" s="23" t="s">
        <v>41</v>
      </c>
      <c r="EL45" s="23" t="s">
        <v>42</v>
      </c>
      <c r="EM45" s="23" t="s">
        <v>43</v>
      </c>
      <c r="EN45" s="23" t="s">
        <v>44</v>
      </c>
      <c r="EO45" s="24" t="s">
        <v>13</v>
      </c>
      <c r="EP45" s="23" t="s">
        <v>38</v>
      </c>
      <c r="EQ45" s="23" t="s">
        <v>39</v>
      </c>
      <c r="ER45" s="23" t="s">
        <v>40</v>
      </c>
      <c r="ES45" s="23" t="s">
        <v>41</v>
      </c>
      <c r="ET45" s="23" t="s">
        <v>42</v>
      </c>
      <c r="EU45" s="23" t="s">
        <v>43</v>
      </c>
      <c r="EV45" s="23" t="s">
        <v>44</v>
      </c>
      <c r="EW45" s="24" t="s">
        <v>13</v>
      </c>
      <c r="EX45" s="23" t="s">
        <v>38</v>
      </c>
      <c r="EY45" s="23" t="s">
        <v>39</v>
      </c>
      <c r="EZ45" s="23" t="s">
        <v>40</v>
      </c>
      <c r="FA45" s="23" t="s">
        <v>41</v>
      </c>
      <c r="FB45" s="23" t="s">
        <v>42</v>
      </c>
      <c r="FC45" s="23" t="s">
        <v>43</v>
      </c>
      <c r="FD45" s="23" t="s">
        <v>44</v>
      </c>
      <c r="FE45" s="24" t="s">
        <v>13</v>
      </c>
    </row>
    <row r="46" spans="1:161" ht="15.75" customHeight="1" x14ac:dyDescent="0.25">
      <c r="A46" s="12" t="s">
        <v>14</v>
      </c>
      <c r="B46" s="33">
        <v>2691</v>
      </c>
      <c r="C46" s="33">
        <v>1367</v>
      </c>
      <c r="D46" s="33">
        <v>0</v>
      </c>
      <c r="E46" s="33">
        <v>249</v>
      </c>
      <c r="F46" s="33">
        <v>1157</v>
      </c>
      <c r="G46" s="33">
        <v>18770</v>
      </c>
      <c r="H46" s="33">
        <v>0</v>
      </c>
      <c r="I46" s="33">
        <f>SUM(B46:H46)</f>
        <v>24234</v>
      </c>
      <c r="J46" s="33">
        <v>2847</v>
      </c>
      <c r="K46" s="33">
        <v>4916</v>
      </c>
      <c r="L46" s="33">
        <v>0</v>
      </c>
      <c r="M46" s="33">
        <v>616</v>
      </c>
      <c r="N46" s="33">
        <v>1488</v>
      </c>
      <c r="O46" s="33">
        <v>16617</v>
      </c>
      <c r="P46" s="33">
        <v>0</v>
      </c>
      <c r="Q46" s="33">
        <f>SUM(J46:P46)</f>
        <v>26484</v>
      </c>
      <c r="R46" s="33">
        <v>968</v>
      </c>
      <c r="S46" s="33">
        <v>5611</v>
      </c>
      <c r="T46" s="33">
        <v>0</v>
      </c>
      <c r="U46" s="33">
        <v>0</v>
      </c>
      <c r="V46" s="33">
        <v>827</v>
      </c>
      <c r="W46" s="33">
        <v>19099</v>
      </c>
      <c r="X46" s="33">
        <v>0</v>
      </c>
      <c r="Y46" s="33">
        <f>SUM(R46:X46)</f>
        <v>26505</v>
      </c>
      <c r="Z46" s="33">
        <v>611</v>
      </c>
      <c r="AA46" s="33">
        <v>5305</v>
      </c>
      <c r="AB46" s="33">
        <v>0</v>
      </c>
      <c r="AC46" s="33">
        <v>0</v>
      </c>
      <c r="AD46" s="33">
        <v>2845</v>
      </c>
      <c r="AE46" s="33">
        <v>24146</v>
      </c>
      <c r="AF46" s="33">
        <v>0</v>
      </c>
      <c r="AG46" s="33">
        <f>SUM(Z46:AF46)</f>
        <v>32907</v>
      </c>
      <c r="AH46" s="33">
        <v>847</v>
      </c>
      <c r="AI46" s="33">
        <v>3771</v>
      </c>
      <c r="AJ46" s="33">
        <v>0</v>
      </c>
      <c r="AK46" s="33">
        <v>0</v>
      </c>
      <c r="AL46" s="33">
        <v>2863</v>
      </c>
      <c r="AM46" s="33">
        <v>59921</v>
      </c>
      <c r="AN46" s="33">
        <v>0</v>
      </c>
      <c r="AO46" s="33">
        <f>SUM(AH46:AN46)</f>
        <v>67402</v>
      </c>
      <c r="AP46" s="33">
        <v>2213</v>
      </c>
      <c r="AQ46" s="33">
        <v>6735</v>
      </c>
      <c r="AR46" s="33">
        <v>0</v>
      </c>
      <c r="AS46" s="33">
        <v>555</v>
      </c>
      <c r="AT46" s="33">
        <v>5109</v>
      </c>
      <c r="AU46" s="33">
        <v>65468</v>
      </c>
      <c r="AV46" s="33">
        <v>0</v>
      </c>
      <c r="AW46" s="33">
        <f>SUM(AP46:AV46)</f>
        <v>80080</v>
      </c>
      <c r="AX46" s="33">
        <v>3784</v>
      </c>
      <c r="AY46" s="33">
        <v>3713</v>
      </c>
      <c r="AZ46" s="33">
        <v>0</v>
      </c>
      <c r="BA46" s="33">
        <v>0</v>
      </c>
      <c r="BB46" s="33">
        <v>3980</v>
      </c>
      <c r="BC46" s="33">
        <v>50615</v>
      </c>
      <c r="BD46" s="33">
        <v>3784</v>
      </c>
      <c r="BE46" s="33">
        <f>SUM(AX46:BD46)</f>
        <v>65876</v>
      </c>
      <c r="BF46">
        <v>3065</v>
      </c>
      <c r="BG46">
        <v>9164</v>
      </c>
      <c r="BH46">
        <v>0</v>
      </c>
      <c r="BI46">
        <v>1032</v>
      </c>
      <c r="BJ46">
        <v>2462</v>
      </c>
      <c r="BK46">
        <v>43399</v>
      </c>
      <c r="BL46">
        <v>0</v>
      </c>
      <c r="BM46" s="33">
        <f>SUM(BF46:BL46)</f>
        <v>59122</v>
      </c>
      <c r="BN46" s="33">
        <v>2274</v>
      </c>
      <c r="BO46" s="33">
        <v>8720</v>
      </c>
      <c r="BP46" s="33">
        <v>0</v>
      </c>
      <c r="BQ46" s="33">
        <v>0</v>
      </c>
      <c r="BR46" s="33">
        <v>325</v>
      </c>
      <c r="BS46" s="33">
        <v>49529</v>
      </c>
      <c r="BT46">
        <v>0</v>
      </c>
      <c r="BU46" s="33">
        <f>SUM(BN46:BT46)</f>
        <v>60848</v>
      </c>
      <c r="BV46" s="33">
        <v>242</v>
      </c>
      <c r="BW46" s="33">
        <v>7169</v>
      </c>
      <c r="BX46" s="33">
        <v>0</v>
      </c>
      <c r="BY46" s="33">
        <v>0</v>
      </c>
      <c r="BZ46" s="33">
        <v>1002</v>
      </c>
      <c r="CA46" s="33">
        <v>51110</v>
      </c>
      <c r="CB46" s="33">
        <v>0</v>
      </c>
      <c r="CC46" s="33">
        <f>SUM(BV46:CB46)</f>
        <v>59523</v>
      </c>
      <c r="CD46" s="33">
        <v>3741</v>
      </c>
      <c r="CE46" s="33">
        <v>7354</v>
      </c>
      <c r="CF46" s="33">
        <v>0</v>
      </c>
      <c r="CG46" s="33">
        <v>0</v>
      </c>
      <c r="CH46" s="33">
        <v>3730</v>
      </c>
      <c r="CI46" s="33">
        <v>42586</v>
      </c>
      <c r="CJ46" s="33">
        <v>0</v>
      </c>
      <c r="CK46" s="33">
        <f>SUM(CD46:CJ46)</f>
        <v>57411</v>
      </c>
      <c r="CL46" s="33">
        <v>1823</v>
      </c>
      <c r="CM46" s="33">
        <v>5760</v>
      </c>
      <c r="CN46" s="33">
        <v>0</v>
      </c>
      <c r="CO46" s="33">
        <v>0</v>
      </c>
      <c r="CP46" s="33">
        <v>1965</v>
      </c>
      <c r="CQ46" s="33">
        <v>49225</v>
      </c>
      <c r="CR46" s="33">
        <v>0</v>
      </c>
      <c r="CS46" s="33">
        <f>SUM(CL46:CR46)</f>
        <v>58773</v>
      </c>
      <c r="CT46" s="33">
        <v>3347</v>
      </c>
      <c r="CU46" s="33">
        <v>11634</v>
      </c>
      <c r="CV46" s="33">
        <v>0</v>
      </c>
      <c r="CW46" s="33">
        <v>1420</v>
      </c>
      <c r="CX46" s="33">
        <v>1900</v>
      </c>
      <c r="CY46" s="33">
        <v>62614</v>
      </c>
      <c r="CZ46" s="33">
        <v>0</v>
      </c>
      <c r="DA46" s="33">
        <f>SUM(CT46:CZ46)</f>
        <v>80915</v>
      </c>
      <c r="DB46" s="33">
        <v>3791</v>
      </c>
      <c r="DC46" s="33">
        <v>9549</v>
      </c>
      <c r="DD46" s="33">
        <v>942</v>
      </c>
      <c r="DE46" s="33">
        <v>0</v>
      </c>
      <c r="DF46" s="33">
        <v>3975</v>
      </c>
      <c r="DG46" s="33">
        <v>55099</v>
      </c>
      <c r="DH46" s="33">
        <v>0</v>
      </c>
      <c r="DI46" s="33">
        <f>SUM(DB46:DH46)</f>
        <v>73356</v>
      </c>
      <c r="DJ46" s="33">
        <v>2083</v>
      </c>
      <c r="DK46" s="33">
        <v>7938</v>
      </c>
      <c r="DL46" s="33">
        <v>0</v>
      </c>
      <c r="DM46" s="33">
        <v>0</v>
      </c>
      <c r="DN46" s="33">
        <v>2428</v>
      </c>
      <c r="DO46" s="33">
        <v>69153</v>
      </c>
      <c r="DP46" s="33">
        <v>0</v>
      </c>
      <c r="DQ46" s="33">
        <f>SUM(DJ46:DP46)</f>
        <v>81602</v>
      </c>
      <c r="DR46" s="33">
        <v>2157</v>
      </c>
      <c r="DS46" s="33">
        <v>7812</v>
      </c>
      <c r="DT46" s="33">
        <v>0</v>
      </c>
      <c r="DU46" s="33">
        <v>0</v>
      </c>
      <c r="DV46" s="33">
        <v>1831</v>
      </c>
      <c r="DW46" s="33">
        <v>53210</v>
      </c>
      <c r="DX46" s="33">
        <v>0</v>
      </c>
      <c r="DY46" s="33">
        <f>SUM(DR46:DX46)</f>
        <v>65010</v>
      </c>
      <c r="DZ46" s="33">
        <v>2187</v>
      </c>
      <c r="EA46" s="33">
        <v>12012</v>
      </c>
      <c r="EB46" s="33">
        <v>0</v>
      </c>
      <c r="EC46" s="33">
        <v>4114</v>
      </c>
      <c r="ED46" s="33">
        <v>1119</v>
      </c>
      <c r="EE46" s="33">
        <v>43561</v>
      </c>
      <c r="EF46" s="33">
        <v>0</v>
      </c>
      <c r="EG46" s="33">
        <f>SUM(DZ46:EF46)</f>
        <v>62993</v>
      </c>
      <c r="EH46" s="33">
        <v>2202</v>
      </c>
      <c r="EI46" s="33">
        <v>8841</v>
      </c>
      <c r="EJ46" s="33">
        <v>0</v>
      </c>
      <c r="EK46" s="33">
        <v>1656</v>
      </c>
      <c r="EL46" s="33">
        <v>1635</v>
      </c>
      <c r="EM46" s="33">
        <v>39893</v>
      </c>
      <c r="EN46" s="33">
        <v>0</v>
      </c>
      <c r="EO46" s="33">
        <f>SUM(EH46:EN46)</f>
        <v>54227</v>
      </c>
      <c r="EP46" s="33">
        <v>1557</v>
      </c>
      <c r="EQ46" s="33">
        <v>5279</v>
      </c>
      <c r="ER46" s="33">
        <v>0</v>
      </c>
      <c r="ES46" s="33">
        <v>0</v>
      </c>
      <c r="ET46" s="33">
        <v>4679</v>
      </c>
      <c r="EU46" s="33">
        <v>59105</v>
      </c>
      <c r="EV46" s="33">
        <v>0</v>
      </c>
      <c r="EW46" s="33">
        <f>SUM(EP46:EV46)</f>
        <v>70620</v>
      </c>
      <c r="EX46">
        <v>3065</v>
      </c>
      <c r="EY46">
        <v>9164</v>
      </c>
      <c r="EZ46">
        <v>0</v>
      </c>
      <c r="FA46">
        <v>1032</v>
      </c>
      <c r="FB46">
        <v>2462</v>
      </c>
      <c r="FC46">
        <v>43399</v>
      </c>
      <c r="FD46">
        <v>0</v>
      </c>
      <c r="FE46" s="33">
        <f>SUM(EX46:FD46)</f>
        <v>59122</v>
      </c>
    </row>
    <row r="47" spans="1:161" ht="15.75" customHeight="1" x14ac:dyDescent="0.25">
      <c r="A47" s="12" t="s">
        <v>15</v>
      </c>
      <c r="B47">
        <v>838</v>
      </c>
      <c r="C47">
        <v>0</v>
      </c>
      <c r="D47">
        <v>0</v>
      </c>
      <c r="E47">
        <v>0</v>
      </c>
      <c r="F47">
        <v>2136</v>
      </c>
      <c r="G47">
        <v>43891</v>
      </c>
      <c r="H47" s="33">
        <v>0</v>
      </c>
      <c r="I47" s="33">
        <f t="shared" ref="I47:I48" si="366">SUM(B47:H47)</f>
        <v>46865</v>
      </c>
      <c r="J47">
        <v>635</v>
      </c>
      <c r="K47">
        <v>809</v>
      </c>
      <c r="L47">
        <v>0</v>
      </c>
      <c r="M47">
        <v>635</v>
      </c>
      <c r="N47">
        <v>0</v>
      </c>
      <c r="O47">
        <v>46843</v>
      </c>
      <c r="P47">
        <v>0</v>
      </c>
      <c r="Q47" s="33">
        <f t="shared" ref="Q47:Q50" si="367">SUM(J47:P47)</f>
        <v>48922</v>
      </c>
      <c r="R47">
        <v>1913</v>
      </c>
      <c r="S47">
        <v>2734</v>
      </c>
      <c r="T47">
        <v>0</v>
      </c>
      <c r="U47">
        <v>0</v>
      </c>
      <c r="V47">
        <v>0</v>
      </c>
      <c r="W47">
        <v>44037</v>
      </c>
      <c r="X47">
        <v>0</v>
      </c>
      <c r="Y47" s="33">
        <f t="shared" ref="Y47:Y50" si="368">SUM(R47:X47)</f>
        <v>48684</v>
      </c>
      <c r="Z47">
        <v>2186</v>
      </c>
      <c r="AA47">
        <v>6445</v>
      </c>
      <c r="AB47">
        <v>0</v>
      </c>
      <c r="AC47">
        <v>0</v>
      </c>
      <c r="AD47">
        <v>0</v>
      </c>
      <c r="AE47">
        <v>45235</v>
      </c>
      <c r="AF47">
        <v>0</v>
      </c>
      <c r="AG47" s="33">
        <f t="shared" ref="AG47:AG50" si="369">SUM(Z47:AF47)</f>
        <v>53866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5897</v>
      </c>
      <c r="AN47">
        <v>0</v>
      </c>
      <c r="AO47" s="33">
        <f t="shared" ref="AO47:AO50" si="370">SUM(AH47:AN47)</f>
        <v>5897</v>
      </c>
      <c r="AP47">
        <v>698</v>
      </c>
      <c r="AQ47">
        <v>547</v>
      </c>
      <c r="AR47">
        <v>0</v>
      </c>
      <c r="AS47">
        <v>0</v>
      </c>
      <c r="AT47">
        <v>0</v>
      </c>
      <c r="AU47">
        <v>11216</v>
      </c>
      <c r="AV47">
        <v>0</v>
      </c>
      <c r="AW47" s="33">
        <f t="shared" ref="AW47:AW50" si="371">SUM(AP47:AV47)</f>
        <v>12461</v>
      </c>
      <c r="AX47">
        <v>765</v>
      </c>
      <c r="AY47">
        <v>1413</v>
      </c>
      <c r="AZ47">
        <v>0</v>
      </c>
      <c r="BA47">
        <v>0</v>
      </c>
      <c r="BB47">
        <v>1047</v>
      </c>
      <c r="BC47">
        <v>11172</v>
      </c>
      <c r="BD47" s="33">
        <v>0</v>
      </c>
      <c r="BE47" s="33">
        <f t="shared" ref="BE47:BE50" si="372">SUM(AX47:BD47)</f>
        <v>14397</v>
      </c>
      <c r="BF47">
        <v>0</v>
      </c>
      <c r="BG47">
        <v>1429</v>
      </c>
      <c r="BH47">
        <v>0</v>
      </c>
      <c r="BI47">
        <v>0</v>
      </c>
      <c r="BJ47">
        <v>829</v>
      </c>
      <c r="BK47">
        <v>10407</v>
      </c>
      <c r="BL47">
        <v>0</v>
      </c>
      <c r="BM47" s="33">
        <f t="shared" ref="BM47:BM50" si="373">SUM(BF47:BL47)</f>
        <v>12665</v>
      </c>
      <c r="BN47">
        <v>0</v>
      </c>
      <c r="BO47">
        <v>2749</v>
      </c>
      <c r="BP47">
        <v>0</v>
      </c>
      <c r="BQ47">
        <v>0</v>
      </c>
      <c r="BR47">
        <v>368</v>
      </c>
      <c r="BS47">
        <v>9574</v>
      </c>
      <c r="BT47">
        <v>0</v>
      </c>
      <c r="BU47" s="33">
        <f t="shared" ref="BU47:BU50" si="374">SUM(BN47:BT47)</f>
        <v>12691</v>
      </c>
      <c r="BV47">
        <v>318</v>
      </c>
      <c r="BW47">
        <v>0</v>
      </c>
      <c r="BX47">
        <v>0</v>
      </c>
      <c r="BY47">
        <v>0</v>
      </c>
      <c r="BZ47">
        <v>0</v>
      </c>
      <c r="CA47">
        <v>5564</v>
      </c>
      <c r="CB47" s="33">
        <v>0</v>
      </c>
      <c r="CC47" s="33">
        <f t="shared" ref="CC47:CC50" si="375">SUM(BV47:CB47)</f>
        <v>5882</v>
      </c>
      <c r="CD47">
        <v>0</v>
      </c>
      <c r="CE47">
        <v>850</v>
      </c>
      <c r="CF47">
        <v>0</v>
      </c>
      <c r="CG47">
        <v>0</v>
      </c>
      <c r="CH47">
        <v>0</v>
      </c>
      <c r="CI47">
        <v>21098</v>
      </c>
      <c r="CJ47">
        <v>0</v>
      </c>
      <c r="CK47" s="33">
        <f t="shared" ref="CK47:CK50" si="376">SUM(CD47:CJ47)</f>
        <v>21948</v>
      </c>
      <c r="CL47">
        <v>0</v>
      </c>
      <c r="CM47">
        <v>0</v>
      </c>
      <c r="CN47">
        <v>0</v>
      </c>
      <c r="CO47">
        <v>0</v>
      </c>
      <c r="CP47">
        <v>347</v>
      </c>
      <c r="CQ47">
        <v>15654</v>
      </c>
      <c r="CR47" s="33">
        <v>0</v>
      </c>
      <c r="CS47" s="33">
        <f t="shared" ref="CS47:CS50" si="377">SUM(CL47:CR47)</f>
        <v>16001</v>
      </c>
      <c r="CT47">
        <v>0</v>
      </c>
      <c r="CU47">
        <v>1107</v>
      </c>
      <c r="CV47">
        <v>0</v>
      </c>
      <c r="CW47">
        <v>0</v>
      </c>
      <c r="CX47">
        <v>326</v>
      </c>
      <c r="CY47">
        <v>9397</v>
      </c>
      <c r="CZ47" s="33">
        <v>0</v>
      </c>
      <c r="DA47" s="33">
        <f t="shared" ref="DA47:DA50" si="378">SUM(CT47:CZ47)</f>
        <v>10830</v>
      </c>
      <c r="DB47">
        <v>646</v>
      </c>
      <c r="DC47">
        <v>0</v>
      </c>
      <c r="DD47">
        <v>0</v>
      </c>
      <c r="DE47">
        <v>0</v>
      </c>
      <c r="DF47">
        <v>542</v>
      </c>
      <c r="DG47">
        <v>9683</v>
      </c>
      <c r="DH47">
        <v>0</v>
      </c>
      <c r="DI47" s="33">
        <f t="shared" ref="DI47:DI50" si="379">SUM(DB47:DH47)</f>
        <v>10871</v>
      </c>
      <c r="DJ47">
        <v>300</v>
      </c>
      <c r="DK47">
        <v>2778</v>
      </c>
      <c r="DL47">
        <v>0</v>
      </c>
      <c r="DM47">
        <v>0</v>
      </c>
      <c r="DN47">
        <v>0</v>
      </c>
      <c r="DO47">
        <v>13907</v>
      </c>
      <c r="DP47">
        <v>0</v>
      </c>
      <c r="DQ47" s="33">
        <f t="shared" ref="DQ47:DQ50" si="380">SUM(DJ47:DP47)</f>
        <v>16985</v>
      </c>
      <c r="DR47">
        <v>1337</v>
      </c>
      <c r="DS47">
        <v>0</v>
      </c>
      <c r="DT47">
        <v>0</v>
      </c>
      <c r="DU47">
        <v>0</v>
      </c>
      <c r="DV47">
        <v>0</v>
      </c>
      <c r="DW47">
        <v>11175</v>
      </c>
      <c r="DX47">
        <v>0</v>
      </c>
      <c r="DY47" s="33">
        <f t="shared" ref="DY47:DY50" si="381">SUM(DR47:DX47)</f>
        <v>12512</v>
      </c>
      <c r="DZ47" s="33">
        <v>961</v>
      </c>
      <c r="EA47" s="33">
        <v>3175</v>
      </c>
      <c r="EB47" s="33">
        <v>0</v>
      </c>
      <c r="EC47" s="33">
        <v>0</v>
      </c>
      <c r="ED47" s="33">
        <v>0</v>
      </c>
      <c r="EE47" s="33">
        <v>20682</v>
      </c>
      <c r="EF47" s="33">
        <v>0</v>
      </c>
      <c r="EG47" s="33">
        <f t="shared" ref="EG47:EG50" si="382">SUM(DZ47:EF47)</f>
        <v>24818</v>
      </c>
      <c r="EH47" s="33">
        <v>515</v>
      </c>
      <c r="EI47" s="33">
        <v>2751</v>
      </c>
      <c r="EJ47" s="33">
        <v>0</v>
      </c>
      <c r="EK47" s="33">
        <v>0</v>
      </c>
      <c r="EL47" s="33">
        <v>0</v>
      </c>
      <c r="EM47" s="33">
        <v>14916</v>
      </c>
      <c r="EN47" s="33">
        <v>0</v>
      </c>
      <c r="EO47" s="33">
        <f t="shared" ref="EO47:EO50" si="383">SUM(EH47:EN47)</f>
        <v>18182</v>
      </c>
      <c r="EP47">
        <v>0</v>
      </c>
      <c r="EQ47">
        <v>3338</v>
      </c>
      <c r="ER47">
        <v>0</v>
      </c>
      <c r="ES47">
        <v>0</v>
      </c>
      <c r="ET47">
        <v>964</v>
      </c>
      <c r="EU47">
        <v>16383</v>
      </c>
      <c r="EV47">
        <v>0</v>
      </c>
      <c r="EW47" s="33">
        <f t="shared" ref="EW47:EW50" si="384">SUM(EP47:EV47)</f>
        <v>20685</v>
      </c>
      <c r="EX47">
        <v>0</v>
      </c>
      <c r="EY47">
        <v>1429</v>
      </c>
      <c r="EZ47">
        <v>0</v>
      </c>
      <c r="FA47">
        <v>0</v>
      </c>
      <c r="FB47">
        <v>829</v>
      </c>
      <c r="FC47">
        <v>10407</v>
      </c>
      <c r="FD47">
        <v>0</v>
      </c>
      <c r="FE47" s="33">
        <f t="shared" ref="FE47:FE48" si="385">SUM(EX47:FD47)</f>
        <v>12665</v>
      </c>
    </row>
    <row r="48" spans="1:161" ht="15.75" customHeight="1" x14ac:dyDescent="0.25">
      <c r="A48" s="12" t="s">
        <v>16</v>
      </c>
      <c r="B48">
        <v>2065</v>
      </c>
      <c r="C48">
        <v>2422</v>
      </c>
      <c r="D48">
        <v>0</v>
      </c>
      <c r="E48">
        <v>632</v>
      </c>
      <c r="F48">
        <v>2720</v>
      </c>
      <c r="G48">
        <v>12669</v>
      </c>
      <c r="H48" s="33">
        <v>0</v>
      </c>
      <c r="I48" s="33">
        <f t="shared" si="366"/>
        <v>20508</v>
      </c>
      <c r="J48">
        <v>502</v>
      </c>
      <c r="K48">
        <v>1356</v>
      </c>
      <c r="L48">
        <v>0</v>
      </c>
      <c r="M48">
        <v>0</v>
      </c>
      <c r="N48">
        <v>1237</v>
      </c>
      <c r="O48">
        <v>15914</v>
      </c>
      <c r="P48">
        <v>0</v>
      </c>
      <c r="Q48" s="33">
        <f t="shared" si="367"/>
        <v>19009</v>
      </c>
      <c r="R48">
        <v>684</v>
      </c>
      <c r="S48">
        <v>670</v>
      </c>
      <c r="T48">
        <v>0</v>
      </c>
      <c r="U48">
        <v>645</v>
      </c>
      <c r="V48">
        <v>384</v>
      </c>
      <c r="W48">
        <v>20743</v>
      </c>
      <c r="X48">
        <v>0</v>
      </c>
      <c r="Y48" s="33">
        <f t="shared" si="368"/>
        <v>23126</v>
      </c>
      <c r="Z48">
        <v>769</v>
      </c>
      <c r="AA48">
        <v>2977</v>
      </c>
      <c r="AB48">
        <v>0</v>
      </c>
      <c r="AC48">
        <v>0</v>
      </c>
      <c r="AD48">
        <v>824</v>
      </c>
      <c r="AE48">
        <v>20279</v>
      </c>
      <c r="AF48">
        <v>0</v>
      </c>
      <c r="AG48" s="33">
        <f t="shared" si="369"/>
        <v>24849</v>
      </c>
      <c r="AH48">
        <v>0</v>
      </c>
      <c r="AI48">
        <v>2530</v>
      </c>
      <c r="AJ48">
        <v>0</v>
      </c>
      <c r="AK48">
        <v>0</v>
      </c>
      <c r="AL48">
        <v>1026</v>
      </c>
      <c r="AM48">
        <v>17315</v>
      </c>
      <c r="AN48">
        <v>0</v>
      </c>
      <c r="AO48" s="33">
        <f t="shared" si="370"/>
        <v>20871</v>
      </c>
      <c r="AP48">
        <v>0</v>
      </c>
      <c r="AQ48">
        <v>1681</v>
      </c>
      <c r="AR48">
        <v>0</v>
      </c>
      <c r="AS48">
        <v>0</v>
      </c>
      <c r="AT48">
        <v>326</v>
      </c>
      <c r="AU48">
        <v>9682</v>
      </c>
      <c r="AV48">
        <v>0</v>
      </c>
      <c r="AW48" s="33">
        <f t="shared" si="371"/>
        <v>11689</v>
      </c>
      <c r="AX48">
        <v>0</v>
      </c>
      <c r="AY48">
        <v>2298</v>
      </c>
      <c r="AZ48">
        <v>0</v>
      </c>
      <c r="BA48">
        <v>0</v>
      </c>
      <c r="BB48">
        <v>260</v>
      </c>
      <c r="BC48">
        <v>10173</v>
      </c>
      <c r="BD48" s="33">
        <v>0</v>
      </c>
      <c r="BE48" s="33">
        <f t="shared" si="372"/>
        <v>12731</v>
      </c>
      <c r="BF48">
        <v>0</v>
      </c>
      <c r="BG48">
        <v>1379</v>
      </c>
      <c r="BH48">
        <v>0</v>
      </c>
      <c r="BI48">
        <v>0</v>
      </c>
      <c r="BJ48">
        <v>214</v>
      </c>
      <c r="BK48">
        <v>11228</v>
      </c>
      <c r="BL48">
        <v>0</v>
      </c>
      <c r="BM48" s="33">
        <f t="shared" si="373"/>
        <v>12821</v>
      </c>
      <c r="BN48">
        <v>0</v>
      </c>
      <c r="BO48">
        <v>769</v>
      </c>
      <c r="BP48">
        <v>0</v>
      </c>
      <c r="BQ48">
        <v>0</v>
      </c>
      <c r="BR48">
        <v>0</v>
      </c>
      <c r="BS48">
        <v>6409</v>
      </c>
      <c r="BT48">
        <v>0</v>
      </c>
      <c r="BU48" s="33">
        <f t="shared" si="374"/>
        <v>7178</v>
      </c>
      <c r="BV48">
        <v>0</v>
      </c>
      <c r="BW48">
        <v>1549</v>
      </c>
      <c r="BX48">
        <v>0</v>
      </c>
      <c r="BY48">
        <v>0</v>
      </c>
      <c r="BZ48">
        <v>318</v>
      </c>
      <c r="CA48">
        <v>9069</v>
      </c>
      <c r="CB48" s="33">
        <v>0</v>
      </c>
      <c r="CC48" s="33">
        <f t="shared" si="375"/>
        <v>10936</v>
      </c>
      <c r="CD48">
        <v>881</v>
      </c>
      <c r="CE48">
        <v>1252</v>
      </c>
      <c r="CF48">
        <v>0</v>
      </c>
      <c r="CG48">
        <v>0</v>
      </c>
      <c r="CH48">
        <v>445</v>
      </c>
      <c r="CI48">
        <v>19635</v>
      </c>
      <c r="CJ48">
        <v>0</v>
      </c>
      <c r="CK48" s="33">
        <f t="shared" si="376"/>
        <v>22213</v>
      </c>
      <c r="CL48">
        <v>0</v>
      </c>
      <c r="CM48">
        <v>1440</v>
      </c>
      <c r="CN48">
        <v>0</v>
      </c>
      <c r="CO48">
        <v>0</v>
      </c>
      <c r="CP48">
        <v>415</v>
      </c>
      <c r="CQ48">
        <v>10841</v>
      </c>
      <c r="CR48" s="33">
        <v>0</v>
      </c>
      <c r="CS48" s="33">
        <f t="shared" si="377"/>
        <v>12696</v>
      </c>
      <c r="CT48">
        <v>458</v>
      </c>
      <c r="CU48">
        <v>733</v>
      </c>
      <c r="CV48">
        <v>0</v>
      </c>
      <c r="CW48">
        <v>0</v>
      </c>
      <c r="CX48">
        <v>946</v>
      </c>
      <c r="CY48">
        <v>18586</v>
      </c>
      <c r="CZ48" s="33">
        <v>0</v>
      </c>
      <c r="DA48" s="33">
        <f t="shared" si="378"/>
        <v>20723</v>
      </c>
      <c r="DB48">
        <v>0</v>
      </c>
      <c r="DC48">
        <v>2617</v>
      </c>
      <c r="DD48">
        <v>0</v>
      </c>
      <c r="DE48">
        <v>0</v>
      </c>
      <c r="DF48">
        <v>1133</v>
      </c>
      <c r="DG48">
        <v>10357</v>
      </c>
      <c r="DH48">
        <v>0</v>
      </c>
      <c r="DI48" s="33">
        <f t="shared" si="379"/>
        <v>14107</v>
      </c>
      <c r="DJ48">
        <v>0</v>
      </c>
      <c r="DK48">
        <v>2707</v>
      </c>
      <c r="DL48">
        <v>0</v>
      </c>
      <c r="DM48">
        <v>0</v>
      </c>
      <c r="DN48">
        <v>1991</v>
      </c>
      <c r="DO48">
        <v>22779</v>
      </c>
      <c r="DP48">
        <v>0</v>
      </c>
      <c r="DQ48" s="33">
        <f t="shared" si="380"/>
        <v>27477</v>
      </c>
      <c r="DR48">
        <v>0</v>
      </c>
      <c r="DS48">
        <v>1225</v>
      </c>
      <c r="DT48">
        <v>0</v>
      </c>
      <c r="DU48">
        <v>0</v>
      </c>
      <c r="DV48">
        <v>1517</v>
      </c>
      <c r="DW48">
        <v>14672</v>
      </c>
      <c r="DX48">
        <v>0</v>
      </c>
      <c r="DY48" s="33">
        <f t="shared" si="381"/>
        <v>17414</v>
      </c>
      <c r="DZ48">
        <v>2185</v>
      </c>
      <c r="EA48">
        <v>874</v>
      </c>
      <c r="EB48">
        <v>0</v>
      </c>
      <c r="EC48">
        <v>0</v>
      </c>
      <c r="ED48">
        <v>290</v>
      </c>
      <c r="EE48">
        <v>13831</v>
      </c>
      <c r="EF48" s="33">
        <v>0</v>
      </c>
      <c r="EG48" s="33">
        <f t="shared" si="382"/>
        <v>17180</v>
      </c>
      <c r="EH48">
        <v>610</v>
      </c>
      <c r="EI48">
        <v>2459</v>
      </c>
      <c r="EJ48">
        <v>0</v>
      </c>
      <c r="EK48">
        <v>0</v>
      </c>
      <c r="EL48">
        <v>0</v>
      </c>
      <c r="EM48">
        <v>21244</v>
      </c>
      <c r="EN48">
        <v>0</v>
      </c>
      <c r="EO48" s="33">
        <f t="shared" si="383"/>
        <v>24313</v>
      </c>
      <c r="EP48">
        <v>463</v>
      </c>
      <c r="EQ48">
        <v>583</v>
      </c>
      <c r="ER48">
        <v>0</v>
      </c>
      <c r="ES48">
        <v>0</v>
      </c>
      <c r="ET48">
        <v>0</v>
      </c>
      <c r="EU48">
        <v>17631</v>
      </c>
      <c r="EV48">
        <v>0</v>
      </c>
      <c r="EW48" s="33">
        <f t="shared" si="384"/>
        <v>18677</v>
      </c>
      <c r="EX48">
        <v>0</v>
      </c>
      <c r="EY48">
        <v>1379</v>
      </c>
      <c r="EZ48">
        <v>0</v>
      </c>
      <c r="FA48">
        <v>0</v>
      </c>
      <c r="FB48">
        <v>214</v>
      </c>
      <c r="FC48">
        <v>11228</v>
      </c>
      <c r="FD48">
        <v>0</v>
      </c>
      <c r="FE48" s="33">
        <f t="shared" si="385"/>
        <v>12821</v>
      </c>
    </row>
    <row r="49" spans="1:161" ht="15.75" customHeight="1" x14ac:dyDescent="0.25">
      <c r="A49" s="12" t="s">
        <v>17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 s="33">
        <v>0</v>
      </c>
      <c r="I49" s="33">
        <f>SUM(B49:H49)</f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s="33">
        <f>SUM(J49:P49)</f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 s="33">
        <f>SUM(R49:X49)</f>
        <v>0</v>
      </c>
      <c r="Z49" t="s">
        <v>22</v>
      </c>
      <c r="AA49" t="s">
        <v>22</v>
      </c>
      <c r="AB49" t="s">
        <v>22</v>
      </c>
      <c r="AC49" t="s">
        <v>22</v>
      </c>
      <c r="AD49" t="s">
        <v>22</v>
      </c>
      <c r="AE49" t="s">
        <v>22</v>
      </c>
      <c r="AF49" t="s">
        <v>22</v>
      </c>
      <c r="AG49" s="33">
        <v>0</v>
      </c>
      <c r="AH49">
        <v>0</v>
      </c>
      <c r="AI49">
        <v>272</v>
      </c>
      <c r="AJ49">
        <v>0</v>
      </c>
      <c r="AK49">
        <v>0</v>
      </c>
      <c r="AL49">
        <v>0</v>
      </c>
      <c r="AM49">
        <v>634</v>
      </c>
      <c r="AN49">
        <v>0</v>
      </c>
      <c r="AO49" s="33">
        <f>SUM(AH49:AN49)</f>
        <v>906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602</v>
      </c>
      <c r="AV49">
        <v>0</v>
      </c>
      <c r="AW49" s="33">
        <f>SUM(AP49:AV49)</f>
        <v>602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 s="33">
        <v>0</v>
      </c>
      <c r="BE49" s="33">
        <f>SUM(AX49:BD49)</f>
        <v>0</v>
      </c>
      <c r="BF49" t="s">
        <v>22</v>
      </c>
      <c r="BG49" t="s">
        <v>22</v>
      </c>
      <c r="BH49" t="s">
        <v>22</v>
      </c>
      <c r="BI49" t="s">
        <v>22</v>
      </c>
      <c r="BJ49" t="s">
        <v>22</v>
      </c>
      <c r="BK49" t="s">
        <v>22</v>
      </c>
      <c r="BL49" t="s">
        <v>22</v>
      </c>
      <c r="BM49" s="33">
        <v>0</v>
      </c>
      <c r="BN49">
        <v>0</v>
      </c>
      <c r="BO49">
        <v>0</v>
      </c>
      <c r="BQ49">
        <v>0</v>
      </c>
      <c r="BR49">
        <v>793</v>
      </c>
      <c r="BS49">
        <v>0</v>
      </c>
      <c r="BT49">
        <v>0</v>
      </c>
      <c r="BU49" s="33">
        <f>SUM(BN49:BT49)</f>
        <v>793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341</v>
      </c>
      <c r="CB49" s="33">
        <v>0</v>
      </c>
      <c r="CC49" s="33">
        <f>SUM(BV49:CB49)</f>
        <v>341</v>
      </c>
      <c r="CD49">
        <v>538</v>
      </c>
      <c r="CE49">
        <v>0</v>
      </c>
      <c r="CF49">
        <v>0</v>
      </c>
      <c r="CG49">
        <v>0</v>
      </c>
      <c r="CH49">
        <v>0</v>
      </c>
      <c r="CI49">
        <v>291</v>
      </c>
      <c r="CJ49">
        <v>0</v>
      </c>
      <c r="CK49" s="33">
        <f>SUM(CD49:CJ49)</f>
        <v>829</v>
      </c>
      <c r="CL49">
        <v>0</v>
      </c>
      <c r="CM49">
        <v>0</v>
      </c>
      <c r="CN49">
        <v>0</v>
      </c>
      <c r="CO49">
        <v>0</v>
      </c>
      <c r="CP49">
        <v>303</v>
      </c>
      <c r="CQ49">
        <v>0</v>
      </c>
      <c r="CR49" s="33">
        <v>0</v>
      </c>
      <c r="CS49" s="33">
        <f>SUM(CL49:CR49)</f>
        <v>303</v>
      </c>
      <c r="CT49">
        <v>0</v>
      </c>
      <c r="CU49">
        <v>441</v>
      </c>
      <c r="CV49">
        <v>0</v>
      </c>
      <c r="CW49">
        <v>0</v>
      </c>
      <c r="CX49">
        <v>0</v>
      </c>
      <c r="CY49">
        <v>479</v>
      </c>
      <c r="CZ49" s="33">
        <v>0</v>
      </c>
      <c r="DA49" s="33">
        <f>SUM(CT49:CZ49)</f>
        <v>920</v>
      </c>
      <c r="DB49">
        <v>571</v>
      </c>
      <c r="DC49">
        <v>0</v>
      </c>
      <c r="DD49">
        <v>0</v>
      </c>
      <c r="DE49">
        <v>0</v>
      </c>
      <c r="DF49">
        <v>0</v>
      </c>
      <c r="DG49">
        <v>296</v>
      </c>
      <c r="DH49">
        <v>0</v>
      </c>
      <c r="DI49" s="33">
        <f>SUM(DB49:DH49)</f>
        <v>867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 s="33">
        <f>SUM(DJ49:DP49)</f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663</v>
      </c>
      <c r="DX49">
        <v>0</v>
      </c>
      <c r="DY49" s="33">
        <f>SUM(DR49:DX49)</f>
        <v>663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1215</v>
      </c>
      <c r="EF49" s="33">
        <v>0</v>
      </c>
      <c r="EG49" s="33">
        <f>SUM(DZ49:EF49)</f>
        <v>1215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648</v>
      </c>
      <c r="EN49">
        <v>0</v>
      </c>
      <c r="EO49" s="33">
        <f>SUM(EH49:EN49)</f>
        <v>648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 s="33">
        <f>SUM(EP49:EV49)</f>
        <v>0</v>
      </c>
      <c r="EX49" t="s">
        <v>22</v>
      </c>
      <c r="EY49" t="s">
        <v>22</v>
      </c>
      <c r="EZ49" t="s">
        <v>22</v>
      </c>
      <c r="FA49" t="s">
        <v>22</v>
      </c>
      <c r="FB49" t="s">
        <v>22</v>
      </c>
      <c r="FC49" t="s">
        <v>22</v>
      </c>
      <c r="FD49" t="s">
        <v>22</v>
      </c>
      <c r="FE49" s="33">
        <v>0</v>
      </c>
    </row>
    <row r="50" spans="1:161" ht="15.75" customHeight="1" x14ac:dyDescent="0.25">
      <c r="A50" s="12" t="s">
        <v>18</v>
      </c>
      <c r="B50">
        <v>0</v>
      </c>
      <c r="C50">
        <v>0</v>
      </c>
      <c r="D50">
        <v>0</v>
      </c>
      <c r="E50">
        <v>0</v>
      </c>
      <c r="F50">
        <v>0</v>
      </c>
      <c r="G50">
        <v>624</v>
      </c>
      <c r="H50" s="33">
        <v>0</v>
      </c>
      <c r="I50" s="33">
        <f t="shared" ref="I50" si="386">SUM(B50:H50)</f>
        <v>624</v>
      </c>
      <c r="J50">
        <v>0</v>
      </c>
      <c r="K50">
        <v>834</v>
      </c>
      <c r="L50">
        <v>0</v>
      </c>
      <c r="M50">
        <v>0</v>
      </c>
      <c r="N50">
        <v>562</v>
      </c>
      <c r="O50">
        <v>2649</v>
      </c>
      <c r="P50">
        <v>0</v>
      </c>
      <c r="Q50" s="33">
        <f t="shared" si="367"/>
        <v>4045</v>
      </c>
      <c r="R50">
        <v>210</v>
      </c>
      <c r="S50">
        <v>654</v>
      </c>
      <c r="T50">
        <v>0</v>
      </c>
      <c r="U50">
        <v>453</v>
      </c>
      <c r="V50">
        <v>0</v>
      </c>
      <c r="W50">
        <v>1990</v>
      </c>
      <c r="X50">
        <v>0</v>
      </c>
      <c r="Y50" s="33">
        <f t="shared" si="368"/>
        <v>3307</v>
      </c>
      <c r="Z50">
        <v>252</v>
      </c>
      <c r="AA50">
        <v>1750</v>
      </c>
      <c r="AB50">
        <v>0</v>
      </c>
      <c r="AC50">
        <v>0</v>
      </c>
      <c r="AD50">
        <v>0</v>
      </c>
      <c r="AE50">
        <v>5448</v>
      </c>
      <c r="AF50">
        <v>0</v>
      </c>
      <c r="AG50" s="33">
        <f t="shared" si="369"/>
        <v>7450</v>
      </c>
      <c r="AH50">
        <v>0</v>
      </c>
      <c r="AI50">
        <v>0</v>
      </c>
      <c r="AJ50">
        <v>0</v>
      </c>
      <c r="AK50">
        <v>0</v>
      </c>
      <c r="AL50">
        <v>258</v>
      </c>
      <c r="AM50">
        <v>1599</v>
      </c>
      <c r="AN50">
        <v>0</v>
      </c>
      <c r="AO50" s="33">
        <f t="shared" si="370"/>
        <v>1857</v>
      </c>
      <c r="AP50">
        <v>0</v>
      </c>
      <c r="AQ50">
        <v>0</v>
      </c>
      <c r="AR50">
        <v>0</v>
      </c>
      <c r="AS50">
        <v>0</v>
      </c>
      <c r="AT50">
        <v>295</v>
      </c>
      <c r="AU50">
        <v>4711</v>
      </c>
      <c r="AV50">
        <v>0</v>
      </c>
      <c r="AW50" s="33">
        <f t="shared" si="371"/>
        <v>5006</v>
      </c>
      <c r="AX50">
        <v>0</v>
      </c>
      <c r="AY50">
        <v>1717</v>
      </c>
      <c r="AZ50">
        <v>0</v>
      </c>
      <c r="BA50">
        <v>0</v>
      </c>
      <c r="BB50">
        <v>526</v>
      </c>
      <c r="BC50">
        <v>6361</v>
      </c>
      <c r="BD50" s="33">
        <v>0</v>
      </c>
      <c r="BE50" s="33">
        <f t="shared" si="372"/>
        <v>8604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5244</v>
      </c>
      <c r="BL50">
        <v>0</v>
      </c>
      <c r="BM50" s="33">
        <f t="shared" si="373"/>
        <v>5244</v>
      </c>
      <c r="BN50">
        <v>0</v>
      </c>
      <c r="BO50">
        <v>1032</v>
      </c>
      <c r="BP50">
        <v>0</v>
      </c>
      <c r="BQ50">
        <v>0</v>
      </c>
      <c r="BR50">
        <v>0</v>
      </c>
      <c r="BS50">
        <v>4279</v>
      </c>
      <c r="BT50">
        <v>0</v>
      </c>
      <c r="BU50" s="33">
        <f t="shared" si="374"/>
        <v>5311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2186</v>
      </c>
      <c r="CB50" s="33">
        <v>0</v>
      </c>
      <c r="CC50" s="33">
        <f t="shared" si="375"/>
        <v>2186</v>
      </c>
      <c r="CD50">
        <v>464</v>
      </c>
      <c r="CE50">
        <v>1232</v>
      </c>
      <c r="CF50">
        <v>0</v>
      </c>
      <c r="CG50">
        <v>464</v>
      </c>
      <c r="CH50">
        <v>0</v>
      </c>
      <c r="CI50">
        <v>2457</v>
      </c>
      <c r="CJ50">
        <v>0</v>
      </c>
      <c r="CK50" s="33">
        <f t="shared" si="376"/>
        <v>4617</v>
      </c>
      <c r="CL50">
        <v>0</v>
      </c>
      <c r="CM50">
        <v>1563</v>
      </c>
      <c r="CN50">
        <v>0</v>
      </c>
      <c r="CO50">
        <v>0</v>
      </c>
      <c r="CP50">
        <v>0</v>
      </c>
      <c r="CQ50">
        <v>2456</v>
      </c>
      <c r="CR50" s="33">
        <v>0</v>
      </c>
      <c r="CS50" s="33">
        <f t="shared" si="377"/>
        <v>4019</v>
      </c>
      <c r="CT50">
        <v>0</v>
      </c>
      <c r="CU50">
        <v>730</v>
      </c>
      <c r="CV50">
        <v>0</v>
      </c>
      <c r="CW50">
        <v>0</v>
      </c>
      <c r="CX50">
        <v>0</v>
      </c>
      <c r="CY50">
        <v>5953</v>
      </c>
      <c r="CZ50" s="33">
        <v>0</v>
      </c>
      <c r="DA50" s="33">
        <f t="shared" si="378"/>
        <v>6683</v>
      </c>
      <c r="DB50">
        <v>0</v>
      </c>
      <c r="DC50">
        <v>542</v>
      </c>
      <c r="DD50">
        <v>0</v>
      </c>
      <c r="DE50">
        <v>0</v>
      </c>
      <c r="DF50">
        <v>0</v>
      </c>
      <c r="DG50">
        <v>6186</v>
      </c>
      <c r="DH50">
        <v>0</v>
      </c>
      <c r="DI50" s="33">
        <f t="shared" si="379"/>
        <v>6728</v>
      </c>
      <c r="DJ50">
        <v>367</v>
      </c>
      <c r="DK50">
        <v>0</v>
      </c>
      <c r="DL50">
        <v>0</v>
      </c>
      <c r="DM50">
        <v>444</v>
      </c>
      <c r="DN50">
        <v>0</v>
      </c>
      <c r="DO50">
        <v>6609</v>
      </c>
      <c r="DP50">
        <v>0</v>
      </c>
      <c r="DQ50" s="33">
        <f t="shared" si="380"/>
        <v>7420</v>
      </c>
      <c r="DR50">
        <v>0</v>
      </c>
      <c r="DS50">
        <v>885</v>
      </c>
      <c r="DT50">
        <v>0</v>
      </c>
      <c r="DU50">
        <v>0</v>
      </c>
      <c r="DV50">
        <v>596</v>
      </c>
      <c r="DW50">
        <v>10923</v>
      </c>
      <c r="DX50">
        <v>0</v>
      </c>
      <c r="DY50" s="33">
        <f t="shared" si="381"/>
        <v>12404</v>
      </c>
      <c r="DZ50">
        <v>0</v>
      </c>
      <c r="EA50">
        <v>951</v>
      </c>
      <c r="EB50">
        <v>0</v>
      </c>
      <c r="EC50">
        <v>0</v>
      </c>
      <c r="ED50">
        <v>2314</v>
      </c>
      <c r="EE50">
        <v>13066</v>
      </c>
      <c r="EF50" s="33">
        <v>0</v>
      </c>
      <c r="EG50" s="33">
        <f t="shared" si="382"/>
        <v>16331</v>
      </c>
      <c r="EH50">
        <v>0</v>
      </c>
      <c r="EI50">
        <v>0</v>
      </c>
      <c r="EJ50">
        <v>0</v>
      </c>
      <c r="EK50">
        <v>0</v>
      </c>
      <c r="EL50">
        <v>556</v>
      </c>
      <c r="EM50">
        <v>21013</v>
      </c>
      <c r="EN50">
        <v>0</v>
      </c>
      <c r="EO50" s="33">
        <f t="shared" si="383"/>
        <v>21569</v>
      </c>
      <c r="EP50">
        <v>0</v>
      </c>
      <c r="EQ50">
        <v>559</v>
      </c>
      <c r="ER50">
        <v>0</v>
      </c>
      <c r="ES50">
        <v>0</v>
      </c>
      <c r="ET50">
        <v>585</v>
      </c>
      <c r="EU50">
        <v>10736</v>
      </c>
      <c r="EV50">
        <v>0</v>
      </c>
      <c r="EW50" s="33">
        <f t="shared" si="384"/>
        <v>11880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5244</v>
      </c>
      <c r="FD50">
        <v>0</v>
      </c>
      <c r="FE50" s="33">
        <f t="shared" ref="FE50" si="387">SUM(EX50:FD50)</f>
        <v>5244</v>
      </c>
    </row>
    <row r="51" spans="1:161" ht="15.75" customHeight="1" x14ac:dyDescent="0.25">
      <c r="A51" s="12" t="s">
        <v>19</v>
      </c>
      <c r="B51">
        <v>1151</v>
      </c>
      <c r="C51">
        <v>3096</v>
      </c>
      <c r="D51">
        <v>0</v>
      </c>
      <c r="E51">
        <v>2049</v>
      </c>
      <c r="F51">
        <v>657</v>
      </c>
      <c r="G51">
        <v>67342</v>
      </c>
      <c r="H51" s="33">
        <v>0</v>
      </c>
      <c r="I51" s="33">
        <f>SUM(B51:H51)</f>
        <v>74295</v>
      </c>
      <c r="J51">
        <v>2121</v>
      </c>
      <c r="K51">
        <v>2921</v>
      </c>
      <c r="L51">
        <v>484</v>
      </c>
      <c r="M51">
        <v>519</v>
      </c>
      <c r="N51">
        <v>2057</v>
      </c>
      <c r="O51">
        <v>73199</v>
      </c>
      <c r="P51">
        <v>0</v>
      </c>
      <c r="Q51" s="33">
        <f>SUM(J51:P51)</f>
        <v>81301</v>
      </c>
      <c r="R51">
        <v>1358</v>
      </c>
      <c r="S51">
        <v>3663</v>
      </c>
      <c r="T51">
        <v>0</v>
      </c>
      <c r="U51">
        <v>194</v>
      </c>
      <c r="V51">
        <v>1016</v>
      </c>
      <c r="W51">
        <v>93440</v>
      </c>
      <c r="X51">
        <v>0</v>
      </c>
      <c r="Y51" s="33">
        <f>SUM(R51:X51)</f>
        <v>99671</v>
      </c>
      <c r="Z51">
        <v>1154</v>
      </c>
      <c r="AA51">
        <v>3363</v>
      </c>
      <c r="AB51">
        <v>0</v>
      </c>
      <c r="AC51">
        <v>0</v>
      </c>
      <c r="AD51">
        <v>1333</v>
      </c>
      <c r="AE51">
        <v>93001</v>
      </c>
      <c r="AF51">
        <v>0</v>
      </c>
      <c r="AG51" s="33">
        <f>SUM(Z51:AF51)</f>
        <v>98851</v>
      </c>
      <c r="AH51">
        <v>649</v>
      </c>
      <c r="AI51">
        <v>4650</v>
      </c>
      <c r="AJ51">
        <v>0</v>
      </c>
      <c r="AK51">
        <v>0</v>
      </c>
      <c r="AL51">
        <v>2669</v>
      </c>
      <c r="AM51">
        <v>82215</v>
      </c>
      <c r="AN51">
        <v>742</v>
      </c>
      <c r="AO51" s="33">
        <f>SUM(AH51:AN51)</f>
        <v>90925</v>
      </c>
      <c r="AP51">
        <v>467</v>
      </c>
      <c r="AQ51">
        <v>8425</v>
      </c>
      <c r="AR51">
        <v>0</v>
      </c>
      <c r="AS51">
        <v>566</v>
      </c>
      <c r="AT51">
        <v>3679</v>
      </c>
      <c r="AU51">
        <v>67970</v>
      </c>
      <c r="AV51">
        <v>748</v>
      </c>
      <c r="AW51" s="33">
        <f>SUM(AP51:AV51)</f>
        <v>81855</v>
      </c>
      <c r="AX51">
        <v>0</v>
      </c>
      <c r="AY51">
        <v>5515</v>
      </c>
      <c r="AZ51">
        <v>0</v>
      </c>
      <c r="BA51">
        <v>0</v>
      </c>
      <c r="BB51">
        <v>3629</v>
      </c>
      <c r="BC51">
        <v>65459</v>
      </c>
      <c r="BD51" s="33">
        <v>0</v>
      </c>
      <c r="BE51" s="33">
        <f>SUM(AX51:BD51)</f>
        <v>74603</v>
      </c>
      <c r="BF51">
        <v>1172</v>
      </c>
      <c r="BG51">
        <v>1902</v>
      </c>
      <c r="BH51">
        <v>0</v>
      </c>
      <c r="BI51">
        <v>0</v>
      </c>
      <c r="BJ51">
        <v>1002</v>
      </c>
      <c r="BK51">
        <v>82776</v>
      </c>
      <c r="BL51">
        <v>0</v>
      </c>
      <c r="BM51" s="33">
        <f>SUM(BF51:BL51)</f>
        <v>86852</v>
      </c>
      <c r="BN51">
        <v>0</v>
      </c>
      <c r="BO51">
        <v>8401</v>
      </c>
      <c r="BP51">
        <v>0</v>
      </c>
      <c r="BQ51">
        <v>0</v>
      </c>
      <c r="BR51">
        <v>804</v>
      </c>
      <c r="BS51">
        <v>55091</v>
      </c>
      <c r="BT51" s="33">
        <v>0</v>
      </c>
      <c r="BU51" s="33">
        <f>SUM(BN51:BT51)</f>
        <v>64296</v>
      </c>
      <c r="BV51">
        <v>1886</v>
      </c>
      <c r="BW51">
        <v>6610</v>
      </c>
      <c r="BX51">
        <v>0</v>
      </c>
      <c r="BY51">
        <v>0</v>
      </c>
      <c r="BZ51">
        <v>3253</v>
      </c>
      <c r="CA51">
        <v>49047</v>
      </c>
      <c r="CB51" s="33">
        <v>0</v>
      </c>
      <c r="CC51" s="33">
        <f>SUM(BV51:CB51)</f>
        <v>60796</v>
      </c>
      <c r="CD51">
        <v>313</v>
      </c>
      <c r="CE51">
        <v>6692</v>
      </c>
      <c r="CF51">
        <v>0</v>
      </c>
      <c r="CG51">
        <v>567</v>
      </c>
      <c r="CH51">
        <v>3030</v>
      </c>
      <c r="CI51">
        <v>42011</v>
      </c>
      <c r="CJ51">
        <v>0</v>
      </c>
      <c r="CK51" s="33">
        <f>SUM(CD51:CJ51)</f>
        <v>52613</v>
      </c>
      <c r="CL51">
        <v>2986</v>
      </c>
      <c r="CM51">
        <v>2693</v>
      </c>
      <c r="CN51">
        <v>0</v>
      </c>
      <c r="CO51">
        <v>1032</v>
      </c>
      <c r="CP51">
        <v>1103</v>
      </c>
      <c r="CQ51">
        <v>65827</v>
      </c>
      <c r="CR51" s="33">
        <v>0</v>
      </c>
      <c r="CS51" s="33">
        <f>SUM(CL51:CR51)</f>
        <v>73641</v>
      </c>
      <c r="CT51">
        <v>1052</v>
      </c>
      <c r="CU51">
        <v>4430</v>
      </c>
      <c r="CV51">
        <v>0</v>
      </c>
      <c r="CW51">
        <v>0</v>
      </c>
      <c r="CX51">
        <v>1953</v>
      </c>
      <c r="CY51">
        <v>49076</v>
      </c>
      <c r="CZ51" s="33">
        <v>0</v>
      </c>
      <c r="DA51" s="33">
        <f>SUM(CT51:CZ51)</f>
        <v>56511</v>
      </c>
      <c r="DB51">
        <v>1785</v>
      </c>
      <c r="DC51">
        <v>5374</v>
      </c>
      <c r="DD51">
        <v>0</v>
      </c>
      <c r="DE51">
        <v>550</v>
      </c>
      <c r="DF51">
        <v>2113</v>
      </c>
      <c r="DG51">
        <v>57599</v>
      </c>
      <c r="DH51">
        <v>0</v>
      </c>
      <c r="DI51" s="33">
        <f>SUM(DB51:DH51)</f>
        <v>67421</v>
      </c>
      <c r="DJ51">
        <v>2928</v>
      </c>
      <c r="DK51">
        <v>7184</v>
      </c>
      <c r="DL51">
        <v>0</v>
      </c>
      <c r="DM51">
        <v>509</v>
      </c>
      <c r="DN51">
        <v>2913</v>
      </c>
      <c r="DO51">
        <v>55492</v>
      </c>
      <c r="DP51">
        <v>0</v>
      </c>
      <c r="DQ51" s="33">
        <f>SUM(DJ51:DP51)</f>
        <v>69026</v>
      </c>
      <c r="DR51">
        <v>1380</v>
      </c>
      <c r="DS51">
        <v>5396</v>
      </c>
      <c r="DT51">
        <v>0</v>
      </c>
      <c r="DU51">
        <v>0</v>
      </c>
      <c r="DV51">
        <v>1996</v>
      </c>
      <c r="DW51">
        <v>51267</v>
      </c>
      <c r="DX51">
        <v>0</v>
      </c>
      <c r="DY51" s="33">
        <f>SUM(DR51:DX51)</f>
        <v>60039</v>
      </c>
      <c r="DZ51">
        <v>5071</v>
      </c>
      <c r="EA51">
        <v>13171</v>
      </c>
      <c r="EB51">
        <v>0</v>
      </c>
      <c r="EC51">
        <v>0</v>
      </c>
      <c r="ED51">
        <v>7056</v>
      </c>
      <c r="EE51">
        <v>52540</v>
      </c>
      <c r="EF51" s="33">
        <v>0</v>
      </c>
      <c r="EG51" s="33">
        <f>SUM(DZ51:EF51)</f>
        <v>77838</v>
      </c>
      <c r="EH51">
        <v>5790</v>
      </c>
      <c r="EI51">
        <v>9568</v>
      </c>
      <c r="EJ51">
        <v>0</v>
      </c>
      <c r="EK51">
        <v>1609</v>
      </c>
      <c r="EL51">
        <v>5012</v>
      </c>
      <c r="EM51">
        <v>74266</v>
      </c>
      <c r="EN51">
        <v>0</v>
      </c>
      <c r="EO51" s="33">
        <f>SUM(EH51:EN51)</f>
        <v>96245</v>
      </c>
      <c r="EP51">
        <v>3191</v>
      </c>
      <c r="EQ51">
        <v>10681</v>
      </c>
      <c r="ER51">
        <v>0</v>
      </c>
      <c r="ES51">
        <v>618</v>
      </c>
      <c r="ET51">
        <v>7551</v>
      </c>
      <c r="EU51">
        <v>96902</v>
      </c>
      <c r="EV51">
        <v>0</v>
      </c>
      <c r="EW51" s="33">
        <f>SUM(EP51:EV51)</f>
        <v>118943</v>
      </c>
      <c r="EX51">
        <v>1172</v>
      </c>
      <c r="EY51">
        <v>1902</v>
      </c>
      <c r="EZ51">
        <v>0</v>
      </c>
      <c r="FA51">
        <v>0</v>
      </c>
      <c r="FB51">
        <v>1002</v>
      </c>
      <c r="FC51">
        <v>82776</v>
      </c>
      <c r="FD51">
        <v>0</v>
      </c>
      <c r="FE51" s="33">
        <f>SUM(EX51:FD51)</f>
        <v>86852</v>
      </c>
    </row>
    <row r="52" spans="1:161" ht="15.75" customHeight="1" x14ac:dyDescent="0.25">
      <c r="A52" s="12" t="s">
        <v>20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965</v>
      </c>
      <c r="H52" s="33">
        <v>0</v>
      </c>
      <c r="I52" s="33">
        <f t="shared" ref="I52:I53" si="388">SUM(B52:H52)</f>
        <v>965</v>
      </c>
      <c r="J52" s="33">
        <v>1335</v>
      </c>
      <c r="K52" s="33">
        <v>1347</v>
      </c>
      <c r="L52" s="33">
        <v>0</v>
      </c>
      <c r="M52" s="33">
        <v>0</v>
      </c>
      <c r="N52" s="33">
        <v>0</v>
      </c>
      <c r="O52" s="33">
        <v>1619</v>
      </c>
      <c r="P52" s="33">
        <v>0</v>
      </c>
      <c r="Q52" s="33">
        <f t="shared" ref="Q52" si="389">SUM(J52:P52)</f>
        <v>4301</v>
      </c>
      <c r="R52" s="33">
        <v>1253</v>
      </c>
      <c r="S52" s="33">
        <v>1106</v>
      </c>
      <c r="T52" s="33">
        <v>0</v>
      </c>
      <c r="U52" s="33">
        <v>569</v>
      </c>
      <c r="V52" s="33">
        <v>0</v>
      </c>
      <c r="W52" s="33">
        <v>4426</v>
      </c>
      <c r="X52" s="33">
        <v>0</v>
      </c>
      <c r="Y52" s="33">
        <f t="shared" ref="Y52" si="390">SUM(R52:X52)</f>
        <v>7354</v>
      </c>
      <c r="Z52" s="33">
        <v>1639</v>
      </c>
      <c r="AA52" s="33">
        <v>2118</v>
      </c>
      <c r="AB52" s="33">
        <v>0</v>
      </c>
      <c r="AC52" s="33">
        <v>938</v>
      </c>
      <c r="AD52" s="33">
        <v>0</v>
      </c>
      <c r="AE52" s="33">
        <v>5519</v>
      </c>
      <c r="AF52" s="33">
        <v>0</v>
      </c>
      <c r="AG52" s="33">
        <f t="shared" ref="AG52" si="391">SUM(Z52:AF52)</f>
        <v>10214</v>
      </c>
      <c r="AH52" s="33">
        <v>1636</v>
      </c>
      <c r="AI52" s="33">
        <v>1835</v>
      </c>
      <c r="AJ52" s="33">
        <v>0</v>
      </c>
      <c r="AK52" s="33">
        <v>0</v>
      </c>
      <c r="AL52" s="33">
        <v>725</v>
      </c>
      <c r="AM52" s="33">
        <v>6010</v>
      </c>
      <c r="AN52" s="33">
        <v>0</v>
      </c>
      <c r="AO52" s="33">
        <f t="shared" ref="AO52:AO53" si="392">SUM(AH52:AN52)</f>
        <v>10206</v>
      </c>
      <c r="AP52" s="33">
        <v>1775</v>
      </c>
      <c r="AQ52" s="33">
        <v>1305</v>
      </c>
      <c r="AR52" s="33">
        <v>0</v>
      </c>
      <c r="AS52" s="33">
        <v>0</v>
      </c>
      <c r="AT52" s="33">
        <v>291</v>
      </c>
      <c r="AU52" s="33">
        <v>2501</v>
      </c>
      <c r="AV52" s="33">
        <v>0</v>
      </c>
      <c r="AW52" s="33">
        <f t="shared" ref="AW52:AW53" si="393">SUM(AP52:AV52)</f>
        <v>5872</v>
      </c>
      <c r="AX52" s="33">
        <v>0</v>
      </c>
      <c r="AY52" s="33">
        <v>1173</v>
      </c>
      <c r="AZ52" s="33">
        <v>0</v>
      </c>
      <c r="BA52" s="33">
        <v>0</v>
      </c>
      <c r="BB52" s="33">
        <v>665</v>
      </c>
      <c r="BC52" s="33">
        <v>2276</v>
      </c>
      <c r="BD52" s="33">
        <v>0</v>
      </c>
      <c r="BE52" s="33">
        <f t="shared" ref="BE52" si="394">SUM(AX52:BD52)</f>
        <v>4114</v>
      </c>
      <c r="BF52" s="33">
        <v>1469</v>
      </c>
      <c r="BG52" s="33">
        <v>5244</v>
      </c>
      <c r="BH52" s="33">
        <v>0</v>
      </c>
      <c r="BI52" s="33">
        <v>0</v>
      </c>
      <c r="BJ52" s="33">
        <v>1255</v>
      </c>
      <c r="BK52" s="33">
        <v>4827</v>
      </c>
      <c r="BL52" s="33">
        <v>0</v>
      </c>
      <c r="BM52" s="33">
        <f t="shared" ref="BM52:BM53" si="395">SUM(BF52:BL52)</f>
        <v>12795</v>
      </c>
      <c r="BN52" s="33">
        <v>2171</v>
      </c>
      <c r="BO52" s="33">
        <v>7123</v>
      </c>
      <c r="BP52" s="33">
        <v>0</v>
      </c>
      <c r="BQ52" s="33">
        <v>717</v>
      </c>
      <c r="BR52" s="33">
        <v>0</v>
      </c>
      <c r="BS52" s="33">
        <v>4440</v>
      </c>
      <c r="BT52">
        <v>0</v>
      </c>
      <c r="BU52" s="33">
        <f t="shared" ref="BU52" si="396">SUM(BN52:BT52)</f>
        <v>14451</v>
      </c>
      <c r="BV52" s="33">
        <v>599</v>
      </c>
      <c r="BW52" s="33">
        <v>3858</v>
      </c>
      <c r="BX52" s="33">
        <v>0</v>
      </c>
      <c r="BY52" s="33">
        <v>0</v>
      </c>
      <c r="BZ52" s="33">
        <v>0</v>
      </c>
      <c r="CA52" s="33">
        <v>3260</v>
      </c>
      <c r="CB52" s="33">
        <v>0</v>
      </c>
      <c r="CC52" s="33">
        <f t="shared" ref="CC52" si="397">SUM(BV52:CB52)</f>
        <v>7717</v>
      </c>
      <c r="CD52" s="33">
        <v>8119</v>
      </c>
      <c r="CE52" s="33">
        <v>7917</v>
      </c>
      <c r="CF52" s="33">
        <v>0</v>
      </c>
      <c r="CG52" s="33">
        <v>0</v>
      </c>
      <c r="CH52" s="33">
        <v>0</v>
      </c>
      <c r="CI52" s="33">
        <v>5306</v>
      </c>
      <c r="CJ52" s="33">
        <v>0</v>
      </c>
      <c r="CK52" s="33">
        <f t="shared" ref="CK52" si="398">SUM(CD52:CJ52)</f>
        <v>21342</v>
      </c>
      <c r="CL52" s="33">
        <v>8379</v>
      </c>
      <c r="CM52" s="33">
        <v>3568</v>
      </c>
      <c r="CN52" s="33">
        <v>0</v>
      </c>
      <c r="CO52" s="33">
        <v>1095</v>
      </c>
      <c r="CP52" s="33">
        <v>0</v>
      </c>
      <c r="CQ52" s="33">
        <v>5277</v>
      </c>
      <c r="CR52" s="33">
        <v>0</v>
      </c>
      <c r="CS52" s="33">
        <f t="shared" ref="CS52" si="399">SUM(CL52:CR52)</f>
        <v>18319</v>
      </c>
      <c r="CT52" s="33">
        <v>2255</v>
      </c>
      <c r="CU52" s="33">
        <v>1640</v>
      </c>
      <c r="CV52" s="33">
        <v>0</v>
      </c>
      <c r="CW52" s="33">
        <v>0</v>
      </c>
      <c r="CX52" s="33">
        <v>0</v>
      </c>
      <c r="CY52" s="33">
        <v>3684</v>
      </c>
      <c r="CZ52" s="33">
        <v>0</v>
      </c>
      <c r="DA52" s="33">
        <f t="shared" ref="DA52" si="400">SUM(CT52:CZ52)</f>
        <v>7579</v>
      </c>
      <c r="DB52" s="33">
        <v>4509</v>
      </c>
      <c r="DC52" s="33">
        <v>4769</v>
      </c>
      <c r="DD52" s="33">
        <v>0</v>
      </c>
      <c r="DE52" s="33">
        <v>584</v>
      </c>
      <c r="DF52" s="33">
        <v>0</v>
      </c>
      <c r="DG52" s="33">
        <v>5542</v>
      </c>
      <c r="DH52" s="33">
        <v>0</v>
      </c>
      <c r="DI52" s="33">
        <f t="shared" ref="DI52" si="401">SUM(DB52:DH52)</f>
        <v>15404</v>
      </c>
      <c r="DJ52" s="33">
        <v>3265</v>
      </c>
      <c r="DK52" s="33">
        <v>2459</v>
      </c>
      <c r="DL52" s="33">
        <v>0</v>
      </c>
      <c r="DM52" s="33">
        <v>992</v>
      </c>
      <c r="DN52" s="33">
        <v>0</v>
      </c>
      <c r="DO52" s="33">
        <v>6913</v>
      </c>
      <c r="DP52" s="33">
        <v>0</v>
      </c>
      <c r="DQ52" s="33">
        <f t="shared" ref="DQ52" si="402">SUM(DJ52:DP52)</f>
        <v>13629</v>
      </c>
      <c r="DR52" s="33">
        <v>2852</v>
      </c>
      <c r="DS52" s="33">
        <v>8974</v>
      </c>
      <c r="DT52" s="33">
        <v>0</v>
      </c>
      <c r="DU52" s="33">
        <v>1918</v>
      </c>
      <c r="DV52" s="33">
        <v>1190</v>
      </c>
      <c r="DW52" s="33">
        <v>5895</v>
      </c>
      <c r="DX52" s="33">
        <v>0</v>
      </c>
      <c r="DY52" s="33">
        <f t="shared" ref="DY52:DY53" si="403">SUM(DR52:DX52)</f>
        <v>20829</v>
      </c>
      <c r="DZ52" s="33">
        <v>1703</v>
      </c>
      <c r="EA52" s="33">
        <v>9703</v>
      </c>
      <c r="EB52" s="33">
        <v>0</v>
      </c>
      <c r="EC52" s="33">
        <v>989</v>
      </c>
      <c r="ED52" s="33">
        <v>0</v>
      </c>
      <c r="EE52" s="33">
        <v>5851</v>
      </c>
      <c r="EF52" s="33">
        <v>0</v>
      </c>
      <c r="EG52" s="33">
        <f t="shared" ref="EG52" si="404">SUM(DZ52:EF52)</f>
        <v>18246</v>
      </c>
      <c r="EH52" s="33">
        <v>915</v>
      </c>
      <c r="EI52" s="33">
        <v>3100</v>
      </c>
      <c r="EJ52" s="33">
        <v>0</v>
      </c>
      <c r="EK52" s="33">
        <v>4252</v>
      </c>
      <c r="EL52" s="33">
        <v>0</v>
      </c>
      <c r="EM52" s="33">
        <v>8409</v>
      </c>
      <c r="EN52" s="33">
        <v>0</v>
      </c>
      <c r="EO52" s="33">
        <f t="shared" ref="EO52" si="405">SUM(EH52:EN52)</f>
        <v>16676</v>
      </c>
      <c r="EP52" s="33">
        <v>801</v>
      </c>
      <c r="EQ52" s="33">
        <v>575</v>
      </c>
      <c r="ER52" s="33">
        <v>0</v>
      </c>
      <c r="ES52" s="33">
        <v>801</v>
      </c>
      <c r="ET52" s="33">
        <v>0</v>
      </c>
      <c r="EU52" s="33">
        <v>3554</v>
      </c>
      <c r="EV52" s="33">
        <v>0</v>
      </c>
      <c r="EW52" s="33">
        <f t="shared" ref="EW52" si="406">SUM(EP52:EV52)</f>
        <v>5731</v>
      </c>
      <c r="EX52" s="33">
        <v>1469</v>
      </c>
      <c r="EY52" s="33">
        <v>5244</v>
      </c>
      <c r="EZ52" s="33">
        <v>0</v>
      </c>
      <c r="FA52" s="33">
        <v>0</v>
      </c>
      <c r="FB52" s="33">
        <v>1255</v>
      </c>
      <c r="FC52" s="33">
        <v>4827</v>
      </c>
      <c r="FD52" s="33">
        <v>0</v>
      </c>
      <c r="FE52" s="33">
        <f t="shared" ref="FE52:FE53" si="407">SUM(EX52:FD52)</f>
        <v>12795</v>
      </c>
    </row>
    <row r="53" spans="1:161" ht="15.75" customHeight="1" x14ac:dyDescent="0.25">
      <c r="A53" s="12" t="s">
        <v>21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f t="shared" si="388"/>
        <v>0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  <c r="Q53" s="33">
        <v>0</v>
      </c>
      <c r="R53" t="s">
        <v>22</v>
      </c>
      <c r="S53" t="s">
        <v>22</v>
      </c>
      <c r="T53" t="s">
        <v>22</v>
      </c>
      <c r="U53" t="s">
        <v>22</v>
      </c>
      <c r="V53" t="s">
        <v>22</v>
      </c>
      <c r="W53" t="s">
        <v>22</v>
      </c>
      <c r="X53" t="s">
        <v>22</v>
      </c>
      <c r="Y53" s="33">
        <v>0</v>
      </c>
      <c r="Z53" t="s">
        <v>22</v>
      </c>
      <c r="AA53" t="s">
        <v>22</v>
      </c>
      <c r="AB53" t="s">
        <v>22</v>
      </c>
      <c r="AC53" t="s">
        <v>22</v>
      </c>
      <c r="AD53" t="s">
        <v>22</v>
      </c>
      <c r="AE53" t="s">
        <v>22</v>
      </c>
      <c r="AF53" t="s">
        <v>22</v>
      </c>
      <c r="AG53" s="3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689</v>
      </c>
      <c r="AN53">
        <v>0</v>
      </c>
      <c r="AO53" s="33">
        <f t="shared" si="392"/>
        <v>689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 s="33">
        <f t="shared" si="393"/>
        <v>0</v>
      </c>
      <c r="AX53" t="s">
        <v>22</v>
      </c>
      <c r="AY53" t="s">
        <v>22</v>
      </c>
      <c r="AZ53" t="s">
        <v>22</v>
      </c>
      <c r="BA53" t="s">
        <v>22</v>
      </c>
      <c r="BB53" t="s">
        <v>22</v>
      </c>
      <c r="BC53" t="s">
        <v>22</v>
      </c>
      <c r="BD53" t="s">
        <v>22</v>
      </c>
      <c r="BE53" s="3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744</v>
      </c>
      <c r="BL53">
        <v>0</v>
      </c>
      <c r="BM53" s="33">
        <f t="shared" si="395"/>
        <v>744</v>
      </c>
      <c r="BN53" t="s">
        <v>22</v>
      </c>
      <c r="BO53" t="s">
        <v>22</v>
      </c>
      <c r="BP53" t="s">
        <v>22</v>
      </c>
      <c r="BQ53" t="s">
        <v>22</v>
      </c>
      <c r="BR53" t="s">
        <v>22</v>
      </c>
      <c r="BS53" t="s">
        <v>22</v>
      </c>
      <c r="BT53" t="s">
        <v>22</v>
      </c>
      <c r="BU53" s="33">
        <v>0</v>
      </c>
      <c r="BV53" t="s">
        <v>22</v>
      </c>
      <c r="BW53" t="s">
        <v>22</v>
      </c>
      <c r="BX53" t="s">
        <v>22</v>
      </c>
      <c r="BY53" t="s">
        <v>22</v>
      </c>
      <c r="BZ53" t="s">
        <v>22</v>
      </c>
      <c r="CA53" t="s">
        <v>22</v>
      </c>
      <c r="CB53" t="s">
        <v>22</v>
      </c>
      <c r="CC53" s="33">
        <v>0</v>
      </c>
      <c r="CD53" t="s">
        <v>22</v>
      </c>
      <c r="CE53" t="s">
        <v>22</v>
      </c>
      <c r="CF53" t="s">
        <v>22</v>
      </c>
      <c r="CG53" t="s">
        <v>22</v>
      </c>
      <c r="CH53" t="s">
        <v>22</v>
      </c>
      <c r="CI53" t="s">
        <v>22</v>
      </c>
      <c r="CJ53" t="s">
        <v>22</v>
      </c>
      <c r="CK53" s="33">
        <v>0</v>
      </c>
      <c r="CL53" t="s">
        <v>22</v>
      </c>
      <c r="CM53" t="s">
        <v>22</v>
      </c>
      <c r="CN53" t="s">
        <v>22</v>
      </c>
      <c r="CO53" t="s">
        <v>22</v>
      </c>
      <c r="CP53" t="s">
        <v>22</v>
      </c>
      <c r="CQ53" t="s">
        <v>22</v>
      </c>
      <c r="CR53" t="s">
        <v>22</v>
      </c>
      <c r="CS53" s="33">
        <v>0</v>
      </c>
      <c r="CT53" t="s">
        <v>22</v>
      </c>
      <c r="CU53" t="s">
        <v>22</v>
      </c>
      <c r="CV53" t="s">
        <v>22</v>
      </c>
      <c r="CW53" t="s">
        <v>22</v>
      </c>
      <c r="CX53" t="s">
        <v>22</v>
      </c>
      <c r="CY53" t="s">
        <v>22</v>
      </c>
      <c r="CZ53" t="s">
        <v>22</v>
      </c>
      <c r="DA53" s="33">
        <v>0</v>
      </c>
      <c r="DB53" t="s">
        <v>22</v>
      </c>
      <c r="DC53" t="s">
        <v>22</v>
      </c>
      <c r="DD53" t="s">
        <v>22</v>
      </c>
      <c r="DE53" t="s">
        <v>22</v>
      </c>
      <c r="DF53" t="s">
        <v>22</v>
      </c>
      <c r="DG53" t="s">
        <v>22</v>
      </c>
      <c r="DH53" t="s">
        <v>22</v>
      </c>
      <c r="DI53" s="33">
        <v>0</v>
      </c>
      <c r="DJ53" t="s">
        <v>22</v>
      </c>
      <c r="DK53" t="s">
        <v>22</v>
      </c>
      <c r="DL53" t="s">
        <v>22</v>
      </c>
      <c r="DM53" t="s">
        <v>22</v>
      </c>
      <c r="DN53" t="s">
        <v>22</v>
      </c>
      <c r="DO53" t="s">
        <v>22</v>
      </c>
      <c r="DP53" t="s">
        <v>22</v>
      </c>
      <c r="DQ53" s="33">
        <v>0</v>
      </c>
      <c r="DR53">
        <v>0</v>
      </c>
      <c r="DS53">
        <v>772</v>
      </c>
      <c r="DT53">
        <v>0</v>
      </c>
      <c r="DU53">
        <v>0</v>
      </c>
      <c r="DV53">
        <v>0</v>
      </c>
      <c r="DW53">
        <v>0</v>
      </c>
      <c r="DX53">
        <v>0</v>
      </c>
      <c r="DY53" s="33">
        <f t="shared" si="403"/>
        <v>772</v>
      </c>
      <c r="DZ53" t="s">
        <v>22</v>
      </c>
      <c r="EA53" t="s">
        <v>22</v>
      </c>
      <c r="EB53" t="s">
        <v>22</v>
      </c>
      <c r="EC53" t="s">
        <v>22</v>
      </c>
      <c r="ED53" t="s">
        <v>22</v>
      </c>
      <c r="EE53" t="s">
        <v>22</v>
      </c>
      <c r="EF53" t="s">
        <v>22</v>
      </c>
      <c r="EG53" s="33">
        <v>0</v>
      </c>
      <c r="EH53" t="s">
        <v>22</v>
      </c>
      <c r="EI53" t="s">
        <v>22</v>
      </c>
      <c r="EJ53" t="s">
        <v>22</v>
      </c>
      <c r="EK53" t="s">
        <v>22</v>
      </c>
      <c r="EL53" t="s">
        <v>22</v>
      </c>
      <c r="EM53" t="s">
        <v>22</v>
      </c>
      <c r="EN53" t="s">
        <v>22</v>
      </c>
      <c r="EO53" s="33">
        <v>0</v>
      </c>
      <c r="EP53" t="s">
        <v>22</v>
      </c>
      <c r="EQ53" t="s">
        <v>22</v>
      </c>
      <c r="ER53" t="s">
        <v>22</v>
      </c>
      <c r="ES53" t="s">
        <v>22</v>
      </c>
      <c r="ET53" t="s">
        <v>22</v>
      </c>
      <c r="EU53" t="s">
        <v>22</v>
      </c>
      <c r="EV53" t="s">
        <v>22</v>
      </c>
      <c r="EW53" s="3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744</v>
      </c>
      <c r="FD53">
        <v>0</v>
      </c>
      <c r="FE53" s="33">
        <f t="shared" si="407"/>
        <v>744</v>
      </c>
    </row>
    <row r="54" spans="1:161" ht="15.75" customHeight="1" x14ac:dyDescent="0.25">
      <c r="A54" s="25" t="s">
        <v>13</v>
      </c>
      <c r="B54" s="30">
        <f t="shared" ref="B54:H54" si="408">SUM(B46:B53)</f>
        <v>6745</v>
      </c>
      <c r="C54" s="30">
        <f t="shared" si="408"/>
        <v>6885</v>
      </c>
      <c r="D54" s="30">
        <f t="shared" si="408"/>
        <v>0</v>
      </c>
      <c r="E54" s="30">
        <f t="shared" si="408"/>
        <v>2930</v>
      </c>
      <c r="F54" s="30">
        <f t="shared" si="408"/>
        <v>6670</v>
      </c>
      <c r="G54" s="30">
        <f t="shared" si="408"/>
        <v>144261</v>
      </c>
      <c r="H54" s="30">
        <f t="shared" si="408"/>
        <v>0</v>
      </c>
      <c r="I54" s="30">
        <f>SUM(I46:I53)</f>
        <v>167491</v>
      </c>
      <c r="J54" s="30">
        <f t="shared" ref="J54" si="409">SUM(J46:J53)</f>
        <v>7440</v>
      </c>
      <c r="K54" s="30">
        <f t="shared" ref="K54" si="410">SUM(K46:K53)</f>
        <v>12183</v>
      </c>
      <c r="L54" s="30">
        <f t="shared" ref="L54" si="411">SUM(L46:L53)</f>
        <v>484</v>
      </c>
      <c r="M54" s="30">
        <f t="shared" ref="M54" si="412">SUM(M46:M53)</f>
        <v>1770</v>
      </c>
      <c r="N54" s="30">
        <f t="shared" ref="N54" si="413">SUM(N46:N53)</f>
        <v>5344</v>
      </c>
      <c r="O54" s="30">
        <f t="shared" ref="O54" si="414">SUM(O46:O53)</f>
        <v>156841</v>
      </c>
      <c r="P54" s="30">
        <f t="shared" ref="P54" si="415">SUM(P46:P53)</f>
        <v>0</v>
      </c>
      <c r="Q54" s="30">
        <f>SUM(Q46:Q53)</f>
        <v>184062</v>
      </c>
      <c r="R54" s="30">
        <f t="shared" ref="R54" si="416">SUM(R46:R53)</f>
        <v>6386</v>
      </c>
      <c r="S54" s="30">
        <f t="shared" ref="S54" si="417">SUM(S46:S53)</f>
        <v>14438</v>
      </c>
      <c r="T54" s="30">
        <f t="shared" ref="T54" si="418">SUM(T46:T53)</f>
        <v>0</v>
      </c>
      <c r="U54" s="30">
        <f t="shared" ref="U54" si="419">SUM(U46:U53)</f>
        <v>1861</v>
      </c>
      <c r="V54" s="30">
        <f t="shared" ref="V54" si="420">SUM(V46:V53)</f>
        <v>2227</v>
      </c>
      <c r="W54" s="30">
        <f t="shared" ref="W54" si="421">SUM(W46:W53)</f>
        <v>183735</v>
      </c>
      <c r="X54" s="30">
        <f t="shared" ref="X54" si="422">SUM(X46:X53)</f>
        <v>0</v>
      </c>
      <c r="Y54" s="30">
        <f>SUM(Y46:Y53)</f>
        <v>208647</v>
      </c>
      <c r="Z54" s="30">
        <f t="shared" ref="Z54" si="423">SUM(Z46:Z53)</f>
        <v>6611</v>
      </c>
      <c r="AA54" s="30">
        <f t="shared" ref="AA54" si="424">SUM(AA46:AA53)</f>
        <v>21958</v>
      </c>
      <c r="AB54" s="30">
        <f t="shared" ref="AB54" si="425">SUM(AB46:AB53)</f>
        <v>0</v>
      </c>
      <c r="AC54" s="30">
        <f t="shared" ref="AC54" si="426">SUM(AC46:AC53)</f>
        <v>938</v>
      </c>
      <c r="AD54" s="30">
        <f t="shared" ref="AD54" si="427">SUM(AD46:AD53)</f>
        <v>5002</v>
      </c>
      <c r="AE54" s="30">
        <f t="shared" ref="AE54" si="428">SUM(AE46:AE53)</f>
        <v>193628</v>
      </c>
      <c r="AF54" s="30">
        <f t="shared" ref="AF54" si="429">SUM(AF46:AF53)</f>
        <v>0</v>
      </c>
      <c r="AG54" s="30">
        <f>SUM(AG46:AG53)</f>
        <v>228137</v>
      </c>
      <c r="AH54" s="30">
        <f t="shared" ref="AH54" si="430">SUM(AH46:AH53)</f>
        <v>3132</v>
      </c>
      <c r="AI54" s="30">
        <f t="shared" ref="AI54" si="431">SUM(AI46:AI53)</f>
        <v>13058</v>
      </c>
      <c r="AJ54" s="30">
        <f t="shared" ref="AJ54" si="432">SUM(AJ46:AJ53)</f>
        <v>0</v>
      </c>
      <c r="AK54" s="30">
        <f t="shared" ref="AK54" si="433">SUM(AK46:AK53)</f>
        <v>0</v>
      </c>
      <c r="AL54" s="30">
        <f t="shared" ref="AL54" si="434">SUM(AL46:AL53)</f>
        <v>7541</v>
      </c>
      <c r="AM54" s="30">
        <f t="shared" ref="AM54" si="435">SUM(AM46:AM53)</f>
        <v>174280</v>
      </c>
      <c r="AN54" s="30">
        <f t="shared" ref="AN54" si="436">SUM(AN46:AN53)</f>
        <v>742</v>
      </c>
      <c r="AO54" s="30">
        <f>SUM(AO46:AO53)</f>
        <v>198753</v>
      </c>
      <c r="AP54" s="30">
        <f t="shared" ref="AP54" si="437">SUM(AP46:AP53)</f>
        <v>5153</v>
      </c>
      <c r="AQ54" s="30">
        <f t="shared" ref="AQ54" si="438">SUM(AQ46:AQ53)</f>
        <v>18693</v>
      </c>
      <c r="AR54" s="30">
        <f t="shared" ref="AR54" si="439">SUM(AR46:AR53)</f>
        <v>0</v>
      </c>
      <c r="AS54" s="30">
        <f t="shared" ref="AS54" si="440">SUM(AS46:AS53)</f>
        <v>1121</v>
      </c>
      <c r="AT54" s="30">
        <f t="shared" ref="AT54" si="441">SUM(AT46:AT53)</f>
        <v>9700</v>
      </c>
      <c r="AU54" s="30">
        <f t="shared" ref="AU54" si="442">SUM(AU46:AU53)</f>
        <v>162150</v>
      </c>
      <c r="AV54" s="30">
        <f t="shared" ref="AV54" si="443">SUM(AV46:AV53)</f>
        <v>748</v>
      </c>
      <c r="AW54" s="30">
        <f>SUM(AW46:AW53)</f>
        <v>197565</v>
      </c>
      <c r="AX54" s="30">
        <f t="shared" ref="AX54" si="444">SUM(AX46:AX53)</f>
        <v>4549</v>
      </c>
      <c r="AY54" s="30">
        <f t="shared" ref="AY54" si="445">SUM(AY46:AY53)</f>
        <v>15829</v>
      </c>
      <c r="AZ54" s="30">
        <f t="shared" ref="AZ54" si="446">SUM(AZ46:AZ53)</f>
        <v>0</v>
      </c>
      <c r="BA54" s="30">
        <f t="shared" ref="BA54" si="447">SUM(BA46:BA53)</f>
        <v>0</v>
      </c>
      <c r="BB54" s="30">
        <f t="shared" ref="BB54" si="448">SUM(BB46:BB53)</f>
        <v>10107</v>
      </c>
      <c r="BC54" s="30">
        <f t="shared" ref="BC54" si="449">SUM(BC46:BC53)</f>
        <v>146056</v>
      </c>
      <c r="BD54" s="30">
        <f t="shared" ref="BD54" si="450">SUM(BD46:BD53)</f>
        <v>3784</v>
      </c>
      <c r="BE54" s="30">
        <f>SUM(BE46:BE53)</f>
        <v>180325</v>
      </c>
      <c r="BF54" s="30">
        <f t="shared" ref="BF54" si="451">SUM(BF46:BF53)</f>
        <v>5706</v>
      </c>
      <c r="BG54" s="30">
        <f t="shared" ref="BG54" si="452">SUM(BG46:BG53)</f>
        <v>19118</v>
      </c>
      <c r="BH54" s="30">
        <f t="shared" ref="BH54" si="453">SUM(BH46:BH53)</f>
        <v>0</v>
      </c>
      <c r="BI54" s="30">
        <f t="shared" ref="BI54" si="454">SUM(BI46:BI53)</f>
        <v>1032</v>
      </c>
      <c r="BJ54" s="30">
        <f t="shared" ref="BJ54" si="455">SUM(BJ46:BJ53)</f>
        <v>5762</v>
      </c>
      <c r="BK54" s="30">
        <f t="shared" ref="BK54" si="456">SUM(BK46:BK53)</f>
        <v>158625</v>
      </c>
      <c r="BL54" s="30">
        <f t="shared" ref="BL54" si="457">SUM(BL46:BL53)</f>
        <v>0</v>
      </c>
      <c r="BM54" s="30">
        <f>SUM(BM46:BM53)</f>
        <v>190243</v>
      </c>
      <c r="BN54" s="30">
        <f t="shared" ref="BN54" si="458">SUM(BN46:BN53)</f>
        <v>4445</v>
      </c>
      <c r="BO54" s="30">
        <f t="shared" ref="BO54" si="459">SUM(BO46:BO53)</f>
        <v>28794</v>
      </c>
      <c r="BP54" s="30">
        <f t="shared" ref="BP54" si="460">SUM(BP46:BP53)</f>
        <v>0</v>
      </c>
      <c r="BQ54" s="30">
        <f t="shared" ref="BQ54" si="461">SUM(BQ46:BQ53)</f>
        <v>717</v>
      </c>
      <c r="BR54" s="30">
        <f t="shared" ref="BR54" si="462">SUM(BR46:BR53)</f>
        <v>2290</v>
      </c>
      <c r="BS54" s="30">
        <f t="shared" ref="BS54" si="463">SUM(BS46:BS53)</f>
        <v>129322</v>
      </c>
      <c r="BT54" s="30">
        <f t="shared" ref="BT54" si="464">SUM(BT46:BT53)</f>
        <v>0</v>
      </c>
      <c r="BU54" s="30">
        <f>SUM(BU46:BU53)</f>
        <v>165568</v>
      </c>
      <c r="BV54" s="30">
        <f t="shared" ref="BV54" si="465">SUM(BV46:BV53)</f>
        <v>3045</v>
      </c>
      <c r="BW54" s="30">
        <f t="shared" ref="BW54" si="466">SUM(BW46:BW53)</f>
        <v>19186</v>
      </c>
      <c r="BX54" s="30">
        <f t="shared" ref="BX54" si="467">SUM(BX46:BX53)</f>
        <v>0</v>
      </c>
      <c r="BY54" s="30">
        <f t="shared" ref="BY54" si="468">SUM(BY46:BY53)</f>
        <v>0</v>
      </c>
      <c r="BZ54" s="30">
        <f t="shared" ref="BZ54" si="469">SUM(BZ46:BZ53)</f>
        <v>4573</v>
      </c>
      <c r="CA54" s="30">
        <f t="shared" ref="CA54" si="470">SUM(CA46:CA53)</f>
        <v>120577</v>
      </c>
      <c r="CB54" s="30">
        <f t="shared" ref="CB54" si="471">SUM(CB46:CB53)</f>
        <v>0</v>
      </c>
      <c r="CC54" s="30">
        <f>SUM(CC46:CC53)</f>
        <v>147381</v>
      </c>
      <c r="CD54" s="30">
        <f t="shared" ref="CD54" si="472">SUM(CD46:CD53)</f>
        <v>14056</v>
      </c>
      <c r="CE54" s="30">
        <f t="shared" ref="CE54" si="473">SUM(CE46:CE53)</f>
        <v>25297</v>
      </c>
      <c r="CF54" s="30">
        <f t="shared" ref="CF54" si="474">SUM(CF46:CF53)</f>
        <v>0</v>
      </c>
      <c r="CG54" s="30">
        <f t="shared" ref="CG54" si="475">SUM(CG46:CG53)</f>
        <v>1031</v>
      </c>
      <c r="CH54" s="30">
        <f t="shared" ref="CH54" si="476">SUM(CH46:CH53)</f>
        <v>7205</v>
      </c>
      <c r="CI54" s="30">
        <f t="shared" ref="CI54" si="477">SUM(CI46:CI53)</f>
        <v>133384</v>
      </c>
      <c r="CJ54" s="30">
        <f t="shared" ref="CJ54" si="478">SUM(CJ46:CJ53)</f>
        <v>0</v>
      </c>
      <c r="CK54" s="30">
        <f>SUM(CK46:CK53)</f>
        <v>180973</v>
      </c>
      <c r="CL54" s="30">
        <f t="shared" ref="CL54" si="479">SUM(CL46:CL53)</f>
        <v>13188</v>
      </c>
      <c r="CM54" s="30">
        <f t="shared" ref="CM54" si="480">SUM(CM46:CM53)</f>
        <v>15024</v>
      </c>
      <c r="CN54" s="30">
        <f t="shared" ref="CN54" si="481">SUM(CN46:CN53)</f>
        <v>0</v>
      </c>
      <c r="CO54" s="30">
        <f t="shared" ref="CO54" si="482">SUM(CO46:CO53)</f>
        <v>2127</v>
      </c>
      <c r="CP54" s="30">
        <f t="shared" ref="CP54" si="483">SUM(CP46:CP53)</f>
        <v>4133</v>
      </c>
      <c r="CQ54" s="30">
        <f t="shared" ref="CQ54" si="484">SUM(CQ46:CQ53)</f>
        <v>149280</v>
      </c>
      <c r="CR54" s="30">
        <f t="shared" ref="CR54" si="485">SUM(CR46:CR53)</f>
        <v>0</v>
      </c>
      <c r="CS54" s="30">
        <f>SUM(CS46:CS53)</f>
        <v>183752</v>
      </c>
      <c r="CT54" s="30">
        <f t="shared" ref="CT54" si="486">SUM(CT46:CT53)</f>
        <v>7112</v>
      </c>
      <c r="CU54" s="30">
        <f t="shared" ref="CU54" si="487">SUM(CU46:CU53)</f>
        <v>20715</v>
      </c>
      <c r="CV54" s="30">
        <f t="shared" ref="CV54" si="488">SUM(CV46:CV53)</f>
        <v>0</v>
      </c>
      <c r="CW54" s="30">
        <f t="shared" ref="CW54" si="489">SUM(CW46:CW53)</f>
        <v>1420</v>
      </c>
      <c r="CX54" s="30">
        <f t="shared" ref="CX54" si="490">SUM(CX46:CX53)</f>
        <v>5125</v>
      </c>
      <c r="CY54" s="30">
        <f t="shared" ref="CY54" si="491">SUM(CY46:CY53)</f>
        <v>149789</v>
      </c>
      <c r="CZ54" s="30">
        <f t="shared" ref="CZ54" si="492">SUM(CZ46:CZ53)</f>
        <v>0</v>
      </c>
      <c r="DA54" s="30">
        <f>SUM(DA46:DA53)</f>
        <v>184161</v>
      </c>
      <c r="DB54" s="30">
        <f t="shared" ref="DB54" si="493">SUM(DB46:DB53)</f>
        <v>11302</v>
      </c>
      <c r="DC54" s="30">
        <f t="shared" ref="DC54" si="494">SUM(DC46:DC53)</f>
        <v>22851</v>
      </c>
      <c r="DD54" s="30">
        <f t="shared" ref="DD54" si="495">SUM(DD46:DD53)</f>
        <v>942</v>
      </c>
      <c r="DE54" s="30">
        <f t="shared" ref="DE54" si="496">SUM(DE46:DE53)</f>
        <v>1134</v>
      </c>
      <c r="DF54" s="30">
        <f t="shared" ref="DF54" si="497">SUM(DF46:DF53)</f>
        <v>7763</v>
      </c>
      <c r="DG54" s="30">
        <f t="shared" ref="DG54" si="498">SUM(DG46:DG53)</f>
        <v>144762</v>
      </c>
      <c r="DH54" s="30">
        <f t="shared" ref="DH54" si="499">SUM(DH46:DH53)</f>
        <v>0</v>
      </c>
      <c r="DI54" s="30">
        <f>SUM(DI46:DI53)</f>
        <v>188754</v>
      </c>
      <c r="DJ54" s="30">
        <f t="shared" ref="DJ54" si="500">SUM(DJ46:DJ53)</f>
        <v>8943</v>
      </c>
      <c r="DK54" s="30">
        <f t="shared" ref="DK54" si="501">SUM(DK46:DK53)</f>
        <v>23066</v>
      </c>
      <c r="DL54" s="30">
        <f t="shared" ref="DL54" si="502">SUM(DL46:DL53)</f>
        <v>0</v>
      </c>
      <c r="DM54" s="30">
        <f t="shared" ref="DM54" si="503">SUM(DM46:DM53)</f>
        <v>1945</v>
      </c>
      <c r="DN54" s="30">
        <f t="shared" ref="DN54" si="504">SUM(DN46:DN53)</f>
        <v>7332</v>
      </c>
      <c r="DO54" s="30">
        <f t="shared" ref="DO54" si="505">SUM(DO46:DO53)</f>
        <v>174853</v>
      </c>
      <c r="DP54" s="30">
        <f t="shared" ref="DP54" si="506">SUM(DP46:DP53)</f>
        <v>0</v>
      </c>
      <c r="DQ54" s="30">
        <f>SUM(DQ46:DQ53)</f>
        <v>216139</v>
      </c>
      <c r="DR54" s="30">
        <f t="shared" ref="DR54" si="507">SUM(DR46:DR53)</f>
        <v>7726</v>
      </c>
      <c r="DS54" s="30">
        <f t="shared" ref="DS54" si="508">SUM(DS46:DS53)</f>
        <v>25064</v>
      </c>
      <c r="DT54" s="30">
        <f t="shared" ref="DT54" si="509">SUM(DT46:DT53)</f>
        <v>0</v>
      </c>
      <c r="DU54" s="30">
        <f t="shared" ref="DU54" si="510">SUM(DU46:DU53)</f>
        <v>1918</v>
      </c>
      <c r="DV54" s="30">
        <f t="shared" ref="DV54" si="511">SUM(DV46:DV53)</f>
        <v>7130</v>
      </c>
      <c r="DW54" s="30">
        <f t="shared" ref="DW54" si="512">SUM(DW46:DW53)</f>
        <v>147805</v>
      </c>
      <c r="DX54" s="30">
        <f t="shared" ref="DX54" si="513">SUM(DX46:DX53)</f>
        <v>0</v>
      </c>
      <c r="DY54" s="30">
        <f>SUM(DY46:DY53)</f>
        <v>189643</v>
      </c>
      <c r="DZ54" s="30">
        <f t="shared" ref="DZ54" si="514">SUM(DZ46:DZ53)</f>
        <v>12107</v>
      </c>
      <c r="EA54" s="30">
        <f t="shared" ref="EA54" si="515">SUM(EA46:EA53)</f>
        <v>39886</v>
      </c>
      <c r="EB54" s="30">
        <f t="shared" ref="EB54" si="516">SUM(EB46:EB53)</f>
        <v>0</v>
      </c>
      <c r="EC54" s="30">
        <f t="shared" ref="EC54" si="517">SUM(EC46:EC53)</f>
        <v>5103</v>
      </c>
      <c r="ED54" s="30">
        <f t="shared" ref="ED54" si="518">SUM(ED46:ED53)</f>
        <v>10779</v>
      </c>
      <c r="EE54" s="30">
        <f t="shared" ref="EE54" si="519">SUM(EE46:EE53)</f>
        <v>150746</v>
      </c>
      <c r="EF54" s="30">
        <f t="shared" ref="EF54" si="520">SUM(EF46:EF53)</f>
        <v>0</v>
      </c>
      <c r="EG54" s="30">
        <f>SUM(EG46:EG53)</f>
        <v>218621</v>
      </c>
      <c r="EH54" s="30">
        <f t="shared" ref="EH54" si="521">SUM(EH46:EH53)</f>
        <v>10032</v>
      </c>
      <c r="EI54" s="30">
        <f t="shared" ref="EI54" si="522">SUM(EI46:EI53)</f>
        <v>26719</v>
      </c>
      <c r="EJ54" s="30">
        <f t="shared" ref="EJ54" si="523">SUM(EJ46:EJ53)</f>
        <v>0</v>
      </c>
      <c r="EK54" s="30">
        <f t="shared" ref="EK54" si="524">SUM(EK46:EK53)</f>
        <v>7517</v>
      </c>
      <c r="EL54" s="30">
        <f t="shared" ref="EL54" si="525">SUM(EL46:EL53)</f>
        <v>7203</v>
      </c>
      <c r="EM54" s="30">
        <f t="shared" ref="EM54" si="526">SUM(EM46:EM53)</f>
        <v>180389</v>
      </c>
      <c r="EN54" s="30">
        <f t="shared" ref="EN54" si="527">SUM(EN46:EN53)</f>
        <v>0</v>
      </c>
      <c r="EO54" s="30">
        <f>SUM(EO46:EO53)</f>
        <v>231860</v>
      </c>
      <c r="EP54" s="30">
        <f t="shared" ref="EP54" si="528">SUM(EP46:EP53)</f>
        <v>6012</v>
      </c>
      <c r="EQ54" s="30">
        <f t="shared" ref="EQ54" si="529">SUM(EQ46:EQ53)</f>
        <v>21015</v>
      </c>
      <c r="ER54" s="30">
        <f t="shared" ref="ER54" si="530">SUM(ER46:ER53)</f>
        <v>0</v>
      </c>
      <c r="ES54" s="30">
        <f t="shared" ref="ES54" si="531">SUM(ES46:ES53)</f>
        <v>1419</v>
      </c>
      <c r="ET54" s="30">
        <f t="shared" ref="ET54" si="532">SUM(ET46:ET53)</f>
        <v>13779</v>
      </c>
      <c r="EU54" s="30">
        <f t="shared" ref="EU54" si="533">SUM(EU46:EU53)</f>
        <v>204311</v>
      </c>
      <c r="EV54" s="30">
        <f>SUM(EV46:EV53)</f>
        <v>0</v>
      </c>
      <c r="EW54" s="30">
        <f>SUM(EW46:EW53)</f>
        <v>246536</v>
      </c>
      <c r="EX54" s="30">
        <f t="shared" ref="EX54:FC54" si="534">SUM(EX46:EX53)</f>
        <v>5706</v>
      </c>
      <c r="EY54" s="30">
        <f t="shared" si="534"/>
        <v>19118</v>
      </c>
      <c r="EZ54" s="30">
        <f t="shared" si="534"/>
        <v>0</v>
      </c>
      <c r="FA54" s="30">
        <f t="shared" si="534"/>
        <v>1032</v>
      </c>
      <c r="FB54" s="30">
        <f t="shared" si="534"/>
        <v>5762</v>
      </c>
      <c r="FC54" s="30">
        <f t="shared" si="534"/>
        <v>158625</v>
      </c>
      <c r="FD54" s="30">
        <f>SUM(FD46:FD53)</f>
        <v>0</v>
      </c>
      <c r="FE54" s="30">
        <f>SUM(FE46:FE53)</f>
        <v>190243</v>
      </c>
    </row>
    <row r="55" spans="1:161" ht="15.75" customHeight="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</row>
    <row r="56" spans="1:161" ht="15.75" customHeight="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</row>
    <row r="57" spans="1:161" x14ac:dyDescent="0.25">
      <c r="A57" s="39" t="s">
        <v>28</v>
      </c>
    </row>
    <row r="58" spans="1:161" x14ac:dyDescent="0.25">
      <c r="A58" s="39" t="s">
        <v>29</v>
      </c>
    </row>
  </sheetData>
  <mergeCells count="80">
    <mergeCell ref="EX44:FE44"/>
    <mergeCell ref="B5:I5"/>
    <mergeCell ref="AX44:BE44"/>
    <mergeCell ref="B44:I44"/>
    <mergeCell ref="BF31:BM31"/>
    <mergeCell ref="B31:I31"/>
    <mergeCell ref="AX18:BE18"/>
    <mergeCell ref="B18:I18"/>
    <mergeCell ref="J18:Q18"/>
    <mergeCell ref="R18:Y18"/>
    <mergeCell ref="Z18:AG18"/>
    <mergeCell ref="AH18:AO18"/>
    <mergeCell ref="AP18:AW18"/>
    <mergeCell ref="CD5:CK5"/>
    <mergeCell ref="CL5:CS5"/>
    <mergeCell ref="EX5:FE5"/>
    <mergeCell ref="EX18:FE18"/>
    <mergeCell ref="EX31:FE31"/>
    <mergeCell ref="DZ5:EG5"/>
    <mergeCell ref="EH5:EO5"/>
    <mergeCell ref="J44:Q44"/>
    <mergeCell ref="R44:Y44"/>
    <mergeCell ref="Z44:AG44"/>
    <mergeCell ref="AH44:AO44"/>
    <mergeCell ref="DB5:DI5"/>
    <mergeCell ref="J5:Q5"/>
    <mergeCell ref="R5:Y5"/>
    <mergeCell ref="Z5:AG5"/>
    <mergeCell ref="AH5:AO5"/>
    <mergeCell ref="AP5:AW5"/>
    <mergeCell ref="AX5:BE5"/>
    <mergeCell ref="BF5:BM5"/>
    <mergeCell ref="EP5:EW5"/>
    <mergeCell ref="EP18:EW18"/>
    <mergeCell ref="BF18:BM18"/>
    <mergeCell ref="BN18:BU18"/>
    <mergeCell ref="BV18:CC18"/>
    <mergeCell ref="CD18:CK18"/>
    <mergeCell ref="CL18:CS18"/>
    <mergeCell ref="CT18:DA18"/>
    <mergeCell ref="DB18:DI18"/>
    <mergeCell ref="DJ18:DQ18"/>
    <mergeCell ref="DR18:DY18"/>
    <mergeCell ref="DZ18:EG18"/>
    <mergeCell ref="EH18:EO18"/>
    <mergeCell ref="CT5:DA5"/>
    <mergeCell ref="DJ5:DQ5"/>
    <mergeCell ref="DR5:DY5"/>
    <mergeCell ref="DR31:DY31"/>
    <mergeCell ref="J31:Q31"/>
    <mergeCell ref="R31:Y31"/>
    <mergeCell ref="Z31:AG31"/>
    <mergeCell ref="AH31:AO31"/>
    <mergeCell ref="AP31:AW31"/>
    <mergeCell ref="CT31:DA31"/>
    <mergeCell ref="BN5:BU5"/>
    <mergeCell ref="BV5:CC5"/>
    <mergeCell ref="AP44:AW44"/>
    <mergeCell ref="DJ31:DQ31"/>
    <mergeCell ref="AX31:BE31"/>
    <mergeCell ref="BN31:BU31"/>
    <mergeCell ref="BV31:CC31"/>
    <mergeCell ref="CD31:CK31"/>
    <mergeCell ref="CL31:CS31"/>
    <mergeCell ref="EP31:EW31"/>
    <mergeCell ref="EP44:EW44"/>
    <mergeCell ref="BF44:BM44"/>
    <mergeCell ref="BN44:BU44"/>
    <mergeCell ref="BV44:CC44"/>
    <mergeCell ref="CD44:CK44"/>
    <mergeCell ref="CL44:CS44"/>
    <mergeCell ref="CT44:DA44"/>
    <mergeCell ref="DB44:DI44"/>
    <mergeCell ref="DJ44:DQ44"/>
    <mergeCell ref="DR44:DY44"/>
    <mergeCell ref="DZ44:EG44"/>
    <mergeCell ref="EH44:EO44"/>
    <mergeCell ref="DZ31:EG31"/>
    <mergeCell ref="EH31:EO31"/>
    <mergeCell ref="DB31:DI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967E-14D8-4087-8062-605651B52AFC}">
  <dimension ref="A1:HM58"/>
  <sheetViews>
    <sheetView workbookViewId="0">
      <selection activeCell="A5" sqref="A5"/>
    </sheetView>
  </sheetViews>
  <sheetFormatPr baseColWidth="10" defaultColWidth="9" defaultRowHeight="15.75" x14ac:dyDescent="0.25"/>
  <cols>
    <col min="1" max="221" width="20.625" customWidth="1"/>
  </cols>
  <sheetData>
    <row r="1" spans="1:221" ht="28.5" x14ac:dyDescent="0.25">
      <c r="A1" s="6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221" ht="23.25" x14ac:dyDescent="0.25">
      <c r="A2" s="7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5" spans="1:221" ht="15.75" customHeight="1" x14ac:dyDescent="0.25">
      <c r="A5" s="11" t="s">
        <v>57</v>
      </c>
      <c r="B5" s="46">
        <v>2005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>
        <v>2006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>
        <v>2007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>
        <v>2008</v>
      </c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>
        <v>2009</v>
      </c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>
        <v>2010</v>
      </c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>
        <v>2011</v>
      </c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>
        <v>2012</v>
      </c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>
        <v>2013</v>
      </c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>
        <v>2014</v>
      </c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>
        <v>2015</v>
      </c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>
        <v>2016</v>
      </c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>
        <v>2017</v>
      </c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>
        <v>2018</v>
      </c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>
        <v>2019</v>
      </c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>
        <v>2020</v>
      </c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>
        <v>2021</v>
      </c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>
        <v>2022</v>
      </c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>
        <v>2023</v>
      </c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>
        <v>2024</v>
      </c>
      <c r="HD5" s="46"/>
      <c r="HE5" s="46"/>
      <c r="HF5" s="46"/>
      <c r="HG5" s="46"/>
      <c r="HH5" s="46"/>
      <c r="HI5" s="46"/>
      <c r="HJ5" s="46"/>
      <c r="HK5" s="46"/>
      <c r="HL5" s="46"/>
      <c r="HM5" s="46"/>
    </row>
    <row r="6" spans="1:221" ht="54.75" customHeight="1" x14ac:dyDescent="0.25">
      <c r="A6" s="8"/>
      <c r="B6" s="23" t="s">
        <v>46</v>
      </c>
      <c r="C6" s="23" t="s">
        <v>47</v>
      </c>
      <c r="D6" s="23" t="s">
        <v>48</v>
      </c>
      <c r="E6" s="23" t="s">
        <v>49</v>
      </c>
      <c r="F6" s="23" t="s">
        <v>50</v>
      </c>
      <c r="G6" s="23" t="s">
        <v>51</v>
      </c>
      <c r="H6" s="23" t="s">
        <v>52</v>
      </c>
      <c r="I6" s="23" t="s">
        <v>53</v>
      </c>
      <c r="J6" s="23" t="s">
        <v>54</v>
      </c>
      <c r="K6" s="24" t="s">
        <v>55</v>
      </c>
      <c r="L6" s="24" t="s">
        <v>13</v>
      </c>
      <c r="M6" s="23" t="s">
        <v>46</v>
      </c>
      <c r="N6" s="23" t="s">
        <v>47</v>
      </c>
      <c r="O6" s="23" t="s">
        <v>48</v>
      </c>
      <c r="P6" s="23" t="s">
        <v>49</v>
      </c>
      <c r="Q6" s="23" t="s">
        <v>50</v>
      </c>
      <c r="R6" s="23" t="s">
        <v>51</v>
      </c>
      <c r="S6" s="23" t="s">
        <v>52</v>
      </c>
      <c r="T6" s="23" t="s">
        <v>53</v>
      </c>
      <c r="U6" s="23" t="s">
        <v>54</v>
      </c>
      <c r="V6" s="24" t="s">
        <v>55</v>
      </c>
      <c r="W6" s="24" t="s">
        <v>13</v>
      </c>
      <c r="X6" s="23" t="s">
        <v>46</v>
      </c>
      <c r="Y6" s="23" t="s">
        <v>47</v>
      </c>
      <c r="Z6" s="23" t="s">
        <v>48</v>
      </c>
      <c r="AA6" s="23" t="s">
        <v>49</v>
      </c>
      <c r="AB6" s="23" t="s">
        <v>50</v>
      </c>
      <c r="AC6" s="23" t="s">
        <v>51</v>
      </c>
      <c r="AD6" s="23" t="s">
        <v>52</v>
      </c>
      <c r="AE6" s="23" t="s">
        <v>53</v>
      </c>
      <c r="AF6" s="23" t="s">
        <v>54</v>
      </c>
      <c r="AG6" s="24" t="s">
        <v>55</v>
      </c>
      <c r="AH6" s="24" t="s">
        <v>13</v>
      </c>
      <c r="AI6" s="23" t="s">
        <v>46</v>
      </c>
      <c r="AJ6" s="23" t="s">
        <v>47</v>
      </c>
      <c r="AK6" s="23" t="s">
        <v>48</v>
      </c>
      <c r="AL6" s="23" t="s">
        <v>49</v>
      </c>
      <c r="AM6" s="23" t="s">
        <v>50</v>
      </c>
      <c r="AN6" s="23" t="s">
        <v>51</v>
      </c>
      <c r="AO6" s="23" t="s">
        <v>52</v>
      </c>
      <c r="AP6" s="23" t="s">
        <v>53</v>
      </c>
      <c r="AQ6" s="23" t="s">
        <v>54</v>
      </c>
      <c r="AR6" s="24" t="s">
        <v>55</v>
      </c>
      <c r="AS6" s="24" t="s">
        <v>13</v>
      </c>
      <c r="AT6" s="23" t="s">
        <v>46</v>
      </c>
      <c r="AU6" s="23" t="s">
        <v>47</v>
      </c>
      <c r="AV6" s="23" t="s">
        <v>48</v>
      </c>
      <c r="AW6" s="23" t="s">
        <v>49</v>
      </c>
      <c r="AX6" s="23" t="s">
        <v>50</v>
      </c>
      <c r="AY6" s="23" t="s">
        <v>51</v>
      </c>
      <c r="AZ6" s="23" t="s">
        <v>52</v>
      </c>
      <c r="BA6" s="23" t="s">
        <v>53</v>
      </c>
      <c r="BB6" s="23" t="s">
        <v>54</v>
      </c>
      <c r="BC6" s="24" t="s">
        <v>55</v>
      </c>
      <c r="BD6" s="24" t="s">
        <v>13</v>
      </c>
      <c r="BE6" s="23" t="s">
        <v>46</v>
      </c>
      <c r="BF6" s="23" t="s">
        <v>47</v>
      </c>
      <c r="BG6" s="23" t="s">
        <v>48</v>
      </c>
      <c r="BH6" s="23" t="s">
        <v>49</v>
      </c>
      <c r="BI6" s="23" t="s">
        <v>50</v>
      </c>
      <c r="BJ6" s="23" t="s">
        <v>51</v>
      </c>
      <c r="BK6" s="23" t="s">
        <v>52</v>
      </c>
      <c r="BL6" s="23" t="s">
        <v>53</v>
      </c>
      <c r="BM6" s="23" t="s">
        <v>54</v>
      </c>
      <c r="BN6" s="24" t="s">
        <v>55</v>
      </c>
      <c r="BO6" s="24" t="s">
        <v>13</v>
      </c>
      <c r="BP6" s="23" t="s">
        <v>46</v>
      </c>
      <c r="BQ6" s="23" t="s">
        <v>47</v>
      </c>
      <c r="BR6" s="23" t="s">
        <v>48</v>
      </c>
      <c r="BS6" s="23" t="s">
        <v>49</v>
      </c>
      <c r="BT6" s="23" t="s">
        <v>50</v>
      </c>
      <c r="BU6" s="23" t="s">
        <v>51</v>
      </c>
      <c r="BV6" s="23" t="s">
        <v>52</v>
      </c>
      <c r="BW6" s="23" t="s">
        <v>53</v>
      </c>
      <c r="BX6" s="23" t="s">
        <v>54</v>
      </c>
      <c r="BY6" s="24" t="s">
        <v>55</v>
      </c>
      <c r="BZ6" s="24" t="s">
        <v>13</v>
      </c>
      <c r="CA6" s="23" t="s">
        <v>46</v>
      </c>
      <c r="CB6" s="23" t="s">
        <v>47</v>
      </c>
      <c r="CC6" s="23" t="s">
        <v>48</v>
      </c>
      <c r="CD6" s="23" t="s">
        <v>49</v>
      </c>
      <c r="CE6" s="23" t="s">
        <v>50</v>
      </c>
      <c r="CF6" s="23" t="s">
        <v>51</v>
      </c>
      <c r="CG6" s="23" t="s">
        <v>52</v>
      </c>
      <c r="CH6" s="23" t="s">
        <v>53</v>
      </c>
      <c r="CI6" s="23" t="s">
        <v>54</v>
      </c>
      <c r="CJ6" s="24" t="s">
        <v>55</v>
      </c>
      <c r="CK6" s="24" t="s">
        <v>13</v>
      </c>
      <c r="CL6" s="23" t="s">
        <v>46</v>
      </c>
      <c r="CM6" s="23" t="s">
        <v>47</v>
      </c>
      <c r="CN6" s="23" t="s">
        <v>48</v>
      </c>
      <c r="CO6" s="23" t="s">
        <v>49</v>
      </c>
      <c r="CP6" s="23" t="s">
        <v>50</v>
      </c>
      <c r="CQ6" s="23" t="s">
        <v>51</v>
      </c>
      <c r="CR6" s="23" t="s">
        <v>52</v>
      </c>
      <c r="CS6" s="23" t="s">
        <v>53</v>
      </c>
      <c r="CT6" s="23" t="s">
        <v>54</v>
      </c>
      <c r="CU6" s="24" t="s">
        <v>55</v>
      </c>
      <c r="CV6" s="24" t="s">
        <v>13</v>
      </c>
      <c r="CW6" s="23" t="s">
        <v>46</v>
      </c>
      <c r="CX6" s="23" t="s">
        <v>47</v>
      </c>
      <c r="CY6" s="23" t="s">
        <v>48</v>
      </c>
      <c r="CZ6" s="23" t="s">
        <v>49</v>
      </c>
      <c r="DA6" s="23" t="s">
        <v>50</v>
      </c>
      <c r="DB6" s="23" t="s">
        <v>51</v>
      </c>
      <c r="DC6" s="23" t="s">
        <v>52</v>
      </c>
      <c r="DD6" s="23" t="s">
        <v>53</v>
      </c>
      <c r="DE6" s="23" t="s">
        <v>54</v>
      </c>
      <c r="DF6" s="24" t="s">
        <v>55</v>
      </c>
      <c r="DG6" s="24" t="s">
        <v>13</v>
      </c>
      <c r="DH6" s="23" t="s">
        <v>46</v>
      </c>
      <c r="DI6" s="23" t="s">
        <v>47</v>
      </c>
      <c r="DJ6" s="23" t="s">
        <v>48</v>
      </c>
      <c r="DK6" s="23" t="s">
        <v>49</v>
      </c>
      <c r="DL6" s="23" t="s">
        <v>50</v>
      </c>
      <c r="DM6" s="23" t="s">
        <v>51</v>
      </c>
      <c r="DN6" s="23" t="s">
        <v>52</v>
      </c>
      <c r="DO6" s="23" t="s">
        <v>53</v>
      </c>
      <c r="DP6" s="23" t="s">
        <v>54</v>
      </c>
      <c r="DQ6" s="24" t="s">
        <v>55</v>
      </c>
      <c r="DR6" s="24" t="s">
        <v>13</v>
      </c>
      <c r="DS6" s="23" t="s">
        <v>46</v>
      </c>
      <c r="DT6" s="23" t="s">
        <v>47</v>
      </c>
      <c r="DU6" s="23" t="s">
        <v>48</v>
      </c>
      <c r="DV6" s="23" t="s">
        <v>49</v>
      </c>
      <c r="DW6" s="23" t="s">
        <v>50</v>
      </c>
      <c r="DX6" s="23" t="s">
        <v>51</v>
      </c>
      <c r="DY6" s="23" t="s">
        <v>52</v>
      </c>
      <c r="DZ6" s="23" t="s">
        <v>53</v>
      </c>
      <c r="EA6" s="23" t="s">
        <v>54</v>
      </c>
      <c r="EB6" s="24" t="s">
        <v>55</v>
      </c>
      <c r="EC6" s="24" t="s">
        <v>13</v>
      </c>
      <c r="ED6" s="23" t="s">
        <v>46</v>
      </c>
      <c r="EE6" s="23" t="s">
        <v>47</v>
      </c>
      <c r="EF6" s="23" t="s">
        <v>48</v>
      </c>
      <c r="EG6" s="23" t="s">
        <v>49</v>
      </c>
      <c r="EH6" s="23" t="s">
        <v>50</v>
      </c>
      <c r="EI6" s="23" t="s">
        <v>51</v>
      </c>
      <c r="EJ6" s="23" t="s">
        <v>52</v>
      </c>
      <c r="EK6" s="23" t="s">
        <v>53</v>
      </c>
      <c r="EL6" s="23" t="s">
        <v>54</v>
      </c>
      <c r="EM6" s="24" t="s">
        <v>55</v>
      </c>
      <c r="EN6" s="24" t="s">
        <v>13</v>
      </c>
      <c r="EO6" s="23" t="s">
        <v>46</v>
      </c>
      <c r="EP6" s="23" t="s">
        <v>47</v>
      </c>
      <c r="EQ6" s="23" t="s">
        <v>48</v>
      </c>
      <c r="ER6" s="23" t="s">
        <v>49</v>
      </c>
      <c r="ES6" s="23" t="s">
        <v>50</v>
      </c>
      <c r="ET6" s="23" t="s">
        <v>51</v>
      </c>
      <c r="EU6" s="23" t="s">
        <v>52</v>
      </c>
      <c r="EV6" s="23" t="s">
        <v>53</v>
      </c>
      <c r="EW6" s="23" t="s">
        <v>54</v>
      </c>
      <c r="EX6" s="24" t="s">
        <v>55</v>
      </c>
      <c r="EY6" s="24" t="s">
        <v>13</v>
      </c>
      <c r="EZ6" s="23" t="s">
        <v>46</v>
      </c>
      <c r="FA6" s="23" t="s">
        <v>47</v>
      </c>
      <c r="FB6" s="23" t="s">
        <v>48</v>
      </c>
      <c r="FC6" s="23" t="s">
        <v>49</v>
      </c>
      <c r="FD6" s="23" t="s">
        <v>50</v>
      </c>
      <c r="FE6" s="23" t="s">
        <v>51</v>
      </c>
      <c r="FF6" s="23" t="s">
        <v>52</v>
      </c>
      <c r="FG6" s="23" t="s">
        <v>53</v>
      </c>
      <c r="FH6" s="23" t="s">
        <v>54</v>
      </c>
      <c r="FI6" s="24" t="s">
        <v>55</v>
      </c>
      <c r="FJ6" s="24" t="s">
        <v>13</v>
      </c>
      <c r="FK6" s="23" t="s">
        <v>46</v>
      </c>
      <c r="FL6" s="23" t="s">
        <v>47</v>
      </c>
      <c r="FM6" s="23" t="s">
        <v>48</v>
      </c>
      <c r="FN6" s="23" t="s">
        <v>49</v>
      </c>
      <c r="FO6" s="23" t="s">
        <v>50</v>
      </c>
      <c r="FP6" s="23" t="s">
        <v>51</v>
      </c>
      <c r="FQ6" s="23" t="s">
        <v>52</v>
      </c>
      <c r="FR6" s="23" t="s">
        <v>53</v>
      </c>
      <c r="FS6" s="23" t="s">
        <v>54</v>
      </c>
      <c r="FT6" s="24" t="s">
        <v>55</v>
      </c>
      <c r="FU6" s="24" t="s">
        <v>13</v>
      </c>
      <c r="FV6" s="23" t="s">
        <v>46</v>
      </c>
      <c r="FW6" s="23" t="s">
        <v>47</v>
      </c>
      <c r="FX6" s="23" t="s">
        <v>48</v>
      </c>
      <c r="FY6" s="23" t="s">
        <v>49</v>
      </c>
      <c r="FZ6" s="23" t="s">
        <v>50</v>
      </c>
      <c r="GA6" s="23" t="s">
        <v>51</v>
      </c>
      <c r="GB6" s="23" t="s">
        <v>52</v>
      </c>
      <c r="GC6" s="23" t="s">
        <v>53</v>
      </c>
      <c r="GD6" s="23" t="s">
        <v>54</v>
      </c>
      <c r="GE6" s="24" t="s">
        <v>55</v>
      </c>
      <c r="GF6" s="24" t="s">
        <v>13</v>
      </c>
      <c r="GG6" s="23" t="s">
        <v>46</v>
      </c>
      <c r="GH6" s="23" t="s">
        <v>47</v>
      </c>
      <c r="GI6" s="23" t="s">
        <v>48</v>
      </c>
      <c r="GJ6" s="23" t="s">
        <v>49</v>
      </c>
      <c r="GK6" s="23" t="s">
        <v>50</v>
      </c>
      <c r="GL6" s="23" t="s">
        <v>51</v>
      </c>
      <c r="GM6" s="23" t="s">
        <v>52</v>
      </c>
      <c r="GN6" s="23" t="s">
        <v>53</v>
      </c>
      <c r="GO6" s="23" t="s">
        <v>54</v>
      </c>
      <c r="GP6" s="24" t="s">
        <v>55</v>
      </c>
      <c r="GQ6" s="24" t="s">
        <v>13</v>
      </c>
      <c r="GR6" s="23" t="s">
        <v>46</v>
      </c>
      <c r="GS6" s="23" t="s">
        <v>47</v>
      </c>
      <c r="GT6" s="23" t="s">
        <v>48</v>
      </c>
      <c r="GU6" s="23" t="s">
        <v>49</v>
      </c>
      <c r="GV6" s="23" t="s">
        <v>50</v>
      </c>
      <c r="GW6" s="23" t="s">
        <v>51</v>
      </c>
      <c r="GX6" s="23" t="s">
        <v>52</v>
      </c>
      <c r="GY6" s="23" t="s">
        <v>53</v>
      </c>
      <c r="GZ6" s="23" t="s">
        <v>54</v>
      </c>
      <c r="HA6" s="24" t="s">
        <v>55</v>
      </c>
      <c r="HB6" s="24" t="s">
        <v>13</v>
      </c>
      <c r="HC6" s="23" t="s">
        <v>46</v>
      </c>
      <c r="HD6" s="23" t="s">
        <v>47</v>
      </c>
      <c r="HE6" s="23" t="s">
        <v>48</v>
      </c>
      <c r="HF6" s="23" t="s">
        <v>49</v>
      </c>
      <c r="HG6" s="23" t="s">
        <v>50</v>
      </c>
      <c r="HH6" s="23" t="s">
        <v>51</v>
      </c>
      <c r="HI6" s="23" t="s">
        <v>52</v>
      </c>
      <c r="HJ6" s="23" t="s">
        <v>53</v>
      </c>
      <c r="HK6" s="23" t="s">
        <v>54</v>
      </c>
      <c r="HL6" s="24" t="s">
        <v>55</v>
      </c>
      <c r="HM6" s="24" t="s">
        <v>13</v>
      </c>
    </row>
    <row r="7" spans="1:221" ht="15.75" customHeight="1" x14ac:dyDescent="0.25">
      <c r="A7" s="12" t="s">
        <v>14</v>
      </c>
      <c r="B7" s="33">
        <v>0</v>
      </c>
      <c r="C7" s="33">
        <v>8350</v>
      </c>
      <c r="D7" s="33">
        <v>2058</v>
      </c>
      <c r="E7" s="33">
        <v>6745</v>
      </c>
      <c r="F7" s="33">
        <v>2776</v>
      </c>
      <c r="G7" s="33">
        <v>10832</v>
      </c>
      <c r="H7" s="33">
        <v>3572</v>
      </c>
      <c r="I7" s="33">
        <f>7763+4528</f>
        <v>12291</v>
      </c>
      <c r="J7" s="33">
        <f>3199+3858</f>
        <v>7057</v>
      </c>
      <c r="K7" s="33">
        <f>4035+2585</f>
        <v>6620</v>
      </c>
      <c r="L7" s="33">
        <f>SUM(B7:K7)</f>
        <v>60301</v>
      </c>
      <c r="M7" s="33">
        <v>0</v>
      </c>
      <c r="N7" s="33">
        <v>12790</v>
      </c>
      <c r="O7" s="33">
        <v>4772</v>
      </c>
      <c r="P7" s="33">
        <v>6848</v>
      </c>
      <c r="Q7" s="33">
        <v>5033</v>
      </c>
      <c r="R7" s="33">
        <v>14942</v>
      </c>
      <c r="S7" s="33">
        <v>1821</v>
      </c>
      <c r="T7" s="33">
        <v>9776</v>
      </c>
      <c r="U7" s="33">
        <v>7075</v>
      </c>
      <c r="V7" s="33">
        <v>5595</v>
      </c>
      <c r="W7" s="33">
        <f>SUM(M7:V7)</f>
        <v>68652</v>
      </c>
      <c r="X7" s="33">
        <v>0</v>
      </c>
      <c r="Y7" s="33">
        <v>6681</v>
      </c>
      <c r="Z7" s="33">
        <v>10441</v>
      </c>
      <c r="AA7" s="33">
        <v>13158</v>
      </c>
      <c r="AB7" s="33">
        <v>4592</v>
      </c>
      <c r="AC7" s="33">
        <v>12914</v>
      </c>
      <c r="AD7" s="33">
        <v>455</v>
      </c>
      <c r="AE7" s="33">
        <v>11911</v>
      </c>
      <c r="AF7" s="33">
        <v>3933</v>
      </c>
      <c r="AG7" s="33">
        <v>4629</v>
      </c>
      <c r="AH7" s="33">
        <f>SUM(X7:AG7)</f>
        <v>68714</v>
      </c>
      <c r="AI7" s="33">
        <v>0</v>
      </c>
      <c r="AJ7" s="33">
        <v>9306</v>
      </c>
      <c r="AK7" s="33">
        <v>12549</v>
      </c>
      <c r="AL7" s="33">
        <v>13527</v>
      </c>
      <c r="AM7" s="33">
        <v>3320</v>
      </c>
      <c r="AN7" s="33">
        <v>10796</v>
      </c>
      <c r="AO7" s="33">
        <v>619</v>
      </c>
      <c r="AP7" s="33">
        <v>15560</v>
      </c>
      <c r="AQ7" s="33">
        <v>6318</v>
      </c>
      <c r="AR7" s="33">
        <v>7455</v>
      </c>
      <c r="AS7" s="33">
        <f>SUM(AI7:AR7)</f>
        <v>79450</v>
      </c>
      <c r="AT7" s="33">
        <v>0</v>
      </c>
      <c r="AU7" s="33">
        <v>10041</v>
      </c>
      <c r="AV7" s="33">
        <v>4362</v>
      </c>
      <c r="AW7" s="33">
        <v>11842</v>
      </c>
      <c r="AX7" s="33">
        <v>13157</v>
      </c>
      <c r="AY7" s="33">
        <v>26477</v>
      </c>
      <c r="AZ7" s="33">
        <v>1533</v>
      </c>
      <c r="BA7" s="33">
        <v>27539</v>
      </c>
      <c r="BB7" s="33">
        <v>15550</v>
      </c>
      <c r="BC7" s="33">
        <v>40583</v>
      </c>
      <c r="BD7" s="33">
        <f>SUM(AT7:BC7)</f>
        <v>151084</v>
      </c>
      <c r="BE7" s="33">
        <v>880</v>
      </c>
      <c r="BF7" s="33">
        <v>11322</v>
      </c>
      <c r="BG7" s="33">
        <v>8149</v>
      </c>
      <c r="BH7" s="33">
        <v>13857</v>
      </c>
      <c r="BI7" s="33">
        <v>6468</v>
      </c>
      <c r="BJ7" s="33">
        <v>24379</v>
      </c>
      <c r="BK7" s="33">
        <v>1501</v>
      </c>
      <c r="BL7" s="33">
        <v>33950</v>
      </c>
      <c r="BM7" s="33">
        <v>15245</v>
      </c>
      <c r="BN7" s="33">
        <v>42194</v>
      </c>
      <c r="BO7" s="33">
        <f>SUM(BE7:BN7)</f>
        <v>157945</v>
      </c>
      <c r="BP7" s="33">
        <v>471</v>
      </c>
      <c r="BQ7" s="33">
        <v>6256</v>
      </c>
      <c r="BR7" s="33">
        <v>7760</v>
      </c>
      <c r="BS7" s="33">
        <v>4016</v>
      </c>
      <c r="BT7" s="33">
        <v>6114</v>
      </c>
      <c r="BU7" s="33">
        <v>36321</v>
      </c>
      <c r="BV7" s="33">
        <v>3570</v>
      </c>
      <c r="BW7" s="33">
        <v>30342</v>
      </c>
      <c r="BX7" s="33">
        <v>8123</v>
      </c>
      <c r="BY7" s="33">
        <v>35196</v>
      </c>
      <c r="BZ7" s="33">
        <f>SUM(BP7:BY7)</f>
        <v>138169</v>
      </c>
      <c r="CA7" s="33">
        <v>0</v>
      </c>
      <c r="CB7" s="33">
        <v>5523</v>
      </c>
      <c r="CC7" s="33">
        <v>8169</v>
      </c>
      <c r="CD7" s="33">
        <v>6295</v>
      </c>
      <c r="CE7" s="33">
        <v>6658</v>
      </c>
      <c r="CF7" s="33">
        <v>37340</v>
      </c>
      <c r="CG7" s="33">
        <v>0</v>
      </c>
      <c r="CH7" s="33">
        <v>21447</v>
      </c>
      <c r="CI7" s="33">
        <v>10490</v>
      </c>
      <c r="CJ7" s="33">
        <v>23344</v>
      </c>
      <c r="CK7" s="33">
        <f>SUM(CA7:CJ7)</f>
        <v>119266</v>
      </c>
      <c r="CL7" s="33">
        <v>0</v>
      </c>
      <c r="CM7" s="33">
        <v>7719</v>
      </c>
      <c r="CN7" s="33">
        <v>6762</v>
      </c>
      <c r="CO7" s="33">
        <v>9850</v>
      </c>
      <c r="CP7" s="33">
        <v>6056</v>
      </c>
      <c r="CQ7" s="33">
        <v>33843</v>
      </c>
      <c r="CR7" s="33">
        <v>936</v>
      </c>
      <c r="CS7" s="33">
        <v>20252</v>
      </c>
      <c r="CT7" s="33">
        <v>11353</v>
      </c>
      <c r="CU7" s="33">
        <v>33088</v>
      </c>
      <c r="CV7" s="33">
        <f>SUM(CL7:CU7)</f>
        <v>129859</v>
      </c>
      <c r="CW7" s="33">
        <v>0</v>
      </c>
      <c r="CX7" s="33">
        <v>4581</v>
      </c>
      <c r="CY7" s="33">
        <v>6888</v>
      </c>
      <c r="CZ7" s="33">
        <v>6181</v>
      </c>
      <c r="DA7" s="33">
        <v>8012</v>
      </c>
      <c r="DB7" s="33">
        <v>28883</v>
      </c>
      <c r="DC7" s="33">
        <v>5067</v>
      </c>
      <c r="DD7" s="33">
        <v>12879</v>
      </c>
      <c r="DE7" s="33">
        <v>17051</v>
      </c>
      <c r="DF7" s="33">
        <v>38189</v>
      </c>
      <c r="DG7" s="33">
        <f>SUM(CW7:DF7)</f>
        <v>127731</v>
      </c>
      <c r="DH7" s="33">
        <v>0</v>
      </c>
      <c r="DI7" s="33">
        <v>3246</v>
      </c>
      <c r="DJ7" s="33">
        <v>10614</v>
      </c>
      <c r="DK7" s="33">
        <v>9482</v>
      </c>
      <c r="DL7" s="33">
        <v>9500</v>
      </c>
      <c r="DM7" s="33">
        <v>28918</v>
      </c>
      <c r="DN7" s="33">
        <v>0</v>
      </c>
      <c r="DO7" s="33">
        <v>15778</v>
      </c>
      <c r="DP7" s="33">
        <v>16270</v>
      </c>
      <c r="DQ7" s="33">
        <v>27129</v>
      </c>
      <c r="DR7" s="33">
        <f>SUM(DH7:DQ7)</f>
        <v>120937</v>
      </c>
      <c r="DS7" s="33">
        <v>0</v>
      </c>
      <c r="DT7" s="33">
        <v>5139</v>
      </c>
      <c r="DU7" s="33">
        <v>13844</v>
      </c>
      <c r="DV7" s="33">
        <v>10518</v>
      </c>
      <c r="DW7" s="33">
        <v>7076</v>
      </c>
      <c r="DX7" s="33">
        <v>32574</v>
      </c>
      <c r="DY7" s="33">
        <v>1354</v>
      </c>
      <c r="DZ7" s="33">
        <v>20426</v>
      </c>
      <c r="EA7" s="33">
        <v>18671</v>
      </c>
      <c r="EB7" s="33">
        <v>37207</v>
      </c>
      <c r="EC7" s="33">
        <f>SUM(DS7:EB7)</f>
        <v>146809</v>
      </c>
      <c r="ED7" s="33">
        <v>0</v>
      </c>
      <c r="EE7" s="33">
        <v>5851</v>
      </c>
      <c r="EF7" s="33">
        <v>14239</v>
      </c>
      <c r="EG7" s="33">
        <v>13341</v>
      </c>
      <c r="EH7" s="33">
        <v>6570</v>
      </c>
      <c r="EI7" s="33">
        <v>35378</v>
      </c>
      <c r="EJ7" s="33">
        <v>4344</v>
      </c>
      <c r="EK7" s="33">
        <v>24445</v>
      </c>
      <c r="EL7" s="33">
        <v>22417</v>
      </c>
      <c r="EM7" s="33">
        <v>37174</v>
      </c>
      <c r="EN7" s="33">
        <f>SUM(ED7:EM7)</f>
        <v>163759</v>
      </c>
      <c r="EO7" s="33">
        <v>0</v>
      </c>
      <c r="EP7" s="33">
        <v>5273</v>
      </c>
      <c r="EQ7" s="33">
        <v>14904</v>
      </c>
      <c r="ER7" s="33">
        <v>15733</v>
      </c>
      <c r="ES7" s="33">
        <v>5668</v>
      </c>
      <c r="ET7" s="33">
        <v>37377</v>
      </c>
      <c r="EU7" s="33">
        <v>6009</v>
      </c>
      <c r="EV7" s="33">
        <v>23669</v>
      </c>
      <c r="EW7" s="33">
        <v>14057</v>
      </c>
      <c r="EX7" s="33">
        <v>46840</v>
      </c>
      <c r="EY7" s="33">
        <f>SUM(EO7:EX7)</f>
        <v>169530</v>
      </c>
      <c r="EZ7" s="33">
        <v>0</v>
      </c>
      <c r="FA7" s="33">
        <v>4605</v>
      </c>
      <c r="FB7" s="33">
        <v>15406</v>
      </c>
      <c r="FC7" s="33">
        <v>18167</v>
      </c>
      <c r="FD7" s="33">
        <v>13190</v>
      </c>
      <c r="FE7" s="33">
        <v>46791</v>
      </c>
      <c r="FF7" s="33">
        <v>2220</v>
      </c>
      <c r="FG7" s="33">
        <v>24830</v>
      </c>
      <c r="FH7" s="33">
        <v>21071</v>
      </c>
      <c r="FI7" s="33">
        <v>33379</v>
      </c>
      <c r="FJ7" s="33">
        <f>SUM(EZ7:FI7)</f>
        <v>179659</v>
      </c>
      <c r="FK7" s="33">
        <v>0</v>
      </c>
      <c r="FL7" s="33">
        <v>3161</v>
      </c>
      <c r="FM7" s="33">
        <v>15826</v>
      </c>
      <c r="FN7" s="33">
        <v>17582</v>
      </c>
      <c r="FO7" s="33">
        <v>10887</v>
      </c>
      <c r="FP7" s="33">
        <v>43657</v>
      </c>
      <c r="FQ7" s="33">
        <v>3083</v>
      </c>
      <c r="FR7" s="33">
        <v>19059</v>
      </c>
      <c r="FS7" s="33">
        <v>17512</v>
      </c>
      <c r="FT7" s="33">
        <v>26490</v>
      </c>
      <c r="FU7" s="33">
        <f>SUM(FK7:FT7)</f>
        <v>157257</v>
      </c>
      <c r="FV7" s="33">
        <v>0</v>
      </c>
      <c r="FW7" s="33">
        <v>7956</v>
      </c>
      <c r="FX7" s="33">
        <v>5034</v>
      </c>
      <c r="FY7" s="33">
        <v>7827</v>
      </c>
      <c r="FZ7" s="33">
        <v>8875</v>
      </c>
      <c r="GA7" s="33">
        <v>17325</v>
      </c>
      <c r="GB7" s="33">
        <v>1136</v>
      </c>
      <c r="GC7" s="33">
        <v>26973</v>
      </c>
      <c r="GD7" s="33">
        <v>16653</v>
      </c>
      <c r="GE7" s="33">
        <v>31341</v>
      </c>
      <c r="GF7" s="33">
        <f>SUM(FV7:GE7)</f>
        <v>123120</v>
      </c>
      <c r="GG7" s="33">
        <v>0</v>
      </c>
      <c r="GH7" s="33">
        <v>2861</v>
      </c>
      <c r="GI7" s="33">
        <v>7271</v>
      </c>
      <c r="GJ7" s="33">
        <v>8372</v>
      </c>
      <c r="GK7" s="33">
        <v>8500</v>
      </c>
      <c r="GL7" s="33">
        <v>18948</v>
      </c>
      <c r="GM7" s="33">
        <v>935</v>
      </c>
      <c r="GN7" s="33">
        <v>15182</v>
      </c>
      <c r="GO7" s="33">
        <v>17716</v>
      </c>
      <c r="GP7" s="33">
        <v>32301</v>
      </c>
      <c r="GQ7" s="33">
        <f>SUM(GG7:GP7)</f>
        <v>112086</v>
      </c>
      <c r="GR7" s="33">
        <v>0</v>
      </c>
      <c r="GS7" s="33">
        <v>6782</v>
      </c>
      <c r="GT7" s="33">
        <v>12932</v>
      </c>
      <c r="GU7" s="33">
        <v>11035</v>
      </c>
      <c r="GV7" s="33">
        <v>8078</v>
      </c>
      <c r="GW7" s="33">
        <v>26395</v>
      </c>
      <c r="GX7" s="33">
        <v>654</v>
      </c>
      <c r="GY7" s="33">
        <v>17180</v>
      </c>
      <c r="GZ7" s="33">
        <v>27559</v>
      </c>
      <c r="HA7" s="33">
        <v>24636</v>
      </c>
      <c r="HB7" s="33">
        <f>SUM(GR7:HA7)</f>
        <v>135251</v>
      </c>
      <c r="HC7" s="33">
        <v>0</v>
      </c>
      <c r="HD7" s="33">
        <v>5523</v>
      </c>
      <c r="HE7" s="33">
        <v>8169</v>
      </c>
      <c r="HF7" s="33">
        <v>6295</v>
      </c>
      <c r="HG7" s="33">
        <v>6658</v>
      </c>
      <c r="HH7" s="33">
        <v>37340</v>
      </c>
      <c r="HI7" s="33">
        <v>0</v>
      </c>
      <c r="HJ7" s="33">
        <v>21447</v>
      </c>
      <c r="HK7" s="33">
        <v>10490</v>
      </c>
      <c r="HL7" s="33">
        <v>23344</v>
      </c>
      <c r="HM7" s="33">
        <f>SUM(HC7:HL7)</f>
        <v>119266</v>
      </c>
    </row>
    <row r="8" spans="1:221" ht="15.75" customHeight="1" x14ac:dyDescent="0.25">
      <c r="A8" s="12" t="s">
        <v>15</v>
      </c>
      <c r="B8" s="33">
        <v>0</v>
      </c>
      <c r="C8" s="33">
        <v>3356</v>
      </c>
      <c r="D8" s="33">
        <v>1974</v>
      </c>
      <c r="E8" s="33">
        <v>1588</v>
      </c>
      <c r="F8" s="33">
        <v>1781</v>
      </c>
      <c r="G8" s="33">
        <v>23483</v>
      </c>
      <c r="H8" s="33">
        <v>2344</v>
      </c>
      <c r="I8" s="33">
        <v>14919</v>
      </c>
      <c r="J8" s="33">
        <v>11354</v>
      </c>
      <c r="K8" s="33">
        <v>37148</v>
      </c>
      <c r="L8" s="33">
        <f t="shared" ref="L8:L9" si="0">SUM(B8:K8)</f>
        <v>97947</v>
      </c>
      <c r="M8">
        <v>0</v>
      </c>
      <c r="N8">
        <v>909</v>
      </c>
      <c r="O8">
        <v>962</v>
      </c>
      <c r="P8">
        <v>755</v>
      </c>
      <c r="Q8">
        <v>2787</v>
      </c>
      <c r="R8">
        <v>19660</v>
      </c>
      <c r="S8">
        <v>716</v>
      </c>
      <c r="T8">
        <v>22938</v>
      </c>
      <c r="U8">
        <v>13208</v>
      </c>
      <c r="V8">
        <v>36359</v>
      </c>
      <c r="W8" s="33">
        <f t="shared" ref="W8:W13" si="1">SUM(M8:V8)</f>
        <v>98294</v>
      </c>
      <c r="X8">
        <v>0</v>
      </c>
      <c r="Y8">
        <v>4249</v>
      </c>
      <c r="Z8">
        <v>0</v>
      </c>
      <c r="AA8">
        <v>1248</v>
      </c>
      <c r="AB8">
        <v>3975</v>
      </c>
      <c r="AC8">
        <v>20017</v>
      </c>
      <c r="AD8">
        <v>1000</v>
      </c>
      <c r="AE8">
        <v>28396</v>
      </c>
      <c r="AF8">
        <v>11921</v>
      </c>
      <c r="AG8">
        <v>45658</v>
      </c>
      <c r="AH8" s="33">
        <f t="shared" ref="AH8:AH13" si="2">SUM(X8:AG8)</f>
        <v>116464</v>
      </c>
      <c r="AI8">
        <v>0</v>
      </c>
      <c r="AJ8">
        <v>3160</v>
      </c>
      <c r="AK8">
        <v>897</v>
      </c>
      <c r="AL8">
        <v>3315</v>
      </c>
      <c r="AM8">
        <v>2133</v>
      </c>
      <c r="AN8">
        <v>25993</v>
      </c>
      <c r="AO8">
        <v>1544</v>
      </c>
      <c r="AP8">
        <v>32359</v>
      </c>
      <c r="AQ8">
        <v>15977</v>
      </c>
      <c r="AR8">
        <v>30076</v>
      </c>
      <c r="AS8" s="33">
        <f t="shared" ref="AS8:AS13" si="3">SUM(AI8:AR8)</f>
        <v>115454</v>
      </c>
      <c r="AT8">
        <v>0</v>
      </c>
      <c r="AU8">
        <v>0</v>
      </c>
      <c r="AV8">
        <v>0</v>
      </c>
      <c r="AW8">
        <v>234</v>
      </c>
      <c r="AX8">
        <v>890</v>
      </c>
      <c r="AY8">
        <v>2423</v>
      </c>
      <c r="AZ8">
        <v>0</v>
      </c>
      <c r="BA8">
        <v>6775</v>
      </c>
      <c r="BB8">
        <v>575</v>
      </c>
      <c r="BC8">
        <v>3162</v>
      </c>
      <c r="BD8" s="33">
        <f t="shared" ref="BD8:BD14" si="4">SUM(AT8:BC8)</f>
        <v>14059</v>
      </c>
      <c r="BE8">
        <v>0</v>
      </c>
      <c r="BF8">
        <v>1497</v>
      </c>
      <c r="BG8">
        <v>959</v>
      </c>
      <c r="BH8">
        <v>1927</v>
      </c>
      <c r="BI8">
        <v>0</v>
      </c>
      <c r="BJ8">
        <v>2342</v>
      </c>
      <c r="BK8">
        <v>0</v>
      </c>
      <c r="BL8">
        <v>1674</v>
      </c>
      <c r="BM8">
        <v>2856</v>
      </c>
      <c r="BN8">
        <v>5069</v>
      </c>
      <c r="BO8" s="33">
        <f t="shared" ref="BO8:BO14" si="5">SUM(BE8:BN8)</f>
        <v>16324</v>
      </c>
      <c r="BP8">
        <v>0</v>
      </c>
      <c r="BQ8">
        <v>1246</v>
      </c>
      <c r="BR8">
        <v>1075</v>
      </c>
      <c r="BS8">
        <v>316</v>
      </c>
      <c r="BT8">
        <v>1060</v>
      </c>
      <c r="BU8">
        <v>5616</v>
      </c>
      <c r="BV8">
        <v>604</v>
      </c>
      <c r="BW8">
        <v>3851</v>
      </c>
      <c r="BX8">
        <v>758</v>
      </c>
      <c r="BY8">
        <v>4910</v>
      </c>
      <c r="BZ8" s="33">
        <f t="shared" ref="BZ8:BZ13" si="6">SUM(BP8:BY8)</f>
        <v>19436</v>
      </c>
      <c r="CA8">
        <v>0</v>
      </c>
      <c r="CB8">
        <v>0</v>
      </c>
      <c r="CC8">
        <v>2378</v>
      </c>
      <c r="CD8">
        <v>0</v>
      </c>
      <c r="CE8">
        <v>1387</v>
      </c>
      <c r="CF8">
        <v>4832</v>
      </c>
      <c r="CG8">
        <v>0</v>
      </c>
      <c r="CH8">
        <v>5172</v>
      </c>
      <c r="CI8">
        <v>1788</v>
      </c>
      <c r="CJ8">
        <v>5181</v>
      </c>
      <c r="CK8" s="33">
        <f t="shared" ref="CK8:CK14" si="7">SUM(CA8:CJ8)</f>
        <v>20738</v>
      </c>
      <c r="CL8">
        <v>0</v>
      </c>
      <c r="CM8">
        <v>416</v>
      </c>
      <c r="CN8">
        <v>0</v>
      </c>
      <c r="CO8">
        <v>2036</v>
      </c>
      <c r="CP8">
        <v>368</v>
      </c>
      <c r="CQ8">
        <v>3558</v>
      </c>
      <c r="CR8">
        <v>0</v>
      </c>
      <c r="CS8">
        <v>3897</v>
      </c>
      <c r="CT8">
        <v>2456</v>
      </c>
      <c r="CU8">
        <v>5917</v>
      </c>
      <c r="CV8" s="33">
        <f t="shared" ref="CV8:CV14" si="8">SUM(CL8:CU8)</f>
        <v>18648</v>
      </c>
      <c r="CW8">
        <v>0</v>
      </c>
      <c r="CX8">
        <v>1287</v>
      </c>
      <c r="CY8">
        <v>318</v>
      </c>
      <c r="CZ8">
        <v>1410</v>
      </c>
      <c r="DA8">
        <v>1239</v>
      </c>
      <c r="DB8">
        <v>1205</v>
      </c>
      <c r="DC8">
        <v>0</v>
      </c>
      <c r="DD8">
        <v>1042</v>
      </c>
      <c r="DE8">
        <v>1009</v>
      </c>
      <c r="DF8">
        <v>3704</v>
      </c>
      <c r="DG8" s="33">
        <f t="shared" ref="DG8:DG14" si="9">SUM(CW8:DF8)</f>
        <v>11214</v>
      </c>
      <c r="DH8">
        <v>0</v>
      </c>
      <c r="DI8">
        <v>0</v>
      </c>
      <c r="DJ8">
        <v>552</v>
      </c>
      <c r="DK8">
        <v>5571</v>
      </c>
      <c r="DL8">
        <v>1349</v>
      </c>
      <c r="DM8">
        <v>2077</v>
      </c>
      <c r="DN8">
        <v>211</v>
      </c>
      <c r="DO8">
        <v>4230</v>
      </c>
      <c r="DP8">
        <v>3295</v>
      </c>
      <c r="DQ8">
        <v>10134</v>
      </c>
      <c r="DR8" s="33">
        <f t="shared" ref="DR8:DR14" si="10">SUM(DH8:DQ8)</f>
        <v>27419</v>
      </c>
      <c r="DS8" s="33">
        <v>0</v>
      </c>
      <c r="DT8" s="33">
        <v>0</v>
      </c>
      <c r="DU8" s="33">
        <v>2128</v>
      </c>
      <c r="DV8" s="33">
        <v>1534</v>
      </c>
      <c r="DW8" s="33">
        <v>1717</v>
      </c>
      <c r="DX8" s="33">
        <v>2416</v>
      </c>
      <c r="DY8" s="33">
        <v>153</v>
      </c>
      <c r="DZ8" s="33">
        <v>8127</v>
      </c>
      <c r="EA8" s="33">
        <v>4459</v>
      </c>
      <c r="EB8" s="33">
        <v>10085</v>
      </c>
      <c r="EC8" s="33">
        <f t="shared" ref="EC8:EC14" si="11">SUM(DS8:EB8)</f>
        <v>30619</v>
      </c>
      <c r="ED8">
        <v>0</v>
      </c>
      <c r="EE8">
        <v>327</v>
      </c>
      <c r="EF8">
        <v>1820</v>
      </c>
      <c r="EG8">
        <v>1060</v>
      </c>
      <c r="EH8">
        <v>342</v>
      </c>
      <c r="EI8">
        <v>2753</v>
      </c>
      <c r="EJ8">
        <v>341</v>
      </c>
      <c r="EK8">
        <v>2683</v>
      </c>
      <c r="EL8">
        <v>1741</v>
      </c>
      <c r="EM8">
        <v>9272</v>
      </c>
      <c r="EN8" s="33">
        <f t="shared" ref="EN8:EN13" si="12">SUM(ED8:EM8)</f>
        <v>20339</v>
      </c>
      <c r="EO8">
        <v>0</v>
      </c>
      <c r="EP8">
        <v>1553</v>
      </c>
      <c r="EQ8">
        <v>3210</v>
      </c>
      <c r="ER8">
        <v>1625</v>
      </c>
      <c r="ES8">
        <v>1199</v>
      </c>
      <c r="ET8">
        <v>5869</v>
      </c>
      <c r="EU8">
        <v>0</v>
      </c>
      <c r="EV8">
        <v>701</v>
      </c>
      <c r="EW8">
        <v>3108</v>
      </c>
      <c r="EX8">
        <v>3762</v>
      </c>
      <c r="EY8" s="33">
        <f t="shared" ref="EY8:EY13" si="13">SUM(EO8:EX8)</f>
        <v>21027</v>
      </c>
      <c r="EZ8" s="33">
        <v>0</v>
      </c>
      <c r="FA8" s="33">
        <v>1606</v>
      </c>
      <c r="FB8" s="33">
        <v>1982</v>
      </c>
      <c r="FC8" s="33">
        <v>2729</v>
      </c>
      <c r="FD8" s="33">
        <v>264</v>
      </c>
      <c r="FE8" s="33">
        <v>8239</v>
      </c>
      <c r="FF8" s="33">
        <v>0</v>
      </c>
      <c r="FG8" s="33">
        <v>1569</v>
      </c>
      <c r="FH8" s="33">
        <v>4239</v>
      </c>
      <c r="FI8" s="33">
        <v>6127</v>
      </c>
      <c r="FJ8" s="33">
        <f t="shared" ref="FJ8:FJ13" si="14">SUM(EZ8:FI8)</f>
        <v>26755</v>
      </c>
      <c r="FK8">
        <v>0</v>
      </c>
      <c r="FL8">
        <v>352</v>
      </c>
      <c r="FM8">
        <v>1024</v>
      </c>
      <c r="FN8">
        <v>1062</v>
      </c>
      <c r="FO8">
        <v>1728</v>
      </c>
      <c r="FP8">
        <v>6585</v>
      </c>
      <c r="FQ8">
        <v>0</v>
      </c>
      <c r="FR8">
        <v>1278</v>
      </c>
      <c r="FS8">
        <v>2246</v>
      </c>
      <c r="FT8">
        <v>8738</v>
      </c>
      <c r="FU8" s="33">
        <f t="shared" ref="FU8:FU14" si="15">SUM(FK8:FT8)</f>
        <v>23013</v>
      </c>
      <c r="FV8">
        <v>0</v>
      </c>
      <c r="FW8">
        <v>1953</v>
      </c>
      <c r="FX8">
        <v>2896</v>
      </c>
      <c r="FY8">
        <v>5491</v>
      </c>
      <c r="FZ8">
        <v>313</v>
      </c>
      <c r="GA8">
        <v>9420</v>
      </c>
      <c r="GB8">
        <v>0</v>
      </c>
      <c r="GC8">
        <v>7663</v>
      </c>
      <c r="GD8">
        <v>5752</v>
      </c>
      <c r="GE8">
        <v>6004</v>
      </c>
      <c r="GF8" s="33">
        <f t="shared" ref="GF8:GF14" si="16">SUM(FV8:GE8)</f>
        <v>39492</v>
      </c>
      <c r="GG8" s="33">
        <v>0</v>
      </c>
      <c r="GH8" s="33">
        <v>701</v>
      </c>
      <c r="GI8" s="33">
        <v>4726</v>
      </c>
      <c r="GJ8" s="33">
        <v>10577</v>
      </c>
      <c r="GK8" s="33">
        <v>3327</v>
      </c>
      <c r="GL8" s="33">
        <v>12723</v>
      </c>
      <c r="GM8" s="33">
        <v>0</v>
      </c>
      <c r="GN8" s="33">
        <v>4838</v>
      </c>
      <c r="GO8" s="33">
        <v>3959</v>
      </c>
      <c r="GP8" s="33">
        <v>3631</v>
      </c>
      <c r="GQ8" s="33">
        <f t="shared" ref="GQ8:GQ14" si="17">SUM(GG8:GP8)</f>
        <v>44482</v>
      </c>
      <c r="GR8">
        <v>0</v>
      </c>
      <c r="GS8">
        <v>2104</v>
      </c>
      <c r="GT8">
        <v>9740</v>
      </c>
      <c r="GU8">
        <v>5083</v>
      </c>
      <c r="GV8">
        <v>4944</v>
      </c>
      <c r="GW8">
        <v>6818</v>
      </c>
      <c r="GX8">
        <v>0</v>
      </c>
      <c r="GY8">
        <v>8538</v>
      </c>
      <c r="GZ8">
        <v>3808</v>
      </c>
      <c r="HA8">
        <v>5657</v>
      </c>
      <c r="HB8" s="33">
        <f t="shared" ref="HB8:HB13" si="18">SUM(GR8:HA8)</f>
        <v>46692</v>
      </c>
      <c r="HC8">
        <v>0</v>
      </c>
      <c r="HD8">
        <v>0</v>
      </c>
      <c r="HE8">
        <v>2378</v>
      </c>
      <c r="HF8">
        <v>0</v>
      </c>
      <c r="HG8">
        <v>1387</v>
      </c>
      <c r="HH8">
        <v>4832</v>
      </c>
      <c r="HI8">
        <v>0</v>
      </c>
      <c r="HJ8">
        <v>5172</v>
      </c>
      <c r="HK8">
        <v>1788</v>
      </c>
      <c r="HL8">
        <v>5181</v>
      </c>
      <c r="HM8" s="33">
        <f t="shared" ref="HM8:HM9" si="19">SUM(HC8:HL8)</f>
        <v>20738</v>
      </c>
    </row>
    <row r="9" spans="1:221" ht="15.75" customHeight="1" x14ac:dyDescent="0.25">
      <c r="A9" s="12" t="s">
        <v>16</v>
      </c>
      <c r="B9" s="33">
        <v>0</v>
      </c>
      <c r="C9" s="33">
        <v>3936</v>
      </c>
      <c r="D9" s="33">
        <v>2389</v>
      </c>
      <c r="E9" s="33">
        <v>3010</v>
      </c>
      <c r="F9" s="33">
        <v>2210</v>
      </c>
      <c r="G9" s="33">
        <v>7142</v>
      </c>
      <c r="H9" s="33">
        <v>365</v>
      </c>
      <c r="I9" s="33">
        <v>14498</v>
      </c>
      <c r="J9" s="33">
        <v>2385</v>
      </c>
      <c r="K9" s="33">
        <v>18064</v>
      </c>
      <c r="L9" s="33">
        <f t="shared" si="0"/>
        <v>53999</v>
      </c>
      <c r="M9">
        <v>0</v>
      </c>
      <c r="N9">
        <v>4199</v>
      </c>
      <c r="O9">
        <v>1595</v>
      </c>
      <c r="P9">
        <v>2107</v>
      </c>
      <c r="Q9">
        <v>1149</v>
      </c>
      <c r="R9">
        <v>7071</v>
      </c>
      <c r="S9">
        <v>1520</v>
      </c>
      <c r="T9">
        <v>10025</v>
      </c>
      <c r="U9">
        <v>4142</v>
      </c>
      <c r="V9">
        <v>21683</v>
      </c>
      <c r="W9" s="33">
        <f t="shared" si="1"/>
        <v>53491</v>
      </c>
      <c r="X9">
        <v>0</v>
      </c>
      <c r="Y9">
        <v>0</v>
      </c>
      <c r="Z9">
        <v>322</v>
      </c>
      <c r="AA9">
        <v>1156</v>
      </c>
      <c r="AB9">
        <v>1897</v>
      </c>
      <c r="AC9">
        <v>7302</v>
      </c>
      <c r="AD9">
        <v>1723</v>
      </c>
      <c r="AE9">
        <v>17617</v>
      </c>
      <c r="AF9">
        <v>8282</v>
      </c>
      <c r="AG9">
        <v>24019</v>
      </c>
      <c r="AH9" s="33">
        <f t="shared" si="2"/>
        <v>62318</v>
      </c>
      <c r="AI9">
        <v>0</v>
      </c>
      <c r="AJ9">
        <v>3478</v>
      </c>
      <c r="AK9">
        <v>1190</v>
      </c>
      <c r="AL9">
        <v>1604</v>
      </c>
      <c r="AM9">
        <v>982</v>
      </c>
      <c r="AN9">
        <v>4924</v>
      </c>
      <c r="AO9">
        <v>0</v>
      </c>
      <c r="AP9">
        <v>8357</v>
      </c>
      <c r="AQ9">
        <v>6019</v>
      </c>
      <c r="AR9">
        <v>17977</v>
      </c>
      <c r="AS9" s="33">
        <f t="shared" si="3"/>
        <v>44531</v>
      </c>
      <c r="AT9">
        <v>0</v>
      </c>
      <c r="AU9">
        <v>2814</v>
      </c>
      <c r="AV9">
        <v>3375</v>
      </c>
      <c r="AW9">
        <v>476</v>
      </c>
      <c r="AX9">
        <v>1310</v>
      </c>
      <c r="AY9">
        <v>4453</v>
      </c>
      <c r="AZ9">
        <v>920</v>
      </c>
      <c r="BA9">
        <v>8012</v>
      </c>
      <c r="BB9">
        <v>5995</v>
      </c>
      <c r="BC9">
        <v>13895</v>
      </c>
      <c r="BD9" s="33">
        <f t="shared" si="4"/>
        <v>41250</v>
      </c>
      <c r="BE9">
        <v>0</v>
      </c>
      <c r="BF9">
        <v>1413</v>
      </c>
      <c r="BG9">
        <v>1812</v>
      </c>
      <c r="BH9">
        <v>563</v>
      </c>
      <c r="BI9">
        <v>723</v>
      </c>
      <c r="BJ9">
        <v>3810</v>
      </c>
      <c r="BK9">
        <v>1060</v>
      </c>
      <c r="BL9">
        <v>2595</v>
      </c>
      <c r="BM9">
        <v>3492</v>
      </c>
      <c r="BN9">
        <v>13877</v>
      </c>
      <c r="BO9" s="33">
        <f t="shared" si="5"/>
        <v>29345</v>
      </c>
      <c r="BP9">
        <v>0</v>
      </c>
      <c r="BQ9">
        <v>1845</v>
      </c>
      <c r="BR9">
        <v>4201</v>
      </c>
      <c r="BS9">
        <v>1298</v>
      </c>
      <c r="BT9">
        <v>1967</v>
      </c>
      <c r="BU9">
        <v>7094</v>
      </c>
      <c r="BV9">
        <v>1421</v>
      </c>
      <c r="BW9">
        <v>3266</v>
      </c>
      <c r="BX9">
        <v>3406</v>
      </c>
      <c r="BY9">
        <v>14482</v>
      </c>
      <c r="BZ9" s="33">
        <f t="shared" si="6"/>
        <v>38980</v>
      </c>
      <c r="CA9">
        <v>0</v>
      </c>
      <c r="CB9">
        <v>1626</v>
      </c>
      <c r="CC9">
        <v>1294</v>
      </c>
      <c r="CD9">
        <v>478</v>
      </c>
      <c r="CE9">
        <v>2898</v>
      </c>
      <c r="CF9">
        <v>7306</v>
      </c>
      <c r="CG9">
        <v>1939</v>
      </c>
      <c r="CH9">
        <v>4068</v>
      </c>
      <c r="CI9">
        <v>5645</v>
      </c>
      <c r="CJ9">
        <v>14255</v>
      </c>
      <c r="CK9" s="33">
        <f t="shared" si="7"/>
        <v>39509</v>
      </c>
      <c r="CL9">
        <v>0</v>
      </c>
      <c r="CM9">
        <v>1244</v>
      </c>
      <c r="CN9">
        <v>210</v>
      </c>
      <c r="CO9">
        <v>1021</v>
      </c>
      <c r="CP9">
        <v>532</v>
      </c>
      <c r="CQ9">
        <v>6810</v>
      </c>
      <c r="CR9">
        <v>1286</v>
      </c>
      <c r="CS9">
        <v>1375</v>
      </c>
      <c r="CT9">
        <v>2503</v>
      </c>
      <c r="CU9">
        <v>15081</v>
      </c>
      <c r="CV9" s="33">
        <f t="shared" si="8"/>
        <v>30062</v>
      </c>
      <c r="CW9">
        <v>0</v>
      </c>
      <c r="CX9">
        <v>0</v>
      </c>
      <c r="CY9">
        <v>1226</v>
      </c>
      <c r="CZ9">
        <v>3237</v>
      </c>
      <c r="DA9">
        <v>2206</v>
      </c>
      <c r="DB9">
        <v>4086</v>
      </c>
      <c r="DC9">
        <v>1310</v>
      </c>
      <c r="DD9">
        <v>2808</v>
      </c>
      <c r="DE9">
        <v>1596</v>
      </c>
      <c r="DF9">
        <v>15057</v>
      </c>
      <c r="DG9" s="33">
        <f t="shared" si="9"/>
        <v>31526</v>
      </c>
      <c r="DH9">
        <v>0</v>
      </c>
      <c r="DI9">
        <v>1594</v>
      </c>
      <c r="DJ9">
        <v>2033</v>
      </c>
      <c r="DK9">
        <v>4863</v>
      </c>
      <c r="DL9">
        <v>1349</v>
      </c>
      <c r="DM9">
        <v>5469</v>
      </c>
      <c r="DN9">
        <v>838</v>
      </c>
      <c r="DO9">
        <v>5296</v>
      </c>
      <c r="DP9">
        <v>2569</v>
      </c>
      <c r="DQ9">
        <v>24737</v>
      </c>
      <c r="DR9" s="33">
        <f t="shared" si="10"/>
        <v>48748</v>
      </c>
      <c r="DS9">
        <v>0</v>
      </c>
      <c r="DT9">
        <v>621</v>
      </c>
      <c r="DU9">
        <v>1690</v>
      </c>
      <c r="DV9">
        <v>3083</v>
      </c>
      <c r="DW9">
        <v>1254</v>
      </c>
      <c r="DX9">
        <v>6508</v>
      </c>
      <c r="DY9">
        <v>1877</v>
      </c>
      <c r="DZ9">
        <v>7102</v>
      </c>
      <c r="EA9">
        <v>3502</v>
      </c>
      <c r="EB9">
        <v>11409</v>
      </c>
      <c r="EC9" s="33">
        <f t="shared" si="11"/>
        <v>37046</v>
      </c>
      <c r="ED9">
        <v>0</v>
      </c>
      <c r="EE9">
        <v>0</v>
      </c>
      <c r="EF9">
        <v>743</v>
      </c>
      <c r="EG9">
        <v>0</v>
      </c>
      <c r="EH9">
        <v>1037</v>
      </c>
      <c r="EI9">
        <v>14228</v>
      </c>
      <c r="EJ9">
        <v>393</v>
      </c>
      <c r="EK9">
        <v>3797</v>
      </c>
      <c r="EL9">
        <v>1375</v>
      </c>
      <c r="EM9">
        <v>16202</v>
      </c>
      <c r="EN9" s="33">
        <f t="shared" si="12"/>
        <v>37775</v>
      </c>
      <c r="EO9">
        <v>0</v>
      </c>
      <c r="EP9">
        <v>738</v>
      </c>
      <c r="EQ9">
        <v>3381</v>
      </c>
      <c r="ER9">
        <v>966</v>
      </c>
      <c r="ES9">
        <v>315</v>
      </c>
      <c r="ET9">
        <v>6365</v>
      </c>
      <c r="EU9">
        <v>1012</v>
      </c>
      <c r="EV9">
        <v>3048</v>
      </c>
      <c r="EW9">
        <v>3709</v>
      </c>
      <c r="EX9">
        <v>13401</v>
      </c>
      <c r="EY9" s="33">
        <f t="shared" si="13"/>
        <v>32935</v>
      </c>
      <c r="EZ9">
        <v>0</v>
      </c>
      <c r="FA9">
        <v>0</v>
      </c>
      <c r="FB9">
        <v>3018</v>
      </c>
      <c r="FC9">
        <v>924</v>
      </c>
      <c r="FD9">
        <v>312</v>
      </c>
      <c r="FE9">
        <v>13673</v>
      </c>
      <c r="FF9">
        <v>2412</v>
      </c>
      <c r="FG9">
        <v>4944</v>
      </c>
      <c r="FH9">
        <v>3700</v>
      </c>
      <c r="FI9">
        <v>26739</v>
      </c>
      <c r="FJ9" s="33">
        <f t="shared" si="14"/>
        <v>55722</v>
      </c>
      <c r="FK9">
        <v>0</v>
      </c>
      <c r="FL9">
        <v>0</v>
      </c>
      <c r="FM9">
        <v>2154</v>
      </c>
      <c r="FN9">
        <v>417</v>
      </c>
      <c r="FO9">
        <v>844</v>
      </c>
      <c r="FP9">
        <v>5924</v>
      </c>
      <c r="FQ9">
        <v>934</v>
      </c>
      <c r="FR9">
        <v>5185</v>
      </c>
      <c r="FS9">
        <v>2948</v>
      </c>
      <c r="FT9">
        <v>18706</v>
      </c>
      <c r="FU9" s="33">
        <f t="shared" si="15"/>
        <v>37112</v>
      </c>
      <c r="FV9">
        <v>0</v>
      </c>
      <c r="FW9">
        <v>1431</v>
      </c>
      <c r="FX9">
        <v>640</v>
      </c>
      <c r="FY9">
        <v>1061</v>
      </c>
      <c r="FZ9">
        <v>411</v>
      </c>
      <c r="GA9">
        <v>5484</v>
      </c>
      <c r="GB9">
        <v>758</v>
      </c>
      <c r="GC9">
        <v>4350</v>
      </c>
      <c r="GD9">
        <v>2631</v>
      </c>
      <c r="GE9">
        <v>18422</v>
      </c>
      <c r="GF9" s="33">
        <f t="shared" si="16"/>
        <v>35188</v>
      </c>
      <c r="GG9">
        <v>0</v>
      </c>
      <c r="GH9">
        <v>0</v>
      </c>
      <c r="GI9">
        <v>261</v>
      </c>
      <c r="GJ9">
        <v>1028</v>
      </c>
      <c r="GK9">
        <v>1622</v>
      </c>
      <c r="GL9">
        <v>11448</v>
      </c>
      <c r="GM9">
        <v>3592</v>
      </c>
      <c r="GN9">
        <v>15158</v>
      </c>
      <c r="GO9">
        <v>9198</v>
      </c>
      <c r="GP9">
        <v>23634</v>
      </c>
      <c r="GQ9" s="33">
        <f t="shared" si="17"/>
        <v>65941</v>
      </c>
      <c r="GR9">
        <v>0</v>
      </c>
      <c r="GS9">
        <v>1621</v>
      </c>
      <c r="GT9">
        <v>2380</v>
      </c>
      <c r="GU9">
        <v>2294</v>
      </c>
      <c r="GV9">
        <v>1672</v>
      </c>
      <c r="GW9">
        <v>11625</v>
      </c>
      <c r="GX9">
        <v>1568</v>
      </c>
      <c r="GY9">
        <v>9752</v>
      </c>
      <c r="GZ9">
        <v>6427</v>
      </c>
      <c r="HA9">
        <v>17568</v>
      </c>
      <c r="HB9" s="33">
        <f t="shared" si="18"/>
        <v>54907</v>
      </c>
      <c r="HC9">
        <v>0</v>
      </c>
      <c r="HD9">
        <v>1626</v>
      </c>
      <c r="HE9">
        <v>1294</v>
      </c>
      <c r="HF9">
        <v>478</v>
      </c>
      <c r="HG9">
        <v>2898</v>
      </c>
      <c r="HH9">
        <v>7306</v>
      </c>
      <c r="HI9">
        <v>1939</v>
      </c>
      <c r="HJ9">
        <v>4068</v>
      </c>
      <c r="HK9">
        <v>5645</v>
      </c>
      <c r="HL9">
        <v>14255</v>
      </c>
      <c r="HM9" s="33">
        <f t="shared" si="19"/>
        <v>39509</v>
      </c>
    </row>
    <row r="10" spans="1:221" ht="15.75" customHeight="1" x14ac:dyDescent="0.25">
      <c r="A10" s="12" t="s">
        <v>17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f>SUM(B10:K10)</f>
        <v>0</v>
      </c>
      <c r="M10">
        <v>0</v>
      </c>
      <c r="N10">
        <v>0</v>
      </c>
      <c r="O10">
        <v>414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s="33">
        <f>SUM(M10:V10)</f>
        <v>414</v>
      </c>
      <c r="X10">
        <v>0</v>
      </c>
      <c r="Y10">
        <v>0</v>
      </c>
      <c r="Z10">
        <v>0</v>
      </c>
      <c r="AA10">
        <v>409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 s="33">
        <f>SUM(X10:AG10)</f>
        <v>409</v>
      </c>
      <c r="AI10">
        <v>0</v>
      </c>
      <c r="AJ10">
        <v>0</v>
      </c>
      <c r="AK10">
        <v>0</v>
      </c>
      <c r="AL10">
        <v>496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 s="33">
        <f>SUM(AI10:AR10)</f>
        <v>496</v>
      </c>
      <c r="AT10">
        <v>0</v>
      </c>
      <c r="AU10">
        <v>234</v>
      </c>
      <c r="AV10">
        <v>895</v>
      </c>
      <c r="AW10">
        <v>0</v>
      </c>
      <c r="AX10">
        <v>1127</v>
      </c>
      <c r="AY10">
        <v>0</v>
      </c>
      <c r="AZ10">
        <v>0</v>
      </c>
      <c r="BA10">
        <v>0</v>
      </c>
      <c r="BB10">
        <v>0</v>
      </c>
      <c r="BC10">
        <v>0</v>
      </c>
      <c r="BD10" s="33">
        <f>SUM(AT10:BC10)</f>
        <v>2256</v>
      </c>
      <c r="BE10">
        <v>0</v>
      </c>
      <c r="BF10">
        <v>0</v>
      </c>
      <c r="BG10">
        <v>0</v>
      </c>
      <c r="BH10">
        <v>0</v>
      </c>
      <c r="BI10">
        <v>602</v>
      </c>
      <c r="BJ10">
        <v>0</v>
      </c>
      <c r="BK10">
        <v>0</v>
      </c>
      <c r="BL10">
        <v>0</v>
      </c>
      <c r="BM10">
        <v>0</v>
      </c>
      <c r="BN10">
        <v>0</v>
      </c>
      <c r="BO10" s="33">
        <f>SUM(BE10:BN10)</f>
        <v>602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 s="33">
        <f>SUM(BP10:BY10)</f>
        <v>0</v>
      </c>
      <c r="CA10">
        <v>0</v>
      </c>
      <c r="CB10">
        <v>778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626</v>
      </c>
      <c r="CI10">
        <v>0</v>
      </c>
      <c r="CJ10">
        <v>0</v>
      </c>
      <c r="CK10" s="33">
        <f>SUM(CA10:CJ10)</f>
        <v>1404</v>
      </c>
      <c r="CL10">
        <v>0</v>
      </c>
      <c r="CM10">
        <v>918</v>
      </c>
      <c r="CN10">
        <v>793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 s="33">
        <f>SUM(CL10:CU10)</f>
        <v>1711</v>
      </c>
      <c r="CW10">
        <v>0</v>
      </c>
      <c r="CX10">
        <v>0</v>
      </c>
      <c r="CY10">
        <v>0</v>
      </c>
      <c r="CZ10">
        <v>341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 s="33">
        <f>SUM(CW10:DF10)</f>
        <v>341</v>
      </c>
      <c r="DH10">
        <v>0</v>
      </c>
      <c r="DI10">
        <v>0</v>
      </c>
      <c r="DJ10">
        <v>0</v>
      </c>
      <c r="DK10">
        <v>1361</v>
      </c>
      <c r="DL10">
        <v>0</v>
      </c>
      <c r="DM10">
        <v>538</v>
      </c>
      <c r="DN10">
        <v>0</v>
      </c>
      <c r="DO10">
        <v>0</v>
      </c>
      <c r="DP10">
        <v>0</v>
      </c>
      <c r="DQ10">
        <v>0</v>
      </c>
      <c r="DR10" s="33">
        <f>SUM(DH10:DQ10)</f>
        <v>1899</v>
      </c>
      <c r="DS10">
        <v>0</v>
      </c>
      <c r="DT10">
        <v>0</v>
      </c>
      <c r="DU10">
        <v>303</v>
      </c>
      <c r="DV10">
        <v>1117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 s="33">
        <f>SUM(DS10:EB10)</f>
        <v>1420</v>
      </c>
      <c r="ED10">
        <v>0</v>
      </c>
      <c r="EE10">
        <v>897</v>
      </c>
      <c r="EF10">
        <v>441</v>
      </c>
      <c r="EG10">
        <v>290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 s="33">
        <f>SUM(ED10:EM10)</f>
        <v>1628</v>
      </c>
      <c r="EO10">
        <v>0</v>
      </c>
      <c r="EP10">
        <v>1267</v>
      </c>
      <c r="EQ10">
        <v>0</v>
      </c>
      <c r="ER10">
        <v>296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 s="33">
        <f>SUM(EO10:EX10)</f>
        <v>1563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 s="33">
        <f>SUM(EZ10:FI10)</f>
        <v>0</v>
      </c>
      <c r="FK10">
        <v>0</v>
      </c>
      <c r="FL10">
        <v>0</v>
      </c>
      <c r="FM10">
        <v>309</v>
      </c>
      <c r="FN10">
        <v>0</v>
      </c>
      <c r="FO10">
        <v>354</v>
      </c>
      <c r="FP10">
        <v>392</v>
      </c>
      <c r="FQ10">
        <v>0</v>
      </c>
      <c r="FR10">
        <v>0</v>
      </c>
      <c r="FS10">
        <v>0</v>
      </c>
      <c r="FT10">
        <v>0</v>
      </c>
      <c r="FU10" s="33">
        <f>SUM(FK10:FT10)</f>
        <v>1055</v>
      </c>
      <c r="FV10">
        <v>0</v>
      </c>
      <c r="FW10">
        <v>0</v>
      </c>
      <c r="FX10">
        <v>626</v>
      </c>
      <c r="FY10">
        <v>0</v>
      </c>
      <c r="FZ10">
        <v>589</v>
      </c>
      <c r="GA10">
        <v>0</v>
      </c>
      <c r="GB10">
        <v>0</v>
      </c>
      <c r="GC10">
        <v>0</v>
      </c>
      <c r="GD10">
        <v>0</v>
      </c>
      <c r="GE10">
        <v>0</v>
      </c>
      <c r="GF10" s="33">
        <f>SUM(FV10:GE10)</f>
        <v>1215</v>
      </c>
      <c r="GG10">
        <v>0</v>
      </c>
      <c r="GH10">
        <v>0</v>
      </c>
      <c r="GI10">
        <v>648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 s="33">
        <f>SUM(GG10:GP10)</f>
        <v>648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 s="33">
        <f>SUM(GR10:HA10)</f>
        <v>0</v>
      </c>
      <c r="HC10">
        <v>0</v>
      </c>
      <c r="HD10">
        <v>778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626</v>
      </c>
      <c r="HK10">
        <v>0</v>
      </c>
      <c r="HL10">
        <v>0</v>
      </c>
      <c r="HM10" s="33">
        <f>SUM(HC10:HL10)</f>
        <v>1404</v>
      </c>
    </row>
    <row r="11" spans="1:221" ht="15.75" customHeight="1" x14ac:dyDescent="0.25">
      <c r="A11" s="12" t="s">
        <v>18</v>
      </c>
      <c r="B11" s="33">
        <v>0</v>
      </c>
      <c r="C11" s="33">
        <v>0</v>
      </c>
      <c r="D11" s="33">
        <v>383</v>
      </c>
      <c r="E11" s="33">
        <v>1054</v>
      </c>
      <c r="F11" s="33">
        <v>185</v>
      </c>
      <c r="G11" s="33">
        <v>1425</v>
      </c>
      <c r="H11" s="33">
        <v>0</v>
      </c>
      <c r="I11" s="33">
        <v>0</v>
      </c>
      <c r="J11" s="33">
        <v>144</v>
      </c>
      <c r="K11" s="33">
        <v>1649</v>
      </c>
      <c r="L11" s="33">
        <f t="shared" ref="L11:L14" si="20">SUM(B11:K11)</f>
        <v>4840</v>
      </c>
      <c r="M11">
        <v>0</v>
      </c>
      <c r="N11">
        <v>1152</v>
      </c>
      <c r="O11">
        <v>562</v>
      </c>
      <c r="P11">
        <v>0</v>
      </c>
      <c r="Q11">
        <v>0</v>
      </c>
      <c r="R11">
        <v>2546</v>
      </c>
      <c r="S11">
        <v>0</v>
      </c>
      <c r="T11">
        <v>549</v>
      </c>
      <c r="U11">
        <v>206</v>
      </c>
      <c r="V11">
        <v>1592</v>
      </c>
      <c r="W11" s="33">
        <f t="shared" si="1"/>
        <v>6607</v>
      </c>
      <c r="X11">
        <v>0</v>
      </c>
      <c r="Y11">
        <v>0</v>
      </c>
      <c r="Z11">
        <v>1113</v>
      </c>
      <c r="AA11">
        <v>939</v>
      </c>
      <c r="AB11">
        <v>909</v>
      </c>
      <c r="AC11">
        <v>593</v>
      </c>
      <c r="AD11">
        <v>0</v>
      </c>
      <c r="AE11">
        <v>1380</v>
      </c>
      <c r="AF11">
        <v>0</v>
      </c>
      <c r="AG11">
        <v>1125</v>
      </c>
      <c r="AH11" s="33">
        <f t="shared" si="2"/>
        <v>6059</v>
      </c>
      <c r="AI11">
        <v>0</v>
      </c>
      <c r="AJ11">
        <v>0</v>
      </c>
      <c r="AK11">
        <v>2310</v>
      </c>
      <c r="AL11">
        <v>813</v>
      </c>
      <c r="AM11">
        <v>580</v>
      </c>
      <c r="AN11">
        <v>4128</v>
      </c>
      <c r="AO11">
        <v>0</v>
      </c>
      <c r="AP11">
        <v>458</v>
      </c>
      <c r="AQ11">
        <v>393</v>
      </c>
      <c r="AR11">
        <v>1744</v>
      </c>
      <c r="AS11" s="33">
        <f t="shared" si="3"/>
        <v>10426</v>
      </c>
      <c r="AT11">
        <v>0</v>
      </c>
      <c r="AU11">
        <v>1138</v>
      </c>
      <c r="AV11">
        <v>1309</v>
      </c>
      <c r="AW11">
        <v>0</v>
      </c>
      <c r="AX11">
        <v>439</v>
      </c>
      <c r="AY11">
        <v>1674</v>
      </c>
      <c r="AZ11">
        <v>0</v>
      </c>
      <c r="BA11">
        <v>0</v>
      </c>
      <c r="BB11">
        <v>0</v>
      </c>
      <c r="BC11">
        <v>2145</v>
      </c>
      <c r="BD11" s="33">
        <f t="shared" si="4"/>
        <v>6705</v>
      </c>
      <c r="BE11">
        <v>0</v>
      </c>
      <c r="BF11">
        <v>297</v>
      </c>
      <c r="BG11">
        <v>295</v>
      </c>
      <c r="BH11">
        <v>0</v>
      </c>
      <c r="BI11">
        <v>1478</v>
      </c>
      <c r="BJ11">
        <v>3573</v>
      </c>
      <c r="BK11">
        <v>0</v>
      </c>
      <c r="BL11">
        <v>394</v>
      </c>
      <c r="BM11">
        <v>512</v>
      </c>
      <c r="BN11">
        <v>1405</v>
      </c>
      <c r="BO11" s="33">
        <f t="shared" si="5"/>
        <v>7954</v>
      </c>
      <c r="BP11">
        <v>0</v>
      </c>
      <c r="BQ11">
        <v>0</v>
      </c>
      <c r="BR11">
        <v>820</v>
      </c>
      <c r="BS11">
        <v>0</v>
      </c>
      <c r="BT11">
        <v>834</v>
      </c>
      <c r="BU11">
        <v>5759</v>
      </c>
      <c r="BV11">
        <v>0</v>
      </c>
      <c r="BW11">
        <v>1268</v>
      </c>
      <c r="BX11">
        <v>585</v>
      </c>
      <c r="BY11">
        <v>2287</v>
      </c>
      <c r="BZ11" s="33">
        <f t="shared" si="6"/>
        <v>11553</v>
      </c>
      <c r="CA11">
        <v>0</v>
      </c>
      <c r="CB11">
        <v>0</v>
      </c>
      <c r="CC11">
        <v>1195</v>
      </c>
      <c r="CD11">
        <v>222</v>
      </c>
      <c r="CE11">
        <v>0</v>
      </c>
      <c r="CF11">
        <v>3702</v>
      </c>
      <c r="CG11">
        <v>326</v>
      </c>
      <c r="CH11">
        <v>1490</v>
      </c>
      <c r="CI11">
        <v>390</v>
      </c>
      <c r="CJ11">
        <v>2357</v>
      </c>
      <c r="CK11" s="33">
        <f t="shared" si="7"/>
        <v>9682</v>
      </c>
      <c r="CL11">
        <v>0</v>
      </c>
      <c r="CM11">
        <v>0</v>
      </c>
      <c r="CN11">
        <v>2349</v>
      </c>
      <c r="CO11">
        <v>198</v>
      </c>
      <c r="CP11">
        <v>0</v>
      </c>
      <c r="CQ11">
        <v>4522</v>
      </c>
      <c r="CR11">
        <v>506</v>
      </c>
      <c r="CS11">
        <v>468</v>
      </c>
      <c r="CT11">
        <v>385</v>
      </c>
      <c r="CU11">
        <v>1127</v>
      </c>
      <c r="CV11" s="33">
        <f t="shared" si="8"/>
        <v>9555</v>
      </c>
      <c r="CW11">
        <v>0</v>
      </c>
      <c r="CX11">
        <v>0</v>
      </c>
      <c r="CY11">
        <v>620</v>
      </c>
      <c r="CZ11">
        <v>307</v>
      </c>
      <c r="DA11">
        <v>1366</v>
      </c>
      <c r="DB11">
        <v>5669</v>
      </c>
      <c r="DC11">
        <v>0</v>
      </c>
      <c r="DD11">
        <v>512</v>
      </c>
      <c r="DE11">
        <v>0</v>
      </c>
      <c r="DF11">
        <v>2265</v>
      </c>
      <c r="DG11" s="33">
        <f t="shared" si="9"/>
        <v>10739</v>
      </c>
      <c r="DH11">
        <v>0</v>
      </c>
      <c r="DI11">
        <v>0</v>
      </c>
      <c r="DJ11">
        <v>352</v>
      </c>
      <c r="DK11">
        <v>1078</v>
      </c>
      <c r="DL11">
        <v>348</v>
      </c>
      <c r="DM11">
        <v>3337</v>
      </c>
      <c r="DN11">
        <v>0</v>
      </c>
      <c r="DO11">
        <v>1043</v>
      </c>
      <c r="DP11">
        <v>0</v>
      </c>
      <c r="DQ11">
        <v>658</v>
      </c>
      <c r="DR11" s="33">
        <f t="shared" si="10"/>
        <v>6816</v>
      </c>
      <c r="DS11">
        <v>0</v>
      </c>
      <c r="DT11">
        <v>0</v>
      </c>
      <c r="DU11">
        <v>1236</v>
      </c>
      <c r="DV11">
        <v>0</v>
      </c>
      <c r="DW11">
        <v>298</v>
      </c>
      <c r="DX11">
        <v>4459</v>
      </c>
      <c r="DY11">
        <v>0</v>
      </c>
      <c r="DZ11">
        <v>0</v>
      </c>
      <c r="EA11">
        <v>0</v>
      </c>
      <c r="EB11">
        <v>1544</v>
      </c>
      <c r="EC11" s="33">
        <f t="shared" si="11"/>
        <v>7537</v>
      </c>
      <c r="ED11">
        <v>0</v>
      </c>
      <c r="EE11">
        <v>0</v>
      </c>
      <c r="EF11">
        <v>1986</v>
      </c>
      <c r="EG11">
        <v>267</v>
      </c>
      <c r="EH11">
        <v>307</v>
      </c>
      <c r="EI11">
        <v>5583</v>
      </c>
      <c r="EJ11">
        <v>0</v>
      </c>
      <c r="EK11">
        <v>751</v>
      </c>
      <c r="EL11">
        <v>0</v>
      </c>
      <c r="EM11">
        <v>5011</v>
      </c>
      <c r="EN11" s="33">
        <f t="shared" si="12"/>
        <v>13905</v>
      </c>
      <c r="EO11">
        <v>0</v>
      </c>
      <c r="EP11">
        <v>352</v>
      </c>
      <c r="EQ11">
        <v>1647</v>
      </c>
      <c r="ER11">
        <v>1694</v>
      </c>
      <c r="ES11">
        <v>0</v>
      </c>
      <c r="ET11">
        <v>4002</v>
      </c>
      <c r="EU11">
        <v>0</v>
      </c>
      <c r="EV11">
        <v>0</v>
      </c>
      <c r="EW11">
        <v>626</v>
      </c>
      <c r="EX11">
        <v>2033</v>
      </c>
      <c r="EY11" s="33">
        <f t="shared" si="13"/>
        <v>10354</v>
      </c>
      <c r="EZ11">
        <v>0</v>
      </c>
      <c r="FA11">
        <v>100</v>
      </c>
      <c r="FB11">
        <v>1091</v>
      </c>
      <c r="FC11">
        <v>1212</v>
      </c>
      <c r="FD11">
        <v>804</v>
      </c>
      <c r="FE11">
        <v>5481</v>
      </c>
      <c r="FF11">
        <v>0</v>
      </c>
      <c r="FG11">
        <v>0</v>
      </c>
      <c r="FH11">
        <v>1452</v>
      </c>
      <c r="FI11">
        <v>2314</v>
      </c>
      <c r="FJ11" s="33">
        <f t="shared" si="14"/>
        <v>12454</v>
      </c>
      <c r="FK11">
        <v>0</v>
      </c>
      <c r="FL11">
        <v>179</v>
      </c>
      <c r="FM11">
        <v>1086</v>
      </c>
      <c r="FN11">
        <v>885</v>
      </c>
      <c r="FO11">
        <v>1805</v>
      </c>
      <c r="FP11">
        <v>8712</v>
      </c>
      <c r="FQ11">
        <v>0</v>
      </c>
      <c r="FR11">
        <v>521</v>
      </c>
      <c r="FS11">
        <v>1317</v>
      </c>
      <c r="FT11">
        <v>2040</v>
      </c>
      <c r="FU11" s="33">
        <f t="shared" si="15"/>
        <v>16545</v>
      </c>
      <c r="FV11">
        <v>0</v>
      </c>
      <c r="FW11">
        <v>742</v>
      </c>
      <c r="FX11">
        <v>4624</v>
      </c>
      <c r="FY11">
        <v>951</v>
      </c>
      <c r="FZ11">
        <v>910</v>
      </c>
      <c r="GA11">
        <v>3371</v>
      </c>
      <c r="GB11">
        <v>0</v>
      </c>
      <c r="GC11">
        <v>722</v>
      </c>
      <c r="GD11">
        <v>723</v>
      </c>
      <c r="GE11">
        <v>7731</v>
      </c>
      <c r="GF11" s="33">
        <f t="shared" si="16"/>
        <v>19774</v>
      </c>
      <c r="GG11">
        <v>0</v>
      </c>
      <c r="GH11">
        <v>445</v>
      </c>
      <c r="GI11">
        <v>556</v>
      </c>
      <c r="GJ11">
        <v>0</v>
      </c>
      <c r="GK11">
        <v>0</v>
      </c>
      <c r="GL11">
        <v>11440</v>
      </c>
      <c r="GM11">
        <v>0</v>
      </c>
      <c r="GN11">
        <v>2496</v>
      </c>
      <c r="GO11">
        <v>1632</v>
      </c>
      <c r="GP11">
        <v>14067</v>
      </c>
      <c r="GQ11" s="33">
        <f t="shared" si="17"/>
        <v>30636</v>
      </c>
      <c r="GR11">
        <v>0</v>
      </c>
      <c r="GS11">
        <v>311</v>
      </c>
      <c r="GT11">
        <v>3460</v>
      </c>
      <c r="GU11">
        <v>559</v>
      </c>
      <c r="GV11">
        <v>1551</v>
      </c>
      <c r="GW11">
        <v>7355</v>
      </c>
      <c r="GX11">
        <v>0</v>
      </c>
      <c r="GY11">
        <v>2605</v>
      </c>
      <c r="GZ11">
        <v>2380</v>
      </c>
      <c r="HA11">
        <v>7145</v>
      </c>
      <c r="HB11" s="33">
        <f t="shared" si="18"/>
        <v>25366</v>
      </c>
      <c r="HC11">
        <v>0</v>
      </c>
      <c r="HD11">
        <v>0</v>
      </c>
      <c r="HE11">
        <v>1195</v>
      </c>
      <c r="HF11">
        <v>222</v>
      </c>
      <c r="HG11">
        <v>0</v>
      </c>
      <c r="HH11">
        <v>3702</v>
      </c>
      <c r="HI11">
        <v>326</v>
      </c>
      <c r="HJ11">
        <v>1490</v>
      </c>
      <c r="HK11">
        <v>390</v>
      </c>
      <c r="HL11">
        <v>2357</v>
      </c>
      <c r="HM11" s="33">
        <f t="shared" ref="HM11:HM14" si="21">SUM(HC11:HL11)</f>
        <v>9682</v>
      </c>
    </row>
    <row r="12" spans="1:221" ht="15.75" customHeight="1" x14ac:dyDescent="0.25">
      <c r="A12" s="12" t="s">
        <v>19</v>
      </c>
      <c r="B12" s="33">
        <v>0</v>
      </c>
      <c r="C12" s="33">
        <v>1156</v>
      </c>
      <c r="D12" s="33">
        <v>2549</v>
      </c>
      <c r="E12" s="33">
        <v>7806</v>
      </c>
      <c r="F12" s="33">
        <v>4764</v>
      </c>
      <c r="G12" s="33">
        <v>38062</v>
      </c>
      <c r="H12" s="33">
        <v>4249</v>
      </c>
      <c r="I12" s="33">
        <v>28383</v>
      </c>
      <c r="J12" s="33">
        <v>12570</v>
      </c>
      <c r="K12" s="33">
        <v>50071</v>
      </c>
      <c r="L12" s="33">
        <f t="shared" si="20"/>
        <v>149610</v>
      </c>
      <c r="M12">
        <v>734</v>
      </c>
      <c r="N12">
        <v>6186</v>
      </c>
      <c r="O12">
        <v>6099</v>
      </c>
      <c r="P12">
        <v>6746</v>
      </c>
      <c r="Q12">
        <v>4143</v>
      </c>
      <c r="R12">
        <v>24925</v>
      </c>
      <c r="S12">
        <v>640</v>
      </c>
      <c r="T12">
        <v>30305</v>
      </c>
      <c r="U12">
        <v>13159</v>
      </c>
      <c r="V12">
        <v>62887</v>
      </c>
      <c r="W12" s="33">
        <f t="shared" si="1"/>
        <v>155824</v>
      </c>
      <c r="X12">
        <v>1840</v>
      </c>
      <c r="Y12">
        <v>2955</v>
      </c>
      <c r="Z12">
        <v>2245</v>
      </c>
      <c r="AA12">
        <v>10058</v>
      </c>
      <c r="AB12">
        <v>4823</v>
      </c>
      <c r="AC12">
        <v>29326</v>
      </c>
      <c r="AD12">
        <v>3434</v>
      </c>
      <c r="AE12">
        <v>42176</v>
      </c>
      <c r="AF12">
        <v>14472</v>
      </c>
      <c r="AG12">
        <v>59773</v>
      </c>
      <c r="AH12" s="33">
        <f t="shared" si="2"/>
        <v>171102</v>
      </c>
      <c r="AI12">
        <v>536</v>
      </c>
      <c r="AJ12">
        <v>1919</v>
      </c>
      <c r="AK12">
        <v>5419</v>
      </c>
      <c r="AL12">
        <v>6513</v>
      </c>
      <c r="AM12">
        <v>4033</v>
      </c>
      <c r="AN12">
        <v>46646</v>
      </c>
      <c r="AO12">
        <v>1761</v>
      </c>
      <c r="AP12">
        <v>51439</v>
      </c>
      <c r="AQ12">
        <v>18416</v>
      </c>
      <c r="AR12">
        <v>55895</v>
      </c>
      <c r="AS12" s="33">
        <f t="shared" si="3"/>
        <v>192577</v>
      </c>
      <c r="AT12">
        <v>1592</v>
      </c>
      <c r="AU12">
        <v>3194</v>
      </c>
      <c r="AV12">
        <v>4237</v>
      </c>
      <c r="AW12">
        <v>8565</v>
      </c>
      <c r="AX12">
        <v>6288</v>
      </c>
      <c r="AY12">
        <v>46884</v>
      </c>
      <c r="AZ12">
        <v>3284</v>
      </c>
      <c r="BA12">
        <v>32704</v>
      </c>
      <c r="BB12">
        <v>11413</v>
      </c>
      <c r="BC12">
        <v>62882</v>
      </c>
      <c r="BD12" s="33">
        <f t="shared" si="4"/>
        <v>181043</v>
      </c>
      <c r="BE12">
        <v>1200</v>
      </c>
      <c r="BF12">
        <v>2538</v>
      </c>
      <c r="BG12">
        <v>7055</v>
      </c>
      <c r="BH12">
        <v>12065</v>
      </c>
      <c r="BI12">
        <v>5088</v>
      </c>
      <c r="BJ12">
        <v>32619</v>
      </c>
      <c r="BK12">
        <v>2193</v>
      </c>
      <c r="BL12">
        <v>25284</v>
      </c>
      <c r="BM12">
        <v>14411</v>
      </c>
      <c r="BN12">
        <v>46070</v>
      </c>
      <c r="BO12" s="33">
        <f t="shared" si="5"/>
        <v>148523</v>
      </c>
      <c r="BP12">
        <v>1202</v>
      </c>
      <c r="BQ12">
        <v>1499</v>
      </c>
      <c r="BR12">
        <v>4459</v>
      </c>
      <c r="BS12">
        <v>6641</v>
      </c>
      <c r="BT12">
        <v>4468</v>
      </c>
      <c r="BU12">
        <v>30719</v>
      </c>
      <c r="BV12">
        <v>0</v>
      </c>
      <c r="BW12">
        <v>18465</v>
      </c>
      <c r="BX12">
        <v>11545</v>
      </c>
      <c r="BY12">
        <v>46992</v>
      </c>
      <c r="BZ12" s="33">
        <f t="shared" si="6"/>
        <v>125990</v>
      </c>
      <c r="CA12">
        <v>1002</v>
      </c>
      <c r="CB12">
        <v>3520</v>
      </c>
      <c r="CC12">
        <v>4235</v>
      </c>
      <c r="CD12">
        <v>2785</v>
      </c>
      <c r="CE12">
        <v>5500</v>
      </c>
      <c r="CF12">
        <v>36222</v>
      </c>
      <c r="CG12">
        <v>662</v>
      </c>
      <c r="CH12">
        <v>17285</v>
      </c>
      <c r="CI12">
        <v>10322</v>
      </c>
      <c r="CJ12">
        <v>52252</v>
      </c>
      <c r="CK12" s="33">
        <f t="shared" si="7"/>
        <v>133785</v>
      </c>
      <c r="CL12">
        <v>804</v>
      </c>
      <c r="CM12">
        <v>1401</v>
      </c>
      <c r="CN12">
        <v>5609</v>
      </c>
      <c r="CO12">
        <v>3459</v>
      </c>
      <c r="CP12">
        <v>1981</v>
      </c>
      <c r="CQ12">
        <v>25494</v>
      </c>
      <c r="CR12">
        <v>1535</v>
      </c>
      <c r="CS12">
        <v>13793</v>
      </c>
      <c r="CT12">
        <v>6148</v>
      </c>
      <c r="CU12">
        <v>47122</v>
      </c>
      <c r="CV12" s="33">
        <f t="shared" si="8"/>
        <v>107346</v>
      </c>
      <c r="CW12">
        <v>1967</v>
      </c>
      <c r="CX12">
        <v>1748</v>
      </c>
      <c r="CY12">
        <v>5030</v>
      </c>
      <c r="CZ12">
        <v>1939</v>
      </c>
      <c r="DA12">
        <v>3927</v>
      </c>
      <c r="DB12">
        <v>29376</v>
      </c>
      <c r="DC12">
        <v>2497</v>
      </c>
      <c r="DD12">
        <v>10698</v>
      </c>
      <c r="DE12">
        <v>6557</v>
      </c>
      <c r="DF12">
        <v>40187</v>
      </c>
      <c r="DG12" s="33">
        <f t="shared" si="9"/>
        <v>103926</v>
      </c>
      <c r="DH12">
        <v>1803</v>
      </c>
      <c r="DI12">
        <v>3643</v>
      </c>
      <c r="DJ12">
        <v>2127</v>
      </c>
      <c r="DK12">
        <v>4414</v>
      </c>
      <c r="DL12">
        <v>3527</v>
      </c>
      <c r="DM12">
        <v>29255</v>
      </c>
      <c r="DN12">
        <v>957</v>
      </c>
      <c r="DO12">
        <v>10870</v>
      </c>
      <c r="DP12">
        <v>8904</v>
      </c>
      <c r="DQ12">
        <v>28787</v>
      </c>
      <c r="DR12" s="33">
        <f t="shared" si="10"/>
        <v>94287</v>
      </c>
      <c r="DS12">
        <v>391</v>
      </c>
      <c r="DT12">
        <v>1481</v>
      </c>
      <c r="DU12">
        <v>3738</v>
      </c>
      <c r="DV12">
        <v>4328</v>
      </c>
      <c r="DW12">
        <v>2467</v>
      </c>
      <c r="DX12">
        <v>35550</v>
      </c>
      <c r="DY12">
        <v>935</v>
      </c>
      <c r="DZ12">
        <v>10155</v>
      </c>
      <c r="EA12">
        <v>7566</v>
      </c>
      <c r="EB12">
        <v>38905</v>
      </c>
      <c r="EC12" s="33">
        <f t="shared" si="11"/>
        <v>105516</v>
      </c>
      <c r="ED12">
        <v>1290</v>
      </c>
      <c r="EE12">
        <v>679</v>
      </c>
      <c r="EF12">
        <v>3170</v>
      </c>
      <c r="EG12">
        <v>5018</v>
      </c>
      <c r="EH12">
        <v>4543</v>
      </c>
      <c r="EI12">
        <v>34179</v>
      </c>
      <c r="EJ12">
        <v>563</v>
      </c>
      <c r="EK12">
        <v>15312</v>
      </c>
      <c r="EL12">
        <v>12796</v>
      </c>
      <c r="EM12">
        <v>42388</v>
      </c>
      <c r="EN12" s="33">
        <f t="shared" si="12"/>
        <v>119938</v>
      </c>
      <c r="EO12">
        <v>1001</v>
      </c>
      <c r="EP12">
        <v>3857</v>
      </c>
      <c r="EQ12">
        <v>7083</v>
      </c>
      <c r="ER12">
        <v>6129</v>
      </c>
      <c r="ES12">
        <v>3814</v>
      </c>
      <c r="ET12">
        <v>36550</v>
      </c>
      <c r="EU12">
        <v>3014</v>
      </c>
      <c r="EV12">
        <v>13742</v>
      </c>
      <c r="EW12">
        <v>12340</v>
      </c>
      <c r="EX12">
        <v>37722</v>
      </c>
      <c r="EY12" s="33">
        <f t="shared" si="13"/>
        <v>125252</v>
      </c>
      <c r="EZ12">
        <v>1487</v>
      </c>
      <c r="FA12">
        <v>2579</v>
      </c>
      <c r="FB12">
        <v>8441</v>
      </c>
      <c r="FC12">
        <v>3179</v>
      </c>
      <c r="FD12">
        <v>5202</v>
      </c>
      <c r="FE12">
        <v>29515</v>
      </c>
      <c r="FF12">
        <v>3966</v>
      </c>
      <c r="FG12">
        <v>9013</v>
      </c>
      <c r="FH12">
        <v>11776</v>
      </c>
      <c r="FI12">
        <v>37733</v>
      </c>
      <c r="FJ12" s="33">
        <f t="shared" si="14"/>
        <v>112891</v>
      </c>
      <c r="FK12">
        <v>1288</v>
      </c>
      <c r="FL12">
        <v>3387</v>
      </c>
      <c r="FM12">
        <v>16022</v>
      </c>
      <c r="FN12">
        <v>8547</v>
      </c>
      <c r="FO12">
        <v>7456</v>
      </c>
      <c r="FP12">
        <v>32071</v>
      </c>
      <c r="FQ12">
        <v>1963</v>
      </c>
      <c r="FR12">
        <v>12468</v>
      </c>
      <c r="FS12">
        <v>7141</v>
      </c>
      <c r="FT12">
        <v>28532</v>
      </c>
      <c r="FU12" s="33">
        <f t="shared" si="15"/>
        <v>118875</v>
      </c>
      <c r="FV12">
        <v>823</v>
      </c>
      <c r="FW12">
        <v>4369</v>
      </c>
      <c r="FX12">
        <v>19214</v>
      </c>
      <c r="FY12">
        <v>15406</v>
      </c>
      <c r="FZ12">
        <v>6345</v>
      </c>
      <c r="GA12">
        <v>49980</v>
      </c>
      <c r="GB12">
        <v>885</v>
      </c>
      <c r="GC12">
        <v>16928</v>
      </c>
      <c r="GD12">
        <v>7011</v>
      </c>
      <c r="GE12">
        <v>38824</v>
      </c>
      <c r="GF12" s="33">
        <f t="shared" si="16"/>
        <v>159785</v>
      </c>
      <c r="GG12">
        <v>0</v>
      </c>
      <c r="GH12">
        <v>5070</v>
      </c>
      <c r="GI12">
        <v>16974</v>
      </c>
      <c r="GJ12">
        <v>9857</v>
      </c>
      <c r="GK12">
        <v>13132</v>
      </c>
      <c r="GL12">
        <v>48461</v>
      </c>
      <c r="GM12">
        <v>1456</v>
      </c>
      <c r="GN12">
        <v>18304</v>
      </c>
      <c r="GO12">
        <v>16002</v>
      </c>
      <c r="GP12">
        <v>38110</v>
      </c>
      <c r="GQ12" s="33">
        <f t="shared" si="17"/>
        <v>167366</v>
      </c>
      <c r="GR12">
        <v>0</v>
      </c>
      <c r="GS12">
        <v>5187</v>
      </c>
      <c r="GT12">
        <v>18873</v>
      </c>
      <c r="GU12">
        <v>19068</v>
      </c>
      <c r="GV12">
        <v>15307</v>
      </c>
      <c r="GW12">
        <v>62934</v>
      </c>
      <c r="GX12">
        <v>387</v>
      </c>
      <c r="GY12">
        <v>32598</v>
      </c>
      <c r="GZ12">
        <v>19965</v>
      </c>
      <c r="HA12">
        <v>53417</v>
      </c>
      <c r="HB12" s="33">
        <f t="shared" si="18"/>
        <v>227736</v>
      </c>
      <c r="HC12">
        <v>1002</v>
      </c>
      <c r="HD12">
        <v>3520</v>
      </c>
      <c r="HE12">
        <v>4235</v>
      </c>
      <c r="HF12">
        <v>2785</v>
      </c>
      <c r="HG12">
        <v>5500</v>
      </c>
      <c r="HH12">
        <v>36222</v>
      </c>
      <c r="HI12">
        <v>662</v>
      </c>
      <c r="HJ12">
        <v>17285</v>
      </c>
      <c r="HK12">
        <v>10322</v>
      </c>
      <c r="HL12">
        <v>52252</v>
      </c>
      <c r="HM12" s="33">
        <f t="shared" si="21"/>
        <v>133785</v>
      </c>
    </row>
    <row r="13" spans="1:221" ht="15.75" customHeight="1" x14ac:dyDescent="0.25">
      <c r="A13" s="12" t="s">
        <v>20</v>
      </c>
      <c r="B13" s="33">
        <v>0</v>
      </c>
      <c r="C13" s="33">
        <f>339+249</f>
        <v>588</v>
      </c>
      <c r="D13" s="33">
        <v>0</v>
      </c>
      <c r="E13" s="33">
        <v>801</v>
      </c>
      <c r="F13" s="33">
        <v>0</v>
      </c>
      <c r="G13" s="33">
        <v>0</v>
      </c>
      <c r="H13" s="33">
        <v>0</v>
      </c>
      <c r="I13" s="33">
        <v>716</v>
      </c>
      <c r="J13" s="33">
        <v>0</v>
      </c>
      <c r="K13" s="33">
        <v>0</v>
      </c>
      <c r="L13" s="33">
        <f t="shared" si="20"/>
        <v>2105</v>
      </c>
      <c r="M13" s="33">
        <v>0</v>
      </c>
      <c r="N13" s="33">
        <v>1990</v>
      </c>
      <c r="O13" s="33">
        <v>0</v>
      </c>
      <c r="P13" s="33">
        <v>0</v>
      </c>
      <c r="Q13" s="33">
        <v>0</v>
      </c>
      <c r="R13" s="33">
        <v>1543</v>
      </c>
      <c r="S13" s="33">
        <v>0</v>
      </c>
      <c r="T13" s="33">
        <v>629</v>
      </c>
      <c r="U13" s="33">
        <v>0</v>
      </c>
      <c r="V13" s="33">
        <v>1013</v>
      </c>
      <c r="W13" s="33">
        <f t="shared" si="1"/>
        <v>5175</v>
      </c>
      <c r="X13" s="33">
        <v>0</v>
      </c>
      <c r="Y13" s="33">
        <v>1903</v>
      </c>
      <c r="Z13" s="33">
        <v>407</v>
      </c>
      <c r="AA13" s="33">
        <v>590</v>
      </c>
      <c r="AB13" s="33">
        <v>0</v>
      </c>
      <c r="AC13" s="33">
        <v>4410</v>
      </c>
      <c r="AD13" s="33">
        <v>0</v>
      </c>
      <c r="AE13" s="33">
        <v>569</v>
      </c>
      <c r="AF13" s="33">
        <v>0</v>
      </c>
      <c r="AG13" s="33">
        <v>569</v>
      </c>
      <c r="AH13" s="33">
        <f t="shared" si="2"/>
        <v>8448</v>
      </c>
      <c r="AI13" s="33">
        <v>0</v>
      </c>
      <c r="AJ13" s="33">
        <v>4553</v>
      </c>
      <c r="AK13" s="33">
        <v>687</v>
      </c>
      <c r="AL13" s="33">
        <v>275</v>
      </c>
      <c r="AM13" s="33">
        <v>594</v>
      </c>
      <c r="AN13" s="33">
        <v>7218</v>
      </c>
      <c r="AO13" s="33">
        <v>0</v>
      </c>
      <c r="AP13" s="33">
        <v>297</v>
      </c>
      <c r="AQ13" s="33">
        <v>699</v>
      </c>
      <c r="AR13" s="33">
        <v>1093</v>
      </c>
      <c r="AS13" s="33">
        <f t="shared" si="3"/>
        <v>15416</v>
      </c>
      <c r="AT13" s="33">
        <v>0</v>
      </c>
      <c r="AU13" s="33">
        <v>2514</v>
      </c>
      <c r="AV13" s="33">
        <v>725</v>
      </c>
      <c r="AW13" s="33">
        <v>612</v>
      </c>
      <c r="AX13" s="33">
        <v>521</v>
      </c>
      <c r="AY13" s="33">
        <v>8301</v>
      </c>
      <c r="AZ13" s="33">
        <v>0</v>
      </c>
      <c r="BA13" s="33">
        <v>685</v>
      </c>
      <c r="BB13" s="33">
        <v>0</v>
      </c>
      <c r="BC13" s="33">
        <v>0</v>
      </c>
      <c r="BD13" s="33">
        <f t="shared" si="4"/>
        <v>13358</v>
      </c>
      <c r="BE13" s="33">
        <v>0</v>
      </c>
      <c r="BF13" s="33">
        <v>2426</v>
      </c>
      <c r="BG13" s="33">
        <v>943</v>
      </c>
      <c r="BH13" s="33">
        <v>579</v>
      </c>
      <c r="BI13" s="33">
        <v>0</v>
      </c>
      <c r="BJ13" s="33">
        <v>4328</v>
      </c>
      <c r="BK13" s="33">
        <v>0</v>
      </c>
      <c r="BL13" s="33">
        <v>702</v>
      </c>
      <c r="BM13" s="33">
        <v>0</v>
      </c>
      <c r="BN13" s="33">
        <v>0</v>
      </c>
      <c r="BO13" s="33">
        <f t="shared" si="5"/>
        <v>8978</v>
      </c>
      <c r="BP13" s="33">
        <v>0</v>
      </c>
      <c r="BQ13" s="33">
        <v>1968</v>
      </c>
      <c r="BR13" s="33">
        <v>665</v>
      </c>
      <c r="BS13" s="33">
        <v>0</v>
      </c>
      <c r="BT13" s="33">
        <v>0</v>
      </c>
      <c r="BU13" s="33">
        <v>3744</v>
      </c>
      <c r="BV13" s="33">
        <v>0</v>
      </c>
      <c r="BW13" s="33">
        <v>0</v>
      </c>
      <c r="BX13" s="33">
        <v>1907</v>
      </c>
      <c r="BY13" s="33">
        <v>1855</v>
      </c>
      <c r="BZ13" s="33">
        <f t="shared" si="6"/>
        <v>10139</v>
      </c>
      <c r="CA13" s="33">
        <v>0</v>
      </c>
      <c r="CB13" s="33">
        <v>1590</v>
      </c>
      <c r="CC13" s="33">
        <v>2151</v>
      </c>
      <c r="CD13" s="33">
        <v>0</v>
      </c>
      <c r="CE13" s="33">
        <v>795</v>
      </c>
      <c r="CF13" s="33">
        <v>12497</v>
      </c>
      <c r="CG13" s="33">
        <v>0</v>
      </c>
      <c r="CH13" s="33">
        <v>0</v>
      </c>
      <c r="CI13" s="33">
        <v>0</v>
      </c>
      <c r="CJ13" s="33">
        <v>740</v>
      </c>
      <c r="CK13" s="33">
        <f t="shared" si="7"/>
        <v>17773</v>
      </c>
      <c r="CL13" s="33">
        <v>0</v>
      </c>
      <c r="CM13" s="33">
        <v>496</v>
      </c>
      <c r="CN13" s="33">
        <v>1928</v>
      </c>
      <c r="CO13" s="33">
        <v>0</v>
      </c>
      <c r="CP13" s="33">
        <v>218</v>
      </c>
      <c r="CQ13" s="33">
        <v>15606</v>
      </c>
      <c r="CR13" s="33">
        <v>0</v>
      </c>
      <c r="CS13" s="33">
        <v>0</v>
      </c>
      <c r="CT13" s="33">
        <v>0</v>
      </c>
      <c r="CU13" s="33">
        <v>2779</v>
      </c>
      <c r="CV13" s="33">
        <f t="shared" si="8"/>
        <v>21027</v>
      </c>
      <c r="CW13" s="33">
        <v>0</v>
      </c>
      <c r="CX13" s="33">
        <v>1318</v>
      </c>
      <c r="CY13" s="33">
        <v>572</v>
      </c>
      <c r="CZ13" s="33">
        <v>831</v>
      </c>
      <c r="DA13" s="33">
        <v>2326</v>
      </c>
      <c r="DB13" s="33">
        <v>13598</v>
      </c>
      <c r="DC13" s="33">
        <v>0</v>
      </c>
      <c r="DD13" s="33">
        <v>0</v>
      </c>
      <c r="DE13" s="33">
        <v>0</v>
      </c>
      <c r="DF13" s="33">
        <v>5952</v>
      </c>
      <c r="DG13" s="33">
        <f t="shared" si="9"/>
        <v>24597</v>
      </c>
      <c r="DH13" s="33">
        <v>0</v>
      </c>
      <c r="DI13" s="33">
        <v>2168</v>
      </c>
      <c r="DJ13" s="33">
        <v>1487</v>
      </c>
      <c r="DK13" s="33">
        <v>805</v>
      </c>
      <c r="DL13" s="33">
        <v>0</v>
      </c>
      <c r="DM13" s="33">
        <v>26167</v>
      </c>
      <c r="DN13" s="33">
        <v>0</v>
      </c>
      <c r="DO13" s="33">
        <v>993</v>
      </c>
      <c r="DP13" s="33">
        <v>0</v>
      </c>
      <c r="DQ13" s="33">
        <v>2392</v>
      </c>
      <c r="DR13" s="33">
        <f t="shared" si="10"/>
        <v>34012</v>
      </c>
      <c r="DS13" s="33">
        <v>0</v>
      </c>
      <c r="DT13" s="33">
        <v>2703</v>
      </c>
      <c r="DU13" s="33">
        <v>1279</v>
      </c>
      <c r="DV13" s="33">
        <v>224</v>
      </c>
      <c r="DW13" s="33">
        <v>596</v>
      </c>
      <c r="DX13" s="33">
        <v>18313</v>
      </c>
      <c r="DY13" s="33">
        <v>0</v>
      </c>
      <c r="DZ13" s="33">
        <v>0</v>
      </c>
      <c r="EA13" s="33">
        <v>896</v>
      </c>
      <c r="EB13" s="33">
        <v>933</v>
      </c>
      <c r="EC13" s="33">
        <f t="shared" si="11"/>
        <v>24944</v>
      </c>
      <c r="ED13" s="33">
        <v>0</v>
      </c>
      <c r="EE13" s="33">
        <v>114</v>
      </c>
      <c r="EF13" s="33">
        <v>570</v>
      </c>
      <c r="EG13" s="33">
        <v>857</v>
      </c>
      <c r="EH13" s="33">
        <v>834</v>
      </c>
      <c r="EI13" s="33">
        <v>8234</v>
      </c>
      <c r="EJ13" s="33">
        <v>321</v>
      </c>
      <c r="EK13" s="33">
        <v>1224</v>
      </c>
      <c r="EL13" s="33">
        <v>842</v>
      </c>
      <c r="EM13" s="33">
        <v>972</v>
      </c>
      <c r="EN13" s="33">
        <f t="shared" si="12"/>
        <v>13968</v>
      </c>
      <c r="EO13" s="33">
        <v>0</v>
      </c>
      <c r="EP13" s="33">
        <v>133</v>
      </c>
      <c r="EQ13" s="33">
        <v>147</v>
      </c>
      <c r="ER13" s="33">
        <v>0</v>
      </c>
      <c r="ES13" s="33">
        <v>1193</v>
      </c>
      <c r="ET13" s="33">
        <v>26835</v>
      </c>
      <c r="EU13" s="33">
        <v>1424</v>
      </c>
      <c r="EV13" s="33">
        <v>0</v>
      </c>
      <c r="EW13" s="33">
        <v>427</v>
      </c>
      <c r="EX13" s="33">
        <v>2048</v>
      </c>
      <c r="EY13" s="33">
        <f t="shared" si="13"/>
        <v>32207</v>
      </c>
      <c r="EZ13" s="33">
        <v>0</v>
      </c>
      <c r="FA13" s="33">
        <v>1930</v>
      </c>
      <c r="FB13" s="33">
        <v>0</v>
      </c>
      <c r="FC13" s="33">
        <v>814</v>
      </c>
      <c r="FD13" s="33">
        <v>123</v>
      </c>
      <c r="FE13" s="33">
        <v>14436</v>
      </c>
      <c r="FF13" s="33">
        <v>0</v>
      </c>
      <c r="FG13" s="33">
        <v>0</v>
      </c>
      <c r="FH13" s="33">
        <v>0</v>
      </c>
      <c r="FI13" s="33">
        <v>2818</v>
      </c>
      <c r="FJ13" s="33">
        <f t="shared" si="14"/>
        <v>20121</v>
      </c>
      <c r="FK13" s="33">
        <v>0</v>
      </c>
      <c r="FL13" s="33">
        <v>3161</v>
      </c>
      <c r="FM13" s="33">
        <v>15826</v>
      </c>
      <c r="FN13" s="33">
        <v>17582</v>
      </c>
      <c r="FO13" s="33">
        <v>10887</v>
      </c>
      <c r="FP13" s="33">
        <v>43657</v>
      </c>
      <c r="FQ13" s="33">
        <v>3083</v>
      </c>
      <c r="FR13" s="33">
        <v>19059</v>
      </c>
      <c r="FS13" s="33">
        <v>17512</v>
      </c>
      <c r="FT13" s="33">
        <v>26490</v>
      </c>
      <c r="FU13" s="33">
        <f t="shared" si="15"/>
        <v>157257</v>
      </c>
      <c r="FV13" s="33">
        <v>0</v>
      </c>
      <c r="FW13" s="33">
        <v>0</v>
      </c>
      <c r="FX13" s="33">
        <v>0</v>
      </c>
      <c r="FY13" s="33">
        <v>635</v>
      </c>
      <c r="FZ13" s="33">
        <v>834</v>
      </c>
      <c r="GA13" s="33">
        <v>18817</v>
      </c>
      <c r="GB13" s="33">
        <v>0</v>
      </c>
      <c r="GC13" s="33">
        <v>1895</v>
      </c>
      <c r="GD13" s="33">
        <v>186</v>
      </c>
      <c r="GE13" s="33">
        <v>0</v>
      </c>
      <c r="GF13" s="33">
        <f t="shared" si="16"/>
        <v>22367</v>
      </c>
      <c r="GG13" s="33">
        <v>0</v>
      </c>
      <c r="GH13" s="33">
        <v>856</v>
      </c>
      <c r="GI13" s="33">
        <v>0</v>
      </c>
      <c r="GJ13" s="33">
        <v>950</v>
      </c>
      <c r="GK13" s="33">
        <v>938</v>
      </c>
      <c r="GL13" s="33">
        <v>21534</v>
      </c>
      <c r="GM13" s="33">
        <v>1090</v>
      </c>
      <c r="GN13" s="33">
        <v>661</v>
      </c>
      <c r="GO13" s="33">
        <v>1553</v>
      </c>
      <c r="GP13" s="33">
        <v>2979</v>
      </c>
      <c r="GQ13" s="33">
        <f t="shared" si="17"/>
        <v>30561</v>
      </c>
      <c r="GR13" s="33">
        <v>0</v>
      </c>
      <c r="GS13" s="33">
        <v>591</v>
      </c>
      <c r="GT13" s="33">
        <v>0</v>
      </c>
      <c r="GU13" s="33">
        <v>378</v>
      </c>
      <c r="GV13" s="33">
        <v>575</v>
      </c>
      <c r="GW13" s="33">
        <v>15539</v>
      </c>
      <c r="GX13" s="33">
        <v>0</v>
      </c>
      <c r="GY13" s="33">
        <v>0</v>
      </c>
      <c r="GZ13" s="33">
        <v>0</v>
      </c>
      <c r="HA13" s="33">
        <v>0</v>
      </c>
      <c r="HB13" s="33">
        <f t="shared" si="18"/>
        <v>17083</v>
      </c>
      <c r="HC13" s="33">
        <v>0</v>
      </c>
      <c r="HD13" s="33">
        <v>1590</v>
      </c>
      <c r="HE13" s="33">
        <v>2151</v>
      </c>
      <c r="HF13" s="33">
        <v>0</v>
      </c>
      <c r="HG13" s="33">
        <v>795</v>
      </c>
      <c r="HH13" s="33">
        <v>12497</v>
      </c>
      <c r="HI13" s="33">
        <v>0</v>
      </c>
      <c r="HJ13" s="33">
        <v>0</v>
      </c>
      <c r="HK13" s="33">
        <v>0</v>
      </c>
      <c r="HL13" s="33">
        <v>740</v>
      </c>
      <c r="HM13" s="33">
        <f t="shared" si="21"/>
        <v>17773</v>
      </c>
    </row>
    <row r="14" spans="1:221" ht="15.75" customHeight="1" x14ac:dyDescent="0.25">
      <c r="A14" s="12" t="s">
        <v>21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f t="shared" si="20"/>
        <v>0</v>
      </c>
      <c r="M14" s="33" t="s">
        <v>22</v>
      </c>
      <c r="N14" s="33" t="s">
        <v>22</v>
      </c>
      <c r="O14" s="33" t="s">
        <v>22</v>
      </c>
      <c r="P14" s="33" t="s">
        <v>22</v>
      </c>
      <c r="Q14" s="33" t="s">
        <v>22</v>
      </c>
      <c r="R14" s="33" t="s">
        <v>22</v>
      </c>
      <c r="S14" s="33" t="s">
        <v>22</v>
      </c>
      <c r="T14" s="33" t="s">
        <v>22</v>
      </c>
      <c r="U14" s="33" t="s">
        <v>22</v>
      </c>
      <c r="V14" s="33" t="s">
        <v>22</v>
      </c>
      <c r="W14" s="33" t="s">
        <v>22</v>
      </c>
      <c r="X14" s="33" t="s">
        <v>22</v>
      </c>
      <c r="Y14" s="33" t="s">
        <v>22</v>
      </c>
      <c r="Z14" s="33" t="s">
        <v>22</v>
      </c>
      <c r="AA14" s="33" t="s">
        <v>22</v>
      </c>
      <c r="AB14" s="33" t="s">
        <v>22</v>
      </c>
      <c r="AC14" s="33" t="s">
        <v>22</v>
      </c>
      <c r="AD14" s="33" t="s">
        <v>22</v>
      </c>
      <c r="AE14" s="33" t="s">
        <v>22</v>
      </c>
      <c r="AF14" s="33" t="s">
        <v>22</v>
      </c>
      <c r="AG14" s="33" t="s">
        <v>22</v>
      </c>
      <c r="AH14" s="33" t="s">
        <v>22</v>
      </c>
      <c r="AI14" s="33" t="s">
        <v>22</v>
      </c>
      <c r="AJ14" s="33" t="s">
        <v>22</v>
      </c>
      <c r="AK14" s="33" t="s">
        <v>22</v>
      </c>
      <c r="AL14" s="33" t="s">
        <v>22</v>
      </c>
      <c r="AM14" s="33" t="s">
        <v>22</v>
      </c>
      <c r="AN14" s="33" t="s">
        <v>22</v>
      </c>
      <c r="AO14" s="33" t="s">
        <v>22</v>
      </c>
      <c r="AP14" s="33" t="s">
        <v>22</v>
      </c>
      <c r="AQ14" s="33" t="s">
        <v>22</v>
      </c>
      <c r="AR14" s="33" t="s">
        <v>22</v>
      </c>
      <c r="AS14" s="33" t="s">
        <v>22</v>
      </c>
      <c r="AT14">
        <v>0</v>
      </c>
      <c r="AU14">
        <v>0</v>
      </c>
      <c r="AV14">
        <v>0</v>
      </c>
      <c r="AW14">
        <v>689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 s="33">
        <f t="shared" si="4"/>
        <v>689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 s="33">
        <f t="shared" si="5"/>
        <v>0</v>
      </c>
      <c r="BP14" s="33" t="s">
        <v>22</v>
      </c>
      <c r="BQ14" s="33" t="s">
        <v>22</v>
      </c>
      <c r="BR14" s="33" t="s">
        <v>22</v>
      </c>
      <c r="BS14" s="33" t="s">
        <v>22</v>
      </c>
      <c r="BT14" s="33" t="s">
        <v>22</v>
      </c>
      <c r="BU14" s="33" t="s">
        <v>22</v>
      </c>
      <c r="BV14" s="33" t="s">
        <v>22</v>
      </c>
      <c r="BW14" s="33" t="s">
        <v>22</v>
      </c>
      <c r="BX14" s="33" t="s">
        <v>22</v>
      </c>
      <c r="BY14" s="33" t="s">
        <v>22</v>
      </c>
      <c r="BZ14" s="33" t="s">
        <v>22</v>
      </c>
      <c r="CA14">
        <v>0</v>
      </c>
      <c r="CB14">
        <v>0</v>
      </c>
      <c r="CC14">
        <v>744</v>
      </c>
      <c r="CD14">
        <v>0</v>
      </c>
      <c r="CE14">
        <v>626</v>
      </c>
      <c r="CF14">
        <v>0</v>
      </c>
      <c r="CG14">
        <v>0</v>
      </c>
      <c r="CH14">
        <v>0</v>
      </c>
      <c r="CI14">
        <v>0</v>
      </c>
      <c r="CJ14">
        <v>0</v>
      </c>
      <c r="CK14" s="33">
        <f t="shared" si="7"/>
        <v>1370</v>
      </c>
      <c r="CL14">
        <v>0</v>
      </c>
      <c r="CM14">
        <v>0</v>
      </c>
      <c r="CN14">
        <v>311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 s="33">
        <f t="shared" si="8"/>
        <v>311</v>
      </c>
      <c r="CW14">
        <v>0</v>
      </c>
      <c r="CX14">
        <v>0</v>
      </c>
      <c r="CY14">
        <v>329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 s="33">
        <f t="shared" si="9"/>
        <v>329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 s="33">
        <f t="shared" si="10"/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 s="33">
        <f t="shared" si="11"/>
        <v>0</v>
      </c>
      <c r="ED14" s="33" t="s">
        <v>22</v>
      </c>
      <c r="EE14" s="33" t="s">
        <v>22</v>
      </c>
      <c r="EF14" s="33" t="s">
        <v>22</v>
      </c>
      <c r="EG14" s="33" t="s">
        <v>22</v>
      </c>
      <c r="EH14" s="33" t="s">
        <v>22</v>
      </c>
      <c r="EI14" s="33" t="s">
        <v>22</v>
      </c>
      <c r="EJ14" s="33" t="s">
        <v>22</v>
      </c>
      <c r="EK14" s="33" t="s">
        <v>22</v>
      </c>
      <c r="EL14" s="33" t="s">
        <v>22</v>
      </c>
      <c r="EM14" s="33" t="s">
        <v>22</v>
      </c>
      <c r="EN14" s="33" t="s">
        <v>22</v>
      </c>
      <c r="EO14" s="33" t="s">
        <v>22</v>
      </c>
      <c r="EP14" s="33" t="s">
        <v>22</v>
      </c>
      <c r="EQ14" s="33" t="s">
        <v>22</v>
      </c>
      <c r="ER14" s="33" t="s">
        <v>22</v>
      </c>
      <c r="ES14" s="33" t="s">
        <v>22</v>
      </c>
      <c r="ET14" s="33" t="s">
        <v>22</v>
      </c>
      <c r="EU14" s="33" t="s">
        <v>22</v>
      </c>
      <c r="EV14" s="33" t="s">
        <v>22</v>
      </c>
      <c r="EW14" s="33" t="s">
        <v>22</v>
      </c>
      <c r="EX14" s="33" t="s">
        <v>22</v>
      </c>
      <c r="EY14" s="33" t="s">
        <v>22</v>
      </c>
      <c r="EZ14" s="33" t="s">
        <v>22</v>
      </c>
      <c r="FA14" s="33" t="s">
        <v>22</v>
      </c>
      <c r="FB14" s="33" t="s">
        <v>22</v>
      </c>
      <c r="FC14" s="33" t="s">
        <v>22</v>
      </c>
      <c r="FD14" s="33" t="s">
        <v>22</v>
      </c>
      <c r="FE14" s="33" t="s">
        <v>22</v>
      </c>
      <c r="FF14" s="33" t="s">
        <v>22</v>
      </c>
      <c r="FG14" s="33" t="s">
        <v>22</v>
      </c>
      <c r="FH14" s="33" t="s">
        <v>22</v>
      </c>
      <c r="FI14" s="33" t="s">
        <v>22</v>
      </c>
      <c r="FJ14" s="33" t="s">
        <v>22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1015</v>
      </c>
      <c r="FQ14">
        <v>0</v>
      </c>
      <c r="FR14">
        <v>0</v>
      </c>
      <c r="FS14">
        <v>0</v>
      </c>
      <c r="FT14">
        <v>0</v>
      </c>
      <c r="FU14" s="33">
        <f t="shared" si="15"/>
        <v>1015</v>
      </c>
      <c r="FV14">
        <v>0</v>
      </c>
      <c r="FW14">
        <v>0</v>
      </c>
      <c r="FX14">
        <v>0</v>
      </c>
      <c r="FY14">
        <v>252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 s="33">
        <f t="shared" si="16"/>
        <v>252</v>
      </c>
      <c r="GG14" s="33">
        <v>0</v>
      </c>
      <c r="GH14" s="33">
        <v>0</v>
      </c>
      <c r="GI14" s="33">
        <v>0</v>
      </c>
      <c r="GJ14" s="33">
        <v>251</v>
      </c>
      <c r="GK14" s="33">
        <v>0</v>
      </c>
      <c r="GL14" s="33">
        <v>0</v>
      </c>
      <c r="GM14" s="33">
        <v>0</v>
      </c>
      <c r="GN14" s="33">
        <v>0</v>
      </c>
      <c r="GO14" s="33">
        <v>0</v>
      </c>
      <c r="GP14" s="33">
        <v>0</v>
      </c>
      <c r="GQ14" s="33">
        <f t="shared" si="17"/>
        <v>251</v>
      </c>
      <c r="GR14" s="33" t="s">
        <v>22</v>
      </c>
      <c r="GS14" s="33" t="s">
        <v>22</v>
      </c>
      <c r="GT14" s="33" t="s">
        <v>22</v>
      </c>
      <c r="GU14" s="33" t="s">
        <v>22</v>
      </c>
      <c r="GV14" s="33" t="s">
        <v>22</v>
      </c>
      <c r="GW14" s="33" t="s">
        <v>22</v>
      </c>
      <c r="GX14" s="33" t="s">
        <v>22</v>
      </c>
      <c r="GY14" s="33" t="s">
        <v>22</v>
      </c>
      <c r="GZ14" s="33" t="s">
        <v>22</v>
      </c>
      <c r="HA14" s="33" t="s">
        <v>22</v>
      </c>
      <c r="HB14" s="33" t="s">
        <v>22</v>
      </c>
      <c r="HC14">
        <v>0</v>
      </c>
      <c r="HD14">
        <v>0</v>
      </c>
      <c r="HE14">
        <v>744</v>
      </c>
      <c r="HF14">
        <v>0</v>
      </c>
      <c r="HG14">
        <v>626</v>
      </c>
      <c r="HH14">
        <v>0</v>
      </c>
      <c r="HI14">
        <v>0</v>
      </c>
      <c r="HJ14">
        <v>0</v>
      </c>
      <c r="HK14">
        <v>0</v>
      </c>
      <c r="HL14">
        <v>0</v>
      </c>
      <c r="HM14" s="33">
        <f t="shared" si="21"/>
        <v>1370</v>
      </c>
    </row>
    <row r="15" spans="1:221" ht="15.75" customHeight="1" x14ac:dyDescent="0.25">
      <c r="A15" s="25" t="s">
        <v>13</v>
      </c>
      <c r="B15" s="30">
        <f>SUM(B7:B14)</f>
        <v>0</v>
      </c>
      <c r="C15" s="30">
        <f t="shared" ref="C15:F15" si="22">SUM(C7:C14)</f>
        <v>17386</v>
      </c>
      <c r="D15" s="30">
        <f t="shared" si="22"/>
        <v>9353</v>
      </c>
      <c r="E15" s="30">
        <f t="shared" si="22"/>
        <v>21004</v>
      </c>
      <c r="F15" s="30">
        <f t="shared" si="22"/>
        <v>11716</v>
      </c>
      <c r="G15" s="30">
        <f>SUM(G7:G14)</f>
        <v>80944</v>
      </c>
      <c r="H15" s="30">
        <f t="shared" ref="H15:L15" si="23">SUM(H7:H14)</f>
        <v>10530</v>
      </c>
      <c r="I15" s="30">
        <f t="shared" si="23"/>
        <v>70807</v>
      </c>
      <c r="J15" s="30">
        <f t="shared" si="23"/>
        <v>33510</v>
      </c>
      <c r="K15" s="30">
        <f t="shared" si="23"/>
        <v>113552</v>
      </c>
      <c r="L15" s="30">
        <f t="shared" si="23"/>
        <v>368802</v>
      </c>
      <c r="M15" s="30">
        <f>SUM(M7:M14)</f>
        <v>734</v>
      </c>
      <c r="N15" s="30">
        <f t="shared" ref="N15" si="24">SUM(N7:N14)</f>
        <v>27226</v>
      </c>
      <c r="O15" s="30">
        <f t="shared" ref="O15" si="25">SUM(O7:O14)</f>
        <v>14404</v>
      </c>
      <c r="P15" s="30">
        <f t="shared" ref="P15" si="26">SUM(P7:P14)</f>
        <v>16456</v>
      </c>
      <c r="Q15" s="30">
        <f t="shared" ref="Q15" si="27">SUM(Q7:Q14)</f>
        <v>13112</v>
      </c>
      <c r="R15" s="30">
        <f>SUM(R7:R14)</f>
        <v>70687</v>
      </c>
      <c r="S15" s="30">
        <f t="shared" ref="S15" si="28">SUM(S7:S14)</f>
        <v>4697</v>
      </c>
      <c r="T15" s="30">
        <f t="shared" ref="T15" si="29">SUM(T7:T14)</f>
        <v>74222</v>
      </c>
      <c r="U15" s="30">
        <f t="shared" ref="U15" si="30">SUM(U7:U14)</f>
        <v>37790</v>
      </c>
      <c r="V15" s="30">
        <f t="shared" ref="V15" si="31">SUM(V7:V14)</f>
        <v>129129</v>
      </c>
      <c r="W15" s="30">
        <f t="shared" ref="W15" si="32">SUM(W7:W14)</f>
        <v>388457</v>
      </c>
      <c r="X15" s="30">
        <f>SUM(X7:X14)</f>
        <v>1840</v>
      </c>
      <c r="Y15" s="30">
        <f t="shared" ref="Y15" si="33">SUM(Y7:Y14)</f>
        <v>15788</v>
      </c>
      <c r="Z15" s="30">
        <f t="shared" ref="Z15" si="34">SUM(Z7:Z14)</f>
        <v>14528</v>
      </c>
      <c r="AA15" s="30">
        <f t="shared" ref="AA15" si="35">SUM(AA7:AA14)</f>
        <v>27558</v>
      </c>
      <c r="AB15" s="30">
        <f t="shared" ref="AB15" si="36">SUM(AB7:AB14)</f>
        <v>16196</v>
      </c>
      <c r="AC15" s="30">
        <f>SUM(AC7:AC14)</f>
        <v>74562</v>
      </c>
      <c r="AD15" s="30">
        <f t="shared" ref="AD15" si="37">SUM(AD7:AD14)</f>
        <v>6612</v>
      </c>
      <c r="AE15" s="30">
        <f t="shared" ref="AE15" si="38">SUM(AE7:AE14)</f>
        <v>102049</v>
      </c>
      <c r="AF15" s="30">
        <f t="shared" ref="AF15" si="39">SUM(AF7:AF14)</f>
        <v>38608</v>
      </c>
      <c r="AG15" s="30">
        <f t="shared" ref="AG15" si="40">SUM(AG7:AG14)</f>
        <v>135773</v>
      </c>
      <c r="AH15" s="30">
        <f t="shared" ref="AH15" si="41">SUM(AH7:AH14)</f>
        <v>433514</v>
      </c>
      <c r="AI15" s="30">
        <f>SUM(AI7:AI14)</f>
        <v>536</v>
      </c>
      <c r="AJ15" s="30">
        <f t="shared" ref="AJ15" si="42">SUM(AJ7:AJ14)</f>
        <v>22416</v>
      </c>
      <c r="AK15" s="30">
        <f t="shared" ref="AK15" si="43">SUM(AK7:AK14)</f>
        <v>23052</v>
      </c>
      <c r="AL15" s="30">
        <f t="shared" ref="AL15" si="44">SUM(AL7:AL14)</f>
        <v>26543</v>
      </c>
      <c r="AM15" s="30">
        <f t="shared" ref="AM15" si="45">SUM(AM7:AM14)</f>
        <v>11642</v>
      </c>
      <c r="AN15" s="30">
        <f>SUM(AN7:AN14)</f>
        <v>99705</v>
      </c>
      <c r="AO15" s="30">
        <f t="shared" ref="AO15" si="46">SUM(AO7:AO14)</f>
        <v>3924</v>
      </c>
      <c r="AP15" s="30">
        <f t="shared" ref="AP15" si="47">SUM(AP7:AP14)</f>
        <v>108470</v>
      </c>
      <c r="AQ15" s="30">
        <f t="shared" ref="AQ15" si="48">SUM(AQ7:AQ14)</f>
        <v>47822</v>
      </c>
      <c r="AR15" s="30">
        <f t="shared" ref="AR15" si="49">SUM(AR7:AR14)</f>
        <v>114240</v>
      </c>
      <c r="AS15" s="30">
        <f t="shared" ref="AS15" si="50">SUM(AS7:AS14)</f>
        <v>458350</v>
      </c>
      <c r="AT15" s="30">
        <f>SUM(AT7:AT14)</f>
        <v>1592</v>
      </c>
      <c r="AU15" s="30">
        <f t="shared" ref="AU15" si="51">SUM(AU7:AU14)</f>
        <v>19935</v>
      </c>
      <c r="AV15" s="30">
        <f t="shared" ref="AV15" si="52">SUM(AV7:AV14)</f>
        <v>14903</v>
      </c>
      <c r="AW15" s="30">
        <f t="shared" ref="AW15" si="53">SUM(AW7:AW14)</f>
        <v>22418</v>
      </c>
      <c r="AX15" s="30">
        <f t="shared" ref="AX15" si="54">SUM(AX7:AX14)</f>
        <v>23732</v>
      </c>
      <c r="AY15" s="30">
        <f>SUM(AY7:AY14)</f>
        <v>90212</v>
      </c>
      <c r="AZ15" s="30">
        <f t="shared" ref="AZ15" si="55">SUM(AZ7:AZ14)</f>
        <v>5737</v>
      </c>
      <c r="BA15" s="30">
        <f t="shared" ref="BA15" si="56">SUM(BA7:BA14)</f>
        <v>75715</v>
      </c>
      <c r="BB15" s="30">
        <f t="shared" ref="BB15" si="57">SUM(BB7:BB14)</f>
        <v>33533</v>
      </c>
      <c r="BC15" s="30">
        <f t="shared" ref="BC15" si="58">SUM(BC7:BC14)</f>
        <v>122667</v>
      </c>
      <c r="BD15" s="30">
        <f t="shared" ref="BD15" si="59">SUM(BD7:BD14)</f>
        <v>410444</v>
      </c>
      <c r="BE15" s="30">
        <f>SUM(BE7:BE14)</f>
        <v>2080</v>
      </c>
      <c r="BF15" s="30">
        <f t="shared" ref="BF15" si="60">SUM(BF7:BF14)</f>
        <v>19493</v>
      </c>
      <c r="BG15" s="30">
        <f t="shared" ref="BG15" si="61">SUM(BG7:BG14)</f>
        <v>19213</v>
      </c>
      <c r="BH15" s="30">
        <f t="shared" ref="BH15" si="62">SUM(BH7:BH14)</f>
        <v>28991</v>
      </c>
      <c r="BI15" s="30">
        <f t="shared" ref="BI15" si="63">SUM(BI7:BI14)</f>
        <v>14359</v>
      </c>
      <c r="BJ15" s="30">
        <f>SUM(BJ7:BJ14)</f>
        <v>71051</v>
      </c>
      <c r="BK15" s="30">
        <f t="shared" ref="BK15" si="64">SUM(BK7:BK14)</f>
        <v>4754</v>
      </c>
      <c r="BL15" s="30">
        <f t="shared" ref="BL15" si="65">SUM(BL7:BL14)</f>
        <v>64599</v>
      </c>
      <c r="BM15" s="30">
        <f t="shared" ref="BM15" si="66">SUM(BM7:BM14)</f>
        <v>36516</v>
      </c>
      <c r="BN15" s="30">
        <f t="shared" ref="BN15" si="67">SUM(BN7:BN14)</f>
        <v>108615</v>
      </c>
      <c r="BO15" s="30">
        <f t="shared" ref="BO15" si="68">SUM(BO7:BO14)</f>
        <v>369671</v>
      </c>
      <c r="BP15" s="30">
        <f>SUM(BP7:BP14)</f>
        <v>1673</v>
      </c>
      <c r="BQ15" s="30">
        <f t="shared" ref="BQ15" si="69">SUM(BQ7:BQ14)</f>
        <v>12814</v>
      </c>
      <c r="BR15" s="30">
        <f t="shared" ref="BR15" si="70">SUM(BR7:BR14)</f>
        <v>18980</v>
      </c>
      <c r="BS15" s="30">
        <f t="shared" ref="BS15" si="71">SUM(BS7:BS14)</f>
        <v>12271</v>
      </c>
      <c r="BT15" s="30">
        <f t="shared" ref="BT15" si="72">SUM(BT7:BT14)</f>
        <v>14443</v>
      </c>
      <c r="BU15" s="30">
        <f>SUM(BU7:BU14)</f>
        <v>89253</v>
      </c>
      <c r="BV15" s="30">
        <f t="shared" ref="BV15" si="73">SUM(BV7:BV14)</f>
        <v>5595</v>
      </c>
      <c r="BW15" s="30">
        <f t="shared" ref="BW15" si="74">SUM(BW7:BW14)</f>
        <v>57192</v>
      </c>
      <c r="BX15" s="30">
        <f t="shared" ref="BX15" si="75">SUM(BX7:BX14)</f>
        <v>26324</v>
      </c>
      <c r="BY15" s="30">
        <f t="shared" ref="BY15" si="76">SUM(BY7:BY14)</f>
        <v>105722</v>
      </c>
      <c r="BZ15" s="30">
        <f t="shared" ref="BZ15" si="77">SUM(BZ7:BZ14)</f>
        <v>344267</v>
      </c>
      <c r="CA15" s="30">
        <f>SUM(CA7:CA14)</f>
        <v>1002</v>
      </c>
      <c r="CB15" s="30">
        <f t="shared" ref="CB15" si="78">SUM(CB7:CB14)</f>
        <v>13037</v>
      </c>
      <c r="CC15" s="30">
        <f t="shared" ref="CC15" si="79">SUM(CC7:CC14)</f>
        <v>20166</v>
      </c>
      <c r="CD15" s="30">
        <f t="shared" ref="CD15" si="80">SUM(CD7:CD14)</f>
        <v>9780</v>
      </c>
      <c r="CE15" s="30">
        <f t="shared" ref="CE15" si="81">SUM(CE7:CE14)</f>
        <v>17864</v>
      </c>
      <c r="CF15" s="30">
        <f>SUM(CF7:CF14)</f>
        <v>101899</v>
      </c>
      <c r="CG15" s="30">
        <f t="shared" ref="CG15" si="82">SUM(CG7:CG14)</f>
        <v>2927</v>
      </c>
      <c r="CH15" s="30">
        <f t="shared" ref="CH15" si="83">SUM(CH7:CH14)</f>
        <v>50088</v>
      </c>
      <c r="CI15" s="30">
        <f t="shared" ref="CI15" si="84">SUM(CI7:CI14)</f>
        <v>28635</v>
      </c>
      <c r="CJ15" s="30">
        <f t="shared" ref="CJ15" si="85">SUM(CJ7:CJ14)</f>
        <v>98129</v>
      </c>
      <c r="CK15" s="30">
        <f t="shared" ref="CK15" si="86">SUM(CK7:CK14)</f>
        <v>343527</v>
      </c>
      <c r="CL15" s="30">
        <f>SUM(CL7:CL14)</f>
        <v>804</v>
      </c>
      <c r="CM15" s="30">
        <f t="shared" ref="CM15" si="87">SUM(CM7:CM14)</f>
        <v>12194</v>
      </c>
      <c r="CN15" s="30">
        <f t="shared" ref="CN15" si="88">SUM(CN7:CN14)</f>
        <v>17962</v>
      </c>
      <c r="CO15" s="30">
        <f t="shared" ref="CO15" si="89">SUM(CO7:CO14)</f>
        <v>16564</v>
      </c>
      <c r="CP15" s="30">
        <f t="shared" ref="CP15" si="90">SUM(CP7:CP14)</f>
        <v>9155</v>
      </c>
      <c r="CQ15" s="30">
        <f>SUM(CQ7:CQ14)</f>
        <v>89833</v>
      </c>
      <c r="CR15" s="30">
        <f t="shared" ref="CR15" si="91">SUM(CR7:CR14)</f>
        <v>4263</v>
      </c>
      <c r="CS15" s="30">
        <f t="shared" ref="CS15" si="92">SUM(CS7:CS14)</f>
        <v>39785</v>
      </c>
      <c r="CT15" s="30">
        <f t="shared" ref="CT15" si="93">SUM(CT7:CT14)</f>
        <v>22845</v>
      </c>
      <c r="CU15" s="30">
        <f t="shared" ref="CU15" si="94">SUM(CU7:CU14)</f>
        <v>105114</v>
      </c>
      <c r="CV15" s="30">
        <f t="shared" ref="CV15" si="95">SUM(CV7:CV14)</f>
        <v>318519</v>
      </c>
      <c r="CW15" s="30">
        <f>SUM(CW7:CW14)</f>
        <v>1967</v>
      </c>
      <c r="CX15" s="30">
        <f t="shared" ref="CX15" si="96">SUM(CX7:CX14)</f>
        <v>8934</v>
      </c>
      <c r="CY15" s="30">
        <f t="shared" ref="CY15" si="97">SUM(CY7:CY14)</f>
        <v>14983</v>
      </c>
      <c r="CZ15" s="30">
        <f t="shared" ref="CZ15" si="98">SUM(CZ7:CZ14)</f>
        <v>14246</v>
      </c>
      <c r="DA15" s="30">
        <f t="shared" ref="DA15" si="99">SUM(DA7:DA14)</f>
        <v>19076</v>
      </c>
      <c r="DB15" s="30">
        <f>SUM(DB7:DB14)</f>
        <v>82817</v>
      </c>
      <c r="DC15" s="30">
        <f t="shared" ref="DC15" si="100">SUM(DC7:DC14)</f>
        <v>8874</v>
      </c>
      <c r="DD15" s="30">
        <f t="shared" ref="DD15" si="101">SUM(DD7:DD14)</f>
        <v>27939</v>
      </c>
      <c r="DE15" s="30">
        <f t="shared" ref="DE15" si="102">SUM(DE7:DE14)</f>
        <v>26213</v>
      </c>
      <c r="DF15" s="30">
        <f t="shared" ref="DF15" si="103">SUM(DF7:DF14)</f>
        <v>105354</v>
      </c>
      <c r="DG15" s="30">
        <f t="shared" ref="DG15" si="104">SUM(DG7:DG14)</f>
        <v>310403</v>
      </c>
      <c r="DH15" s="30">
        <f>SUM(DH7:DH14)</f>
        <v>1803</v>
      </c>
      <c r="DI15" s="30">
        <f t="shared" ref="DI15" si="105">SUM(DI7:DI14)</f>
        <v>10651</v>
      </c>
      <c r="DJ15" s="30">
        <f t="shared" ref="DJ15" si="106">SUM(DJ7:DJ14)</f>
        <v>17165</v>
      </c>
      <c r="DK15" s="30">
        <f t="shared" ref="DK15" si="107">SUM(DK7:DK14)</f>
        <v>27574</v>
      </c>
      <c r="DL15" s="30">
        <f t="shared" ref="DL15" si="108">SUM(DL7:DL14)</f>
        <v>16073</v>
      </c>
      <c r="DM15" s="30">
        <f>SUM(DM7:DM14)</f>
        <v>95761</v>
      </c>
      <c r="DN15" s="30">
        <f t="shared" ref="DN15" si="109">SUM(DN7:DN14)</f>
        <v>2006</v>
      </c>
      <c r="DO15" s="30">
        <f t="shared" ref="DO15" si="110">SUM(DO7:DO14)</f>
        <v>38210</v>
      </c>
      <c r="DP15" s="30">
        <f t="shared" ref="DP15" si="111">SUM(DP7:DP14)</f>
        <v>31038</v>
      </c>
      <c r="DQ15" s="30">
        <f t="shared" ref="DQ15" si="112">SUM(DQ7:DQ14)</f>
        <v>93837</v>
      </c>
      <c r="DR15" s="30">
        <f t="shared" ref="DR15" si="113">SUM(DR7:DR14)</f>
        <v>334118</v>
      </c>
      <c r="DS15" s="30">
        <f>SUM(DS7:DS14)</f>
        <v>391</v>
      </c>
      <c r="DT15" s="30">
        <f t="shared" ref="DT15" si="114">SUM(DT7:DT14)</f>
        <v>9944</v>
      </c>
      <c r="DU15" s="30">
        <f t="shared" ref="DU15" si="115">SUM(DU7:DU14)</f>
        <v>24218</v>
      </c>
      <c r="DV15" s="30">
        <f t="shared" ref="DV15" si="116">SUM(DV7:DV14)</f>
        <v>20804</v>
      </c>
      <c r="DW15" s="30">
        <f t="shared" ref="DW15" si="117">SUM(DW7:DW14)</f>
        <v>13408</v>
      </c>
      <c r="DX15" s="30">
        <f>SUM(DX7:DX14)</f>
        <v>99820</v>
      </c>
      <c r="DY15" s="30">
        <f t="shared" ref="DY15" si="118">SUM(DY7:DY14)</f>
        <v>4319</v>
      </c>
      <c r="DZ15" s="30">
        <f t="shared" ref="DZ15" si="119">SUM(DZ7:DZ14)</f>
        <v>45810</v>
      </c>
      <c r="EA15" s="30">
        <f t="shared" ref="EA15" si="120">SUM(EA7:EA14)</f>
        <v>35094</v>
      </c>
      <c r="EB15" s="30">
        <f t="shared" ref="EB15" si="121">SUM(EB7:EB14)</f>
        <v>100083</v>
      </c>
      <c r="EC15" s="30">
        <f t="shared" ref="EC15" si="122">SUM(EC7:EC14)</f>
        <v>353891</v>
      </c>
      <c r="ED15" s="30">
        <f>SUM(ED7:ED14)</f>
        <v>1290</v>
      </c>
      <c r="EE15" s="30">
        <f t="shared" ref="EE15" si="123">SUM(EE7:EE14)</f>
        <v>7868</v>
      </c>
      <c r="EF15" s="30">
        <f t="shared" ref="EF15" si="124">SUM(EF7:EF14)</f>
        <v>22969</v>
      </c>
      <c r="EG15" s="30">
        <f t="shared" ref="EG15" si="125">SUM(EG7:EG14)</f>
        <v>20833</v>
      </c>
      <c r="EH15" s="30">
        <f t="shared" ref="EH15" si="126">SUM(EH7:EH14)</f>
        <v>13633</v>
      </c>
      <c r="EI15" s="30">
        <f>SUM(EI7:EI14)</f>
        <v>100355</v>
      </c>
      <c r="EJ15" s="30">
        <f t="shared" ref="EJ15" si="127">SUM(EJ7:EJ14)</f>
        <v>5962</v>
      </c>
      <c r="EK15" s="30">
        <f t="shared" ref="EK15" si="128">SUM(EK7:EK14)</f>
        <v>48212</v>
      </c>
      <c r="EL15" s="30">
        <f t="shared" ref="EL15" si="129">SUM(EL7:EL14)</f>
        <v>39171</v>
      </c>
      <c r="EM15" s="30">
        <f t="shared" ref="EM15" si="130">SUM(EM7:EM14)</f>
        <v>111019</v>
      </c>
      <c r="EN15" s="30">
        <f t="shared" ref="EN15" si="131">SUM(EN7:EN14)</f>
        <v>371312</v>
      </c>
      <c r="EO15" s="30">
        <f>SUM(EO7:EO14)</f>
        <v>1001</v>
      </c>
      <c r="EP15" s="30">
        <f t="shared" ref="EP15" si="132">SUM(EP7:EP14)</f>
        <v>13173</v>
      </c>
      <c r="EQ15" s="30">
        <f t="shared" ref="EQ15" si="133">SUM(EQ7:EQ14)</f>
        <v>30372</v>
      </c>
      <c r="ER15" s="30">
        <f t="shared" ref="ER15" si="134">SUM(ER7:ER14)</f>
        <v>26443</v>
      </c>
      <c r="ES15" s="30">
        <f t="shared" ref="ES15" si="135">SUM(ES7:ES14)</f>
        <v>12189</v>
      </c>
      <c r="ET15" s="30">
        <f>SUM(ET7:ET14)</f>
        <v>116998</v>
      </c>
      <c r="EU15" s="30">
        <f t="shared" ref="EU15" si="136">SUM(EU7:EU14)</f>
        <v>11459</v>
      </c>
      <c r="EV15" s="30">
        <f t="shared" ref="EV15" si="137">SUM(EV7:EV14)</f>
        <v>41160</v>
      </c>
      <c r="EW15" s="30">
        <f t="shared" ref="EW15" si="138">SUM(EW7:EW14)</f>
        <v>34267</v>
      </c>
      <c r="EX15" s="30">
        <f t="shared" ref="EX15" si="139">SUM(EX7:EX14)</f>
        <v>105806</v>
      </c>
      <c r="EY15" s="30">
        <f t="shared" ref="EY15" si="140">SUM(EY7:EY14)</f>
        <v>392868</v>
      </c>
      <c r="EZ15" s="30">
        <f>SUM(EZ7:EZ14)</f>
        <v>1487</v>
      </c>
      <c r="FA15" s="30">
        <f t="shared" ref="FA15" si="141">SUM(FA7:FA14)</f>
        <v>10820</v>
      </c>
      <c r="FB15" s="30">
        <f t="shared" ref="FB15" si="142">SUM(FB7:FB14)</f>
        <v>29938</v>
      </c>
      <c r="FC15" s="30">
        <f t="shared" ref="FC15" si="143">SUM(FC7:FC14)</f>
        <v>27025</v>
      </c>
      <c r="FD15" s="30">
        <f t="shared" ref="FD15" si="144">SUM(FD7:FD14)</f>
        <v>19895</v>
      </c>
      <c r="FE15" s="30">
        <f>SUM(FE7:FE14)</f>
        <v>118135</v>
      </c>
      <c r="FF15" s="30">
        <f t="shared" ref="FF15" si="145">SUM(FF7:FF14)</f>
        <v>8598</v>
      </c>
      <c r="FG15" s="30">
        <f t="shared" ref="FG15" si="146">SUM(FG7:FG14)</f>
        <v>40356</v>
      </c>
      <c r="FH15" s="30">
        <f t="shared" ref="FH15" si="147">SUM(FH7:FH14)</f>
        <v>42238</v>
      </c>
      <c r="FI15" s="30">
        <f t="shared" ref="FI15" si="148">SUM(FI7:FI14)</f>
        <v>109110</v>
      </c>
      <c r="FJ15" s="30">
        <f t="shared" ref="FJ15" si="149">SUM(FJ7:FJ14)</f>
        <v>407602</v>
      </c>
      <c r="FK15" s="30">
        <f>SUM(FK7:FK14)</f>
        <v>1288</v>
      </c>
      <c r="FL15" s="30">
        <f t="shared" ref="FL15" si="150">SUM(FL7:FL14)</f>
        <v>10240</v>
      </c>
      <c r="FM15" s="30">
        <f t="shared" ref="FM15" si="151">SUM(FM7:FM14)</f>
        <v>52247</v>
      </c>
      <c r="FN15" s="30">
        <f t="shared" ref="FN15" si="152">SUM(FN7:FN14)</f>
        <v>46075</v>
      </c>
      <c r="FO15" s="30">
        <f t="shared" ref="FO15" si="153">SUM(FO7:FO14)</f>
        <v>33961</v>
      </c>
      <c r="FP15" s="30">
        <f>SUM(FP7:FP14)</f>
        <v>142013</v>
      </c>
      <c r="FQ15" s="30">
        <f t="shared" ref="FQ15" si="154">SUM(FQ7:FQ14)</f>
        <v>9063</v>
      </c>
      <c r="FR15" s="30">
        <f t="shared" ref="FR15" si="155">SUM(FR7:FR14)</f>
        <v>57570</v>
      </c>
      <c r="FS15" s="30">
        <f t="shared" ref="FS15" si="156">SUM(FS7:FS14)</f>
        <v>48676</v>
      </c>
      <c r="FT15" s="30">
        <f t="shared" ref="FT15" si="157">SUM(FT7:FT14)</f>
        <v>110996</v>
      </c>
      <c r="FU15" s="30">
        <f t="shared" ref="FU15" si="158">SUM(FU7:FU14)</f>
        <v>512129</v>
      </c>
      <c r="FV15" s="30">
        <f>SUM(FV7:FV14)</f>
        <v>823</v>
      </c>
      <c r="FW15" s="30">
        <f t="shared" ref="FW15" si="159">SUM(FW7:FW14)</f>
        <v>16451</v>
      </c>
      <c r="FX15" s="30">
        <f t="shared" ref="FX15" si="160">SUM(FX7:FX14)</f>
        <v>33034</v>
      </c>
      <c r="FY15" s="30">
        <f t="shared" ref="FY15" si="161">SUM(FY7:FY14)</f>
        <v>31623</v>
      </c>
      <c r="FZ15" s="30">
        <f t="shared" ref="FZ15" si="162">SUM(FZ7:FZ14)</f>
        <v>18277</v>
      </c>
      <c r="GA15" s="30">
        <f>SUM(GA7:GA14)</f>
        <v>104397</v>
      </c>
      <c r="GB15" s="30">
        <f t="shared" ref="GB15" si="163">SUM(GB7:GB14)</f>
        <v>2779</v>
      </c>
      <c r="GC15" s="30">
        <f t="shared" ref="GC15" si="164">SUM(GC7:GC14)</f>
        <v>58531</v>
      </c>
      <c r="GD15" s="30">
        <f t="shared" ref="GD15" si="165">SUM(GD7:GD14)</f>
        <v>32956</v>
      </c>
      <c r="GE15" s="30">
        <f t="shared" ref="GE15" si="166">SUM(GE7:GE14)</f>
        <v>102322</v>
      </c>
      <c r="GF15" s="30">
        <f t="shared" ref="GF15" si="167">SUM(GF7:GF14)</f>
        <v>401193</v>
      </c>
      <c r="GG15" s="30">
        <f>SUM(GG7:GG14)</f>
        <v>0</v>
      </c>
      <c r="GH15" s="30">
        <f t="shared" ref="GH15" si="168">SUM(GH7:GH14)</f>
        <v>9933</v>
      </c>
      <c r="GI15" s="30">
        <f t="shared" ref="GI15" si="169">SUM(GI7:GI14)</f>
        <v>30436</v>
      </c>
      <c r="GJ15" s="30">
        <f t="shared" ref="GJ15" si="170">SUM(GJ7:GJ14)</f>
        <v>31035</v>
      </c>
      <c r="GK15" s="30">
        <f t="shared" ref="GK15" si="171">SUM(GK7:GK14)</f>
        <v>27519</v>
      </c>
      <c r="GL15" s="30">
        <f>SUM(GL7:GL14)</f>
        <v>124554</v>
      </c>
      <c r="GM15" s="30">
        <f t="shared" ref="GM15" si="172">SUM(GM7:GM14)</f>
        <v>7073</v>
      </c>
      <c r="GN15" s="30">
        <f t="shared" ref="GN15" si="173">SUM(GN7:GN14)</f>
        <v>56639</v>
      </c>
      <c r="GO15" s="30">
        <f t="shared" ref="GO15" si="174">SUM(GO7:GO14)</f>
        <v>50060</v>
      </c>
      <c r="GP15" s="30">
        <f t="shared" ref="GP15" si="175">SUM(GP7:GP14)</f>
        <v>114722</v>
      </c>
      <c r="GQ15" s="30">
        <f t="shared" ref="GQ15" si="176">SUM(GQ7:GQ14)</f>
        <v>451971</v>
      </c>
      <c r="GR15" s="30">
        <f>SUM(GR7:GR14)</f>
        <v>0</v>
      </c>
      <c r="GS15" s="30">
        <f t="shared" ref="GS15" si="177">SUM(GS7:GS14)</f>
        <v>16596</v>
      </c>
      <c r="GT15" s="30">
        <f t="shared" ref="GT15" si="178">SUM(GT7:GT14)</f>
        <v>47385</v>
      </c>
      <c r="GU15" s="30">
        <f t="shared" ref="GU15" si="179">SUM(GU7:GU14)</f>
        <v>38417</v>
      </c>
      <c r="GV15" s="30">
        <f t="shared" ref="GV15" si="180">SUM(GV7:GV14)</f>
        <v>32127</v>
      </c>
      <c r="GW15" s="30">
        <f>SUM(GW7:GW14)</f>
        <v>130666</v>
      </c>
      <c r="GX15" s="30">
        <f t="shared" ref="GX15" si="181">SUM(GX7:GX14)</f>
        <v>2609</v>
      </c>
      <c r="GY15" s="30">
        <f t="shared" ref="GY15" si="182">SUM(GY7:GY14)</f>
        <v>70673</v>
      </c>
      <c r="GZ15" s="30">
        <f t="shared" ref="GZ15" si="183">SUM(GZ7:GZ14)</f>
        <v>60139</v>
      </c>
      <c r="HA15" s="30">
        <f t="shared" ref="HA15" si="184">SUM(HA7:HA14)</f>
        <v>108423</v>
      </c>
      <c r="HB15" s="30">
        <f t="shared" ref="HB15" si="185">SUM(HB7:HB14)</f>
        <v>507035</v>
      </c>
      <c r="HC15" s="30">
        <f>SUM(HC7:HC14)</f>
        <v>1002</v>
      </c>
      <c r="HD15" s="30">
        <f t="shared" ref="HD15:HG15" si="186">SUM(HD7:HD14)</f>
        <v>13037</v>
      </c>
      <c r="HE15" s="30">
        <f t="shared" si="186"/>
        <v>20166</v>
      </c>
      <c r="HF15" s="30">
        <f t="shared" si="186"/>
        <v>9780</v>
      </c>
      <c r="HG15" s="30">
        <f t="shared" si="186"/>
        <v>17864</v>
      </c>
      <c r="HH15" s="30">
        <f>SUM(HH7:HH14)</f>
        <v>101899</v>
      </c>
      <c r="HI15" s="30">
        <f t="shared" ref="HI15:HM15" si="187">SUM(HI7:HI14)</f>
        <v>2927</v>
      </c>
      <c r="HJ15" s="30">
        <f t="shared" si="187"/>
        <v>50088</v>
      </c>
      <c r="HK15" s="30">
        <f t="shared" si="187"/>
        <v>28635</v>
      </c>
      <c r="HL15" s="30">
        <f t="shared" si="187"/>
        <v>98129</v>
      </c>
      <c r="HM15" s="30">
        <f t="shared" si="187"/>
        <v>343527</v>
      </c>
    </row>
    <row r="16" spans="1:221" ht="15.75" customHeight="1" x14ac:dyDescent="0.25">
      <c r="A16" s="27"/>
    </row>
    <row r="17" spans="1:221" ht="15.75" customHeight="1" x14ac:dyDescent="0.25">
      <c r="A17" s="27"/>
    </row>
    <row r="18" spans="1:221" ht="15.75" customHeight="1" x14ac:dyDescent="0.25">
      <c r="A18" s="26" t="s">
        <v>23</v>
      </c>
      <c r="B18" s="46">
        <v>2005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>
        <v>2006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>
        <v>2007</v>
      </c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>
        <v>2008</v>
      </c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>
        <v>2009</v>
      </c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>
        <v>2010</v>
      </c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>
        <v>2011</v>
      </c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>
        <v>2012</v>
      </c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>
        <v>2013</v>
      </c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>
        <v>2014</v>
      </c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>
        <v>2015</v>
      </c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>
        <v>2016</v>
      </c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>
        <v>2017</v>
      </c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>
        <v>2018</v>
      </c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>
        <v>2019</v>
      </c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>
        <v>2020</v>
      </c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>
        <v>2021</v>
      </c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>
        <v>2022</v>
      </c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>
        <v>2023</v>
      </c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>
        <v>2024</v>
      </c>
      <c r="HD18" s="46"/>
      <c r="HE18" s="46"/>
      <c r="HF18" s="46"/>
      <c r="HG18" s="46"/>
      <c r="HH18" s="46"/>
      <c r="HI18" s="46"/>
      <c r="HJ18" s="46"/>
      <c r="HK18" s="46"/>
      <c r="HL18" s="46"/>
      <c r="HM18" s="46"/>
    </row>
    <row r="19" spans="1:221" s="37" customFormat="1" ht="54.75" customHeight="1" x14ac:dyDescent="0.2">
      <c r="A19" s="34"/>
      <c r="B19" s="35" t="s">
        <v>46</v>
      </c>
      <c r="C19" s="35" t="s">
        <v>47</v>
      </c>
      <c r="D19" s="35" t="s">
        <v>48</v>
      </c>
      <c r="E19" s="35" t="s">
        <v>49</v>
      </c>
      <c r="F19" s="35" t="s">
        <v>50</v>
      </c>
      <c r="G19" s="35" t="s">
        <v>51</v>
      </c>
      <c r="H19" s="35" t="s">
        <v>52</v>
      </c>
      <c r="I19" s="35" t="s">
        <v>53</v>
      </c>
      <c r="J19" s="35" t="s">
        <v>54</v>
      </c>
      <c r="K19" s="36" t="s">
        <v>55</v>
      </c>
      <c r="L19" s="36" t="s">
        <v>13</v>
      </c>
      <c r="M19" s="35" t="s">
        <v>46</v>
      </c>
      <c r="N19" s="35" t="s">
        <v>47</v>
      </c>
      <c r="O19" s="35" t="s">
        <v>48</v>
      </c>
      <c r="P19" s="35" t="s">
        <v>49</v>
      </c>
      <c r="Q19" s="35" t="s">
        <v>50</v>
      </c>
      <c r="R19" s="35" t="s">
        <v>51</v>
      </c>
      <c r="S19" s="35" t="s">
        <v>52</v>
      </c>
      <c r="T19" s="35" t="s">
        <v>53</v>
      </c>
      <c r="U19" s="35" t="s">
        <v>54</v>
      </c>
      <c r="V19" s="36" t="s">
        <v>55</v>
      </c>
      <c r="W19" s="36" t="s">
        <v>13</v>
      </c>
      <c r="X19" s="35" t="s">
        <v>46</v>
      </c>
      <c r="Y19" s="35" t="s">
        <v>47</v>
      </c>
      <c r="Z19" s="35" t="s">
        <v>48</v>
      </c>
      <c r="AA19" s="35" t="s">
        <v>49</v>
      </c>
      <c r="AB19" s="35" t="s">
        <v>50</v>
      </c>
      <c r="AC19" s="35" t="s">
        <v>51</v>
      </c>
      <c r="AD19" s="35" t="s">
        <v>52</v>
      </c>
      <c r="AE19" s="35" t="s">
        <v>53</v>
      </c>
      <c r="AF19" s="35" t="s">
        <v>54</v>
      </c>
      <c r="AG19" s="36" t="s">
        <v>55</v>
      </c>
      <c r="AH19" s="36" t="s">
        <v>13</v>
      </c>
      <c r="AI19" s="35" t="s">
        <v>46</v>
      </c>
      <c r="AJ19" s="35" t="s">
        <v>47</v>
      </c>
      <c r="AK19" s="35" t="s">
        <v>48</v>
      </c>
      <c r="AL19" s="35" t="s">
        <v>49</v>
      </c>
      <c r="AM19" s="35" t="s">
        <v>50</v>
      </c>
      <c r="AN19" s="35" t="s">
        <v>51</v>
      </c>
      <c r="AO19" s="35" t="s">
        <v>52</v>
      </c>
      <c r="AP19" s="35" t="s">
        <v>53</v>
      </c>
      <c r="AQ19" s="35" t="s">
        <v>54</v>
      </c>
      <c r="AR19" s="36" t="s">
        <v>55</v>
      </c>
      <c r="AS19" s="36" t="s">
        <v>13</v>
      </c>
      <c r="AT19" s="35" t="s">
        <v>46</v>
      </c>
      <c r="AU19" s="35" t="s">
        <v>47</v>
      </c>
      <c r="AV19" s="35" t="s">
        <v>48</v>
      </c>
      <c r="AW19" s="35" t="s">
        <v>49</v>
      </c>
      <c r="AX19" s="35" t="s">
        <v>50</v>
      </c>
      <c r="AY19" s="35" t="s">
        <v>51</v>
      </c>
      <c r="AZ19" s="35" t="s">
        <v>52</v>
      </c>
      <c r="BA19" s="35" t="s">
        <v>53</v>
      </c>
      <c r="BB19" s="35" t="s">
        <v>54</v>
      </c>
      <c r="BC19" s="36" t="s">
        <v>55</v>
      </c>
      <c r="BD19" s="36" t="s">
        <v>13</v>
      </c>
      <c r="BE19" s="35" t="s">
        <v>46</v>
      </c>
      <c r="BF19" s="35" t="s">
        <v>47</v>
      </c>
      <c r="BG19" s="35" t="s">
        <v>48</v>
      </c>
      <c r="BH19" s="35" t="s">
        <v>49</v>
      </c>
      <c r="BI19" s="35" t="s">
        <v>50</v>
      </c>
      <c r="BJ19" s="35" t="s">
        <v>51</v>
      </c>
      <c r="BK19" s="35" t="s">
        <v>52</v>
      </c>
      <c r="BL19" s="35" t="s">
        <v>53</v>
      </c>
      <c r="BM19" s="35" t="s">
        <v>54</v>
      </c>
      <c r="BN19" s="36" t="s">
        <v>55</v>
      </c>
      <c r="BO19" s="36" t="s">
        <v>13</v>
      </c>
      <c r="BP19" s="35" t="s">
        <v>46</v>
      </c>
      <c r="BQ19" s="35" t="s">
        <v>47</v>
      </c>
      <c r="BR19" s="35" t="s">
        <v>48</v>
      </c>
      <c r="BS19" s="35" t="s">
        <v>49</v>
      </c>
      <c r="BT19" s="35" t="s">
        <v>50</v>
      </c>
      <c r="BU19" s="35" t="s">
        <v>51</v>
      </c>
      <c r="BV19" s="35" t="s">
        <v>52</v>
      </c>
      <c r="BW19" s="35" t="s">
        <v>53</v>
      </c>
      <c r="BX19" s="35" t="s">
        <v>54</v>
      </c>
      <c r="BY19" s="36" t="s">
        <v>55</v>
      </c>
      <c r="BZ19" s="36" t="s">
        <v>13</v>
      </c>
      <c r="CA19" s="35" t="s">
        <v>46</v>
      </c>
      <c r="CB19" s="35" t="s">
        <v>47</v>
      </c>
      <c r="CC19" s="35" t="s">
        <v>48</v>
      </c>
      <c r="CD19" s="35" t="s">
        <v>49</v>
      </c>
      <c r="CE19" s="35" t="s">
        <v>50</v>
      </c>
      <c r="CF19" s="35" t="s">
        <v>51</v>
      </c>
      <c r="CG19" s="35" t="s">
        <v>52</v>
      </c>
      <c r="CH19" s="35" t="s">
        <v>53</v>
      </c>
      <c r="CI19" s="35" t="s">
        <v>54</v>
      </c>
      <c r="CJ19" s="36" t="s">
        <v>55</v>
      </c>
      <c r="CK19" s="36" t="s">
        <v>13</v>
      </c>
      <c r="CL19" s="35" t="s">
        <v>46</v>
      </c>
      <c r="CM19" s="35" t="s">
        <v>47</v>
      </c>
      <c r="CN19" s="35" t="s">
        <v>48</v>
      </c>
      <c r="CO19" s="35" t="s">
        <v>49</v>
      </c>
      <c r="CP19" s="35" t="s">
        <v>50</v>
      </c>
      <c r="CQ19" s="35" t="s">
        <v>51</v>
      </c>
      <c r="CR19" s="35" t="s">
        <v>52</v>
      </c>
      <c r="CS19" s="35" t="s">
        <v>53</v>
      </c>
      <c r="CT19" s="35" t="s">
        <v>54</v>
      </c>
      <c r="CU19" s="36" t="s">
        <v>55</v>
      </c>
      <c r="CV19" s="36" t="s">
        <v>13</v>
      </c>
      <c r="CW19" s="35" t="s">
        <v>46</v>
      </c>
      <c r="CX19" s="35" t="s">
        <v>47</v>
      </c>
      <c r="CY19" s="35" t="s">
        <v>48</v>
      </c>
      <c r="CZ19" s="35" t="s">
        <v>49</v>
      </c>
      <c r="DA19" s="35" t="s">
        <v>50</v>
      </c>
      <c r="DB19" s="35" t="s">
        <v>51</v>
      </c>
      <c r="DC19" s="35" t="s">
        <v>52</v>
      </c>
      <c r="DD19" s="35" t="s">
        <v>53</v>
      </c>
      <c r="DE19" s="35" t="s">
        <v>54</v>
      </c>
      <c r="DF19" s="36" t="s">
        <v>55</v>
      </c>
      <c r="DG19" s="36" t="s">
        <v>13</v>
      </c>
      <c r="DH19" s="35" t="s">
        <v>46</v>
      </c>
      <c r="DI19" s="35" t="s">
        <v>47</v>
      </c>
      <c r="DJ19" s="35" t="s">
        <v>48</v>
      </c>
      <c r="DK19" s="35" t="s">
        <v>49</v>
      </c>
      <c r="DL19" s="35" t="s">
        <v>50</v>
      </c>
      <c r="DM19" s="35" t="s">
        <v>51</v>
      </c>
      <c r="DN19" s="35" t="s">
        <v>52</v>
      </c>
      <c r="DO19" s="35" t="s">
        <v>53</v>
      </c>
      <c r="DP19" s="35" t="s">
        <v>54</v>
      </c>
      <c r="DQ19" s="36" t="s">
        <v>55</v>
      </c>
      <c r="DR19" s="36" t="s">
        <v>13</v>
      </c>
      <c r="DS19" s="35" t="s">
        <v>46</v>
      </c>
      <c r="DT19" s="35" t="s">
        <v>47</v>
      </c>
      <c r="DU19" s="35" t="s">
        <v>48</v>
      </c>
      <c r="DV19" s="35" t="s">
        <v>49</v>
      </c>
      <c r="DW19" s="35" t="s">
        <v>50</v>
      </c>
      <c r="DX19" s="35" t="s">
        <v>51</v>
      </c>
      <c r="DY19" s="35" t="s">
        <v>52</v>
      </c>
      <c r="DZ19" s="35" t="s">
        <v>53</v>
      </c>
      <c r="EA19" s="35" t="s">
        <v>54</v>
      </c>
      <c r="EB19" s="36" t="s">
        <v>55</v>
      </c>
      <c r="EC19" s="36" t="s">
        <v>13</v>
      </c>
      <c r="ED19" s="35" t="s">
        <v>46</v>
      </c>
      <c r="EE19" s="35" t="s">
        <v>47</v>
      </c>
      <c r="EF19" s="35" t="s">
        <v>48</v>
      </c>
      <c r="EG19" s="35" t="s">
        <v>49</v>
      </c>
      <c r="EH19" s="35" t="s">
        <v>50</v>
      </c>
      <c r="EI19" s="35" t="s">
        <v>51</v>
      </c>
      <c r="EJ19" s="35" t="s">
        <v>52</v>
      </c>
      <c r="EK19" s="35" t="s">
        <v>53</v>
      </c>
      <c r="EL19" s="35" t="s">
        <v>54</v>
      </c>
      <c r="EM19" s="36" t="s">
        <v>55</v>
      </c>
      <c r="EN19" s="36" t="s">
        <v>13</v>
      </c>
      <c r="EO19" s="35" t="s">
        <v>46</v>
      </c>
      <c r="EP19" s="35" t="s">
        <v>47</v>
      </c>
      <c r="EQ19" s="35" t="s">
        <v>48</v>
      </c>
      <c r="ER19" s="35" t="s">
        <v>49</v>
      </c>
      <c r="ES19" s="35" t="s">
        <v>50</v>
      </c>
      <c r="ET19" s="35" t="s">
        <v>51</v>
      </c>
      <c r="EU19" s="35" t="s">
        <v>52</v>
      </c>
      <c r="EV19" s="35" t="s">
        <v>53</v>
      </c>
      <c r="EW19" s="35" t="s">
        <v>54</v>
      </c>
      <c r="EX19" s="36" t="s">
        <v>55</v>
      </c>
      <c r="EY19" s="36" t="s">
        <v>13</v>
      </c>
      <c r="EZ19" s="35" t="s">
        <v>46</v>
      </c>
      <c r="FA19" s="35" t="s">
        <v>47</v>
      </c>
      <c r="FB19" s="35" t="s">
        <v>48</v>
      </c>
      <c r="FC19" s="35" t="s">
        <v>49</v>
      </c>
      <c r="FD19" s="35" t="s">
        <v>50</v>
      </c>
      <c r="FE19" s="35" t="s">
        <v>51</v>
      </c>
      <c r="FF19" s="35" t="s">
        <v>52</v>
      </c>
      <c r="FG19" s="35" t="s">
        <v>53</v>
      </c>
      <c r="FH19" s="35" t="s">
        <v>54</v>
      </c>
      <c r="FI19" s="36" t="s">
        <v>55</v>
      </c>
      <c r="FJ19" s="36" t="s">
        <v>13</v>
      </c>
      <c r="FK19" s="35" t="s">
        <v>46</v>
      </c>
      <c r="FL19" s="35" t="s">
        <v>47</v>
      </c>
      <c r="FM19" s="35" t="s">
        <v>48</v>
      </c>
      <c r="FN19" s="35" t="s">
        <v>49</v>
      </c>
      <c r="FO19" s="35" t="s">
        <v>50</v>
      </c>
      <c r="FP19" s="35" t="s">
        <v>51</v>
      </c>
      <c r="FQ19" s="35" t="s">
        <v>52</v>
      </c>
      <c r="FR19" s="35" t="s">
        <v>53</v>
      </c>
      <c r="FS19" s="35" t="s">
        <v>54</v>
      </c>
      <c r="FT19" s="36" t="s">
        <v>55</v>
      </c>
      <c r="FU19" s="36" t="s">
        <v>13</v>
      </c>
      <c r="FV19" s="35" t="s">
        <v>46</v>
      </c>
      <c r="FW19" s="35" t="s">
        <v>47</v>
      </c>
      <c r="FX19" s="35" t="s">
        <v>48</v>
      </c>
      <c r="FY19" s="35" t="s">
        <v>49</v>
      </c>
      <c r="FZ19" s="35" t="s">
        <v>50</v>
      </c>
      <c r="GA19" s="35" t="s">
        <v>51</v>
      </c>
      <c r="GB19" s="35" t="s">
        <v>52</v>
      </c>
      <c r="GC19" s="35" t="s">
        <v>53</v>
      </c>
      <c r="GD19" s="35" t="s">
        <v>54</v>
      </c>
      <c r="GE19" s="36" t="s">
        <v>55</v>
      </c>
      <c r="GF19" s="36" t="s">
        <v>13</v>
      </c>
      <c r="GG19" s="35" t="s">
        <v>46</v>
      </c>
      <c r="GH19" s="35" t="s">
        <v>47</v>
      </c>
      <c r="GI19" s="35" t="s">
        <v>48</v>
      </c>
      <c r="GJ19" s="35" t="s">
        <v>49</v>
      </c>
      <c r="GK19" s="35" t="s">
        <v>50</v>
      </c>
      <c r="GL19" s="35" t="s">
        <v>51</v>
      </c>
      <c r="GM19" s="35" t="s">
        <v>52</v>
      </c>
      <c r="GN19" s="35" t="s">
        <v>53</v>
      </c>
      <c r="GO19" s="35" t="s">
        <v>54</v>
      </c>
      <c r="GP19" s="36" t="s">
        <v>55</v>
      </c>
      <c r="GQ19" s="36" t="s">
        <v>13</v>
      </c>
      <c r="GR19" s="35" t="s">
        <v>46</v>
      </c>
      <c r="GS19" s="35" t="s">
        <v>47</v>
      </c>
      <c r="GT19" s="35" t="s">
        <v>48</v>
      </c>
      <c r="GU19" s="35" t="s">
        <v>49</v>
      </c>
      <c r="GV19" s="35" t="s">
        <v>50</v>
      </c>
      <c r="GW19" s="35" t="s">
        <v>51</v>
      </c>
      <c r="GX19" s="35" t="s">
        <v>52</v>
      </c>
      <c r="GY19" s="35" t="s">
        <v>53</v>
      </c>
      <c r="GZ19" s="35" t="s">
        <v>54</v>
      </c>
      <c r="HA19" s="36" t="s">
        <v>55</v>
      </c>
      <c r="HB19" s="36" t="s">
        <v>13</v>
      </c>
      <c r="HC19" s="35" t="s">
        <v>46</v>
      </c>
      <c r="HD19" s="35" t="s">
        <v>47</v>
      </c>
      <c r="HE19" s="35" t="s">
        <v>48</v>
      </c>
      <c r="HF19" s="35" t="s">
        <v>49</v>
      </c>
      <c r="HG19" s="35" t="s">
        <v>50</v>
      </c>
      <c r="HH19" s="35" t="s">
        <v>51</v>
      </c>
      <c r="HI19" s="35" t="s">
        <v>52</v>
      </c>
      <c r="HJ19" s="35" t="s">
        <v>53</v>
      </c>
      <c r="HK19" s="35" t="s">
        <v>54</v>
      </c>
      <c r="HL19" s="36" t="s">
        <v>55</v>
      </c>
      <c r="HM19" s="36" t="s">
        <v>13</v>
      </c>
    </row>
    <row r="20" spans="1:221" ht="15.75" customHeight="1" x14ac:dyDescent="0.25">
      <c r="A20" s="12" t="s">
        <v>14</v>
      </c>
      <c r="B20" s="33">
        <v>0</v>
      </c>
      <c r="C20" s="33">
        <v>6309</v>
      </c>
      <c r="D20" s="33">
        <v>0</v>
      </c>
      <c r="E20" s="33">
        <v>3389</v>
      </c>
      <c r="F20" s="33">
        <v>2354</v>
      </c>
      <c r="G20" s="33">
        <v>8197</v>
      </c>
      <c r="H20" s="33">
        <v>2888</v>
      </c>
      <c r="I20" s="33">
        <v>5499</v>
      </c>
      <c r="J20" s="33">
        <v>2758</v>
      </c>
      <c r="K20" s="33">
        <v>2157</v>
      </c>
      <c r="L20" s="33">
        <f>SUM(B20:K20)</f>
        <v>33551</v>
      </c>
      <c r="M20">
        <v>0</v>
      </c>
      <c r="N20">
        <v>8396</v>
      </c>
      <c r="O20">
        <v>1143</v>
      </c>
      <c r="P20">
        <v>6375</v>
      </c>
      <c r="Q20">
        <v>3136</v>
      </c>
      <c r="R20">
        <v>9483</v>
      </c>
      <c r="S20">
        <v>1554</v>
      </c>
      <c r="T20">
        <v>2418</v>
      </c>
      <c r="U20">
        <v>3769</v>
      </c>
      <c r="V20">
        <v>2171</v>
      </c>
      <c r="W20" s="33">
        <f>SUM(M20:V20)</f>
        <v>38445</v>
      </c>
      <c r="X20">
        <v>0</v>
      </c>
      <c r="Y20">
        <v>5135</v>
      </c>
      <c r="Z20">
        <v>5524</v>
      </c>
      <c r="AA20">
        <v>6680</v>
      </c>
      <c r="AB20">
        <v>1810</v>
      </c>
      <c r="AC20">
        <v>11111</v>
      </c>
      <c r="AD20">
        <v>0</v>
      </c>
      <c r="AE20">
        <v>4802</v>
      </c>
      <c r="AF20">
        <v>764</v>
      </c>
      <c r="AG20">
        <v>1352</v>
      </c>
      <c r="AH20" s="33">
        <f>SUM(X20:AG20)</f>
        <v>37178</v>
      </c>
      <c r="AI20">
        <v>0</v>
      </c>
      <c r="AJ20" s="33">
        <v>6386</v>
      </c>
      <c r="AK20" s="33">
        <v>3986</v>
      </c>
      <c r="AL20" s="33">
        <v>7603</v>
      </c>
      <c r="AM20" s="33">
        <v>2359</v>
      </c>
      <c r="AN20" s="33">
        <v>7881</v>
      </c>
      <c r="AO20" s="33">
        <v>619</v>
      </c>
      <c r="AP20" s="33">
        <v>7908</v>
      </c>
      <c r="AQ20" s="33">
        <v>1124</v>
      </c>
      <c r="AR20" s="33">
        <v>2680</v>
      </c>
      <c r="AS20" s="33">
        <f t="shared" ref="AS20:AS26" si="188">SUM(AJ20:AR20)</f>
        <v>40546</v>
      </c>
      <c r="AT20" s="33">
        <v>0</v>
      </c>
      <c r="AU20" s="33">
        <v>7655</v>
      </c>
      <c r="AV20" s="33">
        <v>1150</v>
      </c>
      <c r="AW20" s="33">
        <v>5091</v>
      </c>
      <c r="AX20" s="33">
        <v>8885</v>
      </c>
      <c r="AY20" s="33">
        <v>10028</v>
      </c>
      <c r="AZ20" s="33">
        <v>0</v>
      </c>
      <c r="BA20" s="33">
        <v>9027</v>
      </c>
      <c r="BB20" s="33">
        <v>843</v>
      </c>
      <c r="BC20" s="33">
        <v>4583</v>
      </c>
      <c r="BD20" s="33">
        <f>SUM(AT20:BC20)</f>
        <v>47262</v>
      </c>
      <c r="BE20" s="33">
        <v>0</v>
      </c>
      <c r="BF20" s="33">
        <v>5077</v>
      </c>
      <c r="BG20" s="33">
        <v>4234</v>
      </c>
      <c r="BH20" s="33">
        <v>6642</v>
      </c>
      <c r="BI20" s="33">
        <v>2395</v>
      </c>
      <c r="BJ20" s="33">
        <v>9352</v>
      </c>
      <c r="BK20" s="33">
        <v>0</v>
      </c>
      <c r="BL20" s="33">
        <v>12225</v>
      </c>
      <c r="BM20" s="33">
        <v>965</v>
      </c>
      <c r="BN20" s="33">
        <v>11365</v>
      </c>
      <c r="BO20" s="33">
        <f>SUM(BE20:BN20)</f>
        <v>52255</v>
      </c>
      <c r="BP20" s="33">
        <v>0</v>
      </c>
      <c r="BQ20" s="33">
        <v>3582</v>
      </c>
      <c r="BR20" s="33">
        <v>2837</v>
      </c>
      <c r="BS20" s="33">
        <v>1226</v>
      </c>
      <c r="BT20" s="33">
        <v>2238</v>
      </c>
      <c r="BU20" s="33">
        <v>18967</v>
      </c>
      <c r="BV20" s="33">
        <v>2278</v>
      </c>
      <c r="BW20" s="33">
        <v>7136</v>
      </c>
      <c r="BX20" s="33">
        <v>430</v>
      </c>
      <c r="BY20" s="33">
        <v>11134</v>
      </c>
      <c r="BZ20" s="33">
        <f>SUM(BP20:BY20)</f>
        <v>49828</v>
      </c>
      <c r="CA20" s="33">
        <v>0</v>
      </c>
      <c r="CB20" s="33">
        <v>4223</v>
      </c>
      <c r="CC20" s="33">
        <v>2023</v>
      </c>
      <c r="CD20" s="33">
        <v>4295</v>
      </c>
      <c r="CE20" s="33">
        <v>2339</v>
      </c>
      <c r="CF20" s="33">
        <v>19581</v>
      </c>
      <c r="CG20" s="33">
        <v>0</v>
      </c>
      <c r="CH20" s="33">
        <v>3991</v>
      </c>
      <c r="CI20" s="33">
        <v>536</v>
      </c>
      <c r="CJ20" s="33">
        <v>2936</v>
      </c>
      <c r="CK20" s="33">
        <f>SUM(CA20:CJ20)</f>
        <v>39924</v>
      </c>
      <c r="CL20" s="33">
        <v>0</v>
      </c>
      <c r="CM20" s="33">
        <v>4069</v>
      </c>
      <c r="CN20" s="33">
        <v>2189</v>
      </c>
      <c r="CO20" s="33">
        <v>4740</v>
      </c>
      <c r="CP20" s="33">
        <v>1956</v>
      </c>
      <c r="CQ20" s="33">
        <v>15895</v>
      </c>
      <c r="CR20" s="33">
        <v>936</v>
      </c>
      <c r="CS20" s="33">
        <v>8354</v>
      </c>
      <c r="CT20" s="33">
        <v>1429</v>
      </c>
      <c r="CU20" s="33">
        <v>9950</v>
      </c>
      <c r="CV20" s="33">
        <f>SUM(CL20:CU20)</f>
        <v>49518</v>
      </c>
      <c r="CW20" s="33">
        <v>0</v>
      </c>
      <c r="CX20" s="33">
        <v>2493</v>
      </c>
      <c r="CY20" s="33">
        <v>3991</v>
      </c>
      <c r="CZ20" s="33">
        <v>3716</v>
      </c>
      <c r="DA20" s="33">
        <v>2755</v>
      </c>
      <c r="DB20" s="33">
        <v>12079</v>
      </c>
      <c r="DC20" s="33">
        <v>1842</v>
      </c>
      <c r="DD20" s="33">
        <v>3190</v>
      </c>
      <c r="DE20" s="33">
        <v>4695</v>
      </c>
      <c r="DF20" s="33">
        <v>8826</v>
      </c>
      <c r="DG20" s="33">
        <f>SUM(CW20:DF20)</f>
        <v>43587</v>
      </c>
      <c r="DH20" s="33">
        <v>0</v>
      </c>
      <c r="DI20" s="33">
        <v>476</v>
      </c>
      <c r="DJ20" s="33">
        <v>6124</v>
      </c>
      <c r="DK20" s="33">
        <v>5709</v>
      </c>
      <c r="DL20" s="33">
        <v>4351</v>
      </c>
      <c r="DM20" s="33">
        <v>9692</v>
      </c>
      <c r="DN20" s="33">
        <v>0</v>
      </c>
      <c r="DO20" s="33">
        <v>7311</v>
      </c>
      <c r="DP20" s="33">
        <v>1558</v>
      </c>
      <c r="DQ20" s="33">
        <v>3748</v>
      </c>
      <c r="DR20" s="33">
        <f>SUM(DH20:DQ20)</f>
        <v>38969</v>
      </c>
      <c r="DS20" s="33">
        <v>0</v>
      </c>
      <c r="DT20" s="33">
        <v>4493</v>
      </c>
      <c r="DU20" s="33">
        <v>6797</v>
      </c>
      <c r="DV20" s="33">
        <v>5214</v>
      </c>
      <c r="DW20" s="33">
        <v>4642</v>
      </c>
      <c r="DX20" s="33">
        <v>18349</v>
      </c>
      <c r="DY20" s="33">
        <v>0</v>
      </c>
      <c r="DZ20" s="33">
        <v>10625</v>
      </c>
      <c r="EA20" s="33">
        <v>3271</v>
      </c>
      <c r="EB20" s="33">
        <v>8055</v>
      </c>
      <c r="EC20" s="33">
        <f>SUM(DS20:EB20)</f>
        <v>61446</v>
      </c>
      <c r="ED20" s="33">
        <v>0</v>
      </c>
      <c r="EE20" s="33">
        <v>3286</v>
      </c>
      <c r="EF20" s="33">
        <v>2554</v>
      </c>
      <c r="EG20" s="33">
        <v>7003</v>
      </c>
      <c r="EH20" s="33">
        <v>3345</v>
      </c>
      <c r="EI20" s="33">
        <v>16429</v>
      </c>
      <c r="EJ20" s="33">
        <v>0</v>
      </c>
      <c r="EK20" s="33">
        <v>10946</v>
      </c>
      <c r="EL20" s="33">
        <v>7730</v>
      </c>
      <c r="EM20" s="33">
        <v>6913</v>
      </c>
      <c r="EN20" s="33">
        <f>SUM(ED20:EM20)</f>
        <v>58206</v>
      </c>
      <c r="EO20" s="33">
        <v>0</v>
      </c>
      <c r="EP20" s="33">
        <v>2057</v>
      </c>
      <c r="EQ20" s="33">
        <v>4455</v>
      </c>
      <c r="ER20" s="33">
        <v>10576</v>
      </c>
      <c r="ES20" s="33">
        <v>1955</v>
      </c>
      <c r="ET20" s="33">
        <v>17710</v>
      </c>
      <c r="EU20" s="33">
        <v>2609</v>
      </c>
      <c r="EV20" s="33">
        <v>6520</v>
      </c>
      <c r="EW20" s="33">
        <v>2958</v>
      </c>
      <c r="EX20" s="33">
        <v>15056</v>
      </c>
      <c r="EY20" s="33">
        <f>SUM(EO20:EX20)</f>
        <v>63896</v>
      </c>
      <c r="EZ20" s="33">
        <v>0</v>
      </c>
      <c r="FA20" s="33">
        <v>877</v>
      </c>
      <c r="FB20" s="33">
        <v>4603</v>
      </c>
      <c r="FC20" s="33">
        <v>8696</v>
      </c>
      <c r="FD20" s="33">
        <v>5070</v>
      </c>
      <c r="FE20" s="33">
        <v>20985</v>
      </c>
      <c r="FF20" s="33">
        <v>1630</v>
      </c>
      <c r="FG20" s="33">
        <v>5343</v>
      </c>
      <c r="FH20" s="33">
        <v>4434</v>
      </c>
      <c r="FI20" s="33">
        <v>7999</v>
      </c>
      <c r="FJ20" s="33">
        <f>SUM(EZ20:FI20)</f>
        <v>59637</v>
      </c>
      <c r="FK20" s="33">
        <v>0</v>
      </c>
      <c r="FL20" s="33">
        <v>0</v>
      </c>
      <c r="FM20" s="33">
        <v>8000</v>
      </c>
      <c r="FN20" s="33">
        <v>6235</v>
      </c>
      <c r="FO20" s="33">
        <v>4685</v>
      </c>
      <c r="FP20" s="33">
        <v>26031</v>
      </c>
      <c r="FQ20" s="33">
        <v>638</v>
      </c>
      <c r="FR20" s="33">
        <v>1462</v>
      </c>
      <c r="FS20" s="33">
        <v>4872</v>
      </c>
      <c r="FT20" s="33">
        <v>2859</v>
      </c>
      <c r="FU20" s="33">
        <f>SUM(FK20:FT20)</f>
        <v>54782</v>
      </c>
      <c r="FV20" s="33">
        <v>0</v>
      </c>
      <c r="FW20" s="33">
        <v>2313</v>
      </c>
      <c r="FX20" s="33">
        <v>2364</v>
      </c>
      <c r="FY20" s="33">
        <v>673</v>
      </c>
      <c r="FZ20" s="33">
        <v>1556</v>
      </c>
      <c r="GA20" s="33">
        <v>4748</v>
      </c>
      <c r="GB20" s="33">
        <v>469</v>
      </c>
      <c r="GC20" s="33">
        <v>8125</v>
      </c>
      <c r="GD20" s="33">
        <v>500</v>
      </c>
      <c r="GE20" s="33">
        <v>10618</v>
      </c>
      <c r="GF20" s="33">
        <f>SUM(FV20:GE20)</f>
        <v>31366</v>
      </c>
      <c r="GG20" s="33">
        <v>0</v>
      </c>
      <c r="GH20" s="33">
        <v>1929</v>
      </c>
      <c r="GI20" s="33">
        <v>0</v>
      </c>
      <c r="GJ20" s="33">
        <v>2952</v>
      </c>
      <c r="GK20" s="33">
        <v>1212</v>
      </c>
      <c r="GL20" s="33">
        <v>4918</v>
      </c>
      <c r="GM20" s="33">
        <v>935</v>
      </c>
      <c r="GN20" s="33">
        <v>3705</v>
      </c>
      <c r="GO20" s="33">
        <v>397</v>
      </c>
      <c r="GP20" s="33">
        <v>13881</v>
      </c>
      <c r="GQ20" s="33">
        <f>SUM(GG20:GP20)</f>
        <v>29929</v>
      </c>
      <c r="GR20" s="33">
        <v>0</v>
      </c>
      <c r="GS20" s="33">
        <v>919</v>
      </c>
      <c r="GT20" s="33">
        <v>3610</v>
      </c>
      <c r="GU20" s="33">
        <v>2598</v>
      </c>
      <c r="GV20" s="33">
        <v>3645</v>
      </c>
      <c r="GW20" s="33">
        <v>7865</v>
      </c>
      <c r="GX20" s="33">
        <v>0</v>
      </c>
      <c r="GY20" s="33">
        <v>3717</v>
      </c>
      <c r="GZ20" s="33">
        <v>3363</v>
      </c>
      <c r="HA20" s="33">
        <v>7980</v>
      </c>
      <c r="HB20" s="33">
        <f>SUM(GR20:HA20)</f>
        <v>33697</v>
      </c>
      <c r="HC20" s="33">
        <v>0</v>
      </c>
      <c r="HD20" s="33">
        <v>4223</v>
      </c>
      <c r="HE20" s="33">
        <v>2023</v>
      </c>
      <c r="HF20" s="33">
        <v>4295</v>
      </c>
      <c r="HG20" s="33">
        <v>2339</v>
      </c>
      <c r="HH20" s="33">
        <v>19581</v>
      </c>
      <c r="HI20" s="33">
        <v>0</v>
      </c>
      <c r="HJ20" s="33">
        <v>3991</v>
      </c>
      <c r="HK20" s="33">
        <v>536</v>
      </c>
      <c r="HL20" s="33">
        <v>2936</v>
      </c>
      <c r="HM20" s="33">
        <f>SUM(HC20:HL20)</f>
        <v>39924</v>
      </c>
    </row>
    <row r="21" spans="1:221" ht="15.75" customHeight="1" x14ac:dyDescent="0.25">
      <c r="A21" s="12" t="s">
        <v>15</v>
      </c>
      <c r="B21">
        <v>0</v>
      </c>
      <c r="C21">
        <v>2989</v>
      </c>
      <c r="D21">
        <v>433</v>
      </c>
      <c r="E21">
        <v>0</v>
      </c>
      <c r="F21">
        <v>893</v>
      </c>
      <c r="G21">
        <v>6388</v>
      </c>
      <c r="H21">
        <v>1280</v>
      </c>
      <c r="I21">
        <v>518</v>
      </c>
      <c r="J21">
        <v>893</v>
      </c>
      <c r="K21">
        <v>7802</v>
      </c>
      <c r="L21">
        <v>27741</v>
      </c>
      <c r="M21">
        <v>0</v>
      </c>
      <c r="N21">
        <v>0</v>
      </c>
      <c r="O21">
        <v>0</v>
      </c>
      <c r="P21">
        <v>0</v>
      </c>
      <c r="Q21">
        <v>1973</v>
      </c>
      <c r="R21">
        <v>3720</v>
      </c>
      <c r="S21">
        <v>716</v>
      </c>
      <c r="T21">
        <v>4005</v>
      </c>
      <c r="U21">
        <v>1084</v>
      </c>
      <c r="V21">
        <v>10374</v>
      </c>
      <c r="W21" s="33">
        <f t="shared" ref="W21:W26" si="189">SUM(M21:V21)</f>
        <v>21872</v>
      </c>
      <c r="X21">
        <v>0</v>
      </c>
      <c r="Y21">
        <v>0</v>
      </c>
      <c r="Z21">
        <v>0</v>
      </c>
      <c r="AA21">
        <v>0</v>
      </c>
      <c r="AB21">
        <v>1601</v>
      </c>
      <c r="AC21">
        <v>9591</v>
      </c>
      <c r="AD21">
        <v>0</v>
      </c>
      <c r="AE21">
        <v>8669</v>
      </c>
      <c r="AF21">
        <v>764</v>
      </c>
      <c r="AG21">
        <v>11498</v>
      </c>
      <c r="AH21" s="33">
        <f t="shared" ref="AH21:AH26" si="190">SUM(X21:AG21)</f>
        <v>32123</v>
      </c>
      <c r="AI21">
        <v>0</v>
      </c>
      <c r="AJ21">
        <v>484</v>
      </c>
      <c r="AK21">
        <v>0</v>
      </c>
      <c r="AL21">
        <v>0</v>
      </c>
      <c r="AM21">
        <v>0</v>
      </c>
      <c r="AN21">
        <v>4423</v>
      </c>
      <c r="AO21">
        <v>0</v>
      </c>
      <c r="AP21">
        <v>4232</v>
      </c>
      <c r="AQ21">
        <v>0</v>
      </c>
      <c r="AR21">
        <v>1724</v>
      </c>
      <c r="AS21" s="33">
        <f t="shared" si="188"/>
        <v>10863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3">
        <v>730</v>
      </c>
      <c r="AZ21" s="33">
        <v>0</v>
      </c>
      <c r="BA21" s="33">
        <v>4511</v>
      </c>
      <c r="BB21" s="33">
        <v>0</v>
      </c>
      <c r="BC21" s="33">
        <v>0</v>
      </c>
      <c r="BD21" s="33">
        <f t="shared" ref="BD21:BD26" si="191">SUM(AT21:BC21)</f>
        <v>5241</v>
      </c>
      <c r="BE21">
        <v>0</v>
      </c>
      <c r="BF21">
        <v>0</v>
      </c>
      <c r="BG21">
        <v>959</v>
      </c>
      <c r="BH21">
        <v>1539</v>
      </c>
      <c r="BI21">
        <v>0</v>
      </c>
      <c r="BJ21">
        <v>407</v>
      </c>
      <c r="BK21">
        <v>0</v>
      </c>
      <c r="BL21">
        <v>0</v>
      </c>
      <c r="BM21">
        <v>0</v>
      </c>
      <c r="BN21">
        <v>0</v>
      </c>
      <c r="BO21" s="33">
        <f t="shared" ref="BO21:BO26" si="192">SUM(BE21:BN21)</f>
        <v>2905</v>
      </c>
      <c r="BP21">
        <v>0</v>
      </c>
      <c r="BQ21">
        <v>0</v>
      </c>
      <c r="BR21">
        <v>758</v>
      </c>
      <c r="BS21">
        <v>0</v>
      </c>
      <c r="BT21">
        <v>0</v>
      </c>
      <c r="BU21">
        <v>937</v>
      </c>
      <c r="BV21">
        <v>0</v>
      </c>
      <c r="BW21">
        <v>0</v>
      </c>
      <c r="BX21">
        <v>758</v>
      </c>
      <c r="BY21">
        <v>974</v>
      </c>
      <c r="BZ21" s="33">
        <f t="shared" ref="BZ21:BZ26" si="193">SUM(BP21:BY21)</f>
        <v>3427</v>
      </c>
      <c r="CA21">
        <v>0</v>
      </c>
      <c r="CB21">
        <v>0</v>
      </c>
      <c r="CC21">
        <v>2248</v>
      </c>
      <c r="CD21">
        <v>0</v>
      </c>
      <c r="CE21">
        <v>0</v>
      </c>
      <c r="CF21">
        <v>1787</v>
      </c>
      <c r="CG21">
        <v>0</v>
      </c>
      <c r="CH21">
        <v>1205</v>
      </c>
      <c r="CI21">
        <v>0</v>
      </c>
      <c r="CJ21">
        <v>1205</v>
      </c>
      <c r="CK21" s="33">
        <f t="shared" ref="CK21:CK27" si="194">SUM(CA21:CJ21)</f>
        <v>6445</v>
      </c>
      <c r="CL21">
        <v>0</v>
      </c>
      <c r="CM21">
        <v>0</v>
      </c>
      <c r="CN21">
        <v>0</v>
      </c>
      <c r="CO21">
        <v>967</v>
      </c>
      <c r="CP21">
        <v>0</v>
      </c>
      <c r="CQ21">
        <v>1152</v>
      </c>
      <c r="CR21">
        <v>0</v>
      </c>
      <c r="CS21">
        <v>926</v>
      </c>
      <c r="CT21">
        <v>0</v>
      </c>
      <c r="CU21">
        <v>1152</v>
      </c>
      <c r="CV21" s="33">
        <f t="shared" ref="CV21:CV27" si="195">SUM(CL21:CU21)</f>
        <v>4197</v>
      </c>
      <c r="CW21">
        <v>0</v>
      </c>
      <c r="CX21">
        <v>0</v>
      </c>
      <c r="CY21">
        <v>0</v>
      </c>
      <c r="CZ21">
        <v>1080</v>
      </c>
      <c r="DA21">
        <v>0</v>
      </c>
      <c r="DB21">
        <v>0</v>
      </c>
      <c r="DC21">
        <v>0</v>
      </c>
      <c r="DD21">
        <v>770</v>
      </c>
      <c r="DE21">
        <v>709</v>
      </c>
      <c r="DF21">
        <v>0</v>
      </c>
      <c r="DG21" s="33">
        <f t="shared" ref="DG21:DG27" si="196">SUM(CW21:DF21)</f>
        <v>2559</v>
      </c>
      <c r="DH21">
        <v>0</v>
      </c>
      <c r="DI21">
        <v>0</v>
      </c>
      <c r="DJ21">
        <v>0</v>
      </c>
      <c r="DK21">
        <v>1797</v>
      </c>
      <c r="DL21">
        <v>601</v>
      </c>
      <c r="DM21">
        <v>0</v>
      </c>
      <c r="DN21">
        <v>0</v>
      </c>
      <c r="DO21">
        <v>0</v>
      </c>
      <c r="DP21">
        <v>1005</v>
      </c>
      <c r="DQ21">
        <v>1005</v>
      </c>
      <c r="DR21" s="33">
        <f t="shared" ref="DR21:DR26" si="197">SUM(DH21:DQ21)</f>
        <v>4408</v>
      </c>
      <c r="DS21" s="33">
        <v>0</v>
      </c>
      <c r="DT21" s="33">
        <v>0</v>
      </c>
      <c r="DU21" s="33">
        <v>695</v>
      </c>
      <c r="DV21" s="33">
        <v>1031</v>
      </c>
      <c r="DW21" s="33">
        <v>1717</v>
      </c>
      <c r="DX21" s="33">
        <v>1647</v>
      </c>
      <c r="DY21" s="33">
        <v>0</v>
      </c>
      <c r="DZ21" s="33">
        <v>4298</v>
      </c>
      <c r="EA21" s="33">
        <v>843</v>
      </c>
      <c r="EB21" s="33">
        <v>3146</v>
      </c>
      <c r="EC21" s="33">
        <f t="shared" ref="EC21:EC27" si="198">SUM(DS21:EB21)</f>
        <v>13377</v>
      </c>
      <c r="ED21" s="33">
        <v>0</v>
      </c>
      <c r="EE21" s="33">
        <v>327</v>
      </c>
      <c r="EF21" s="33">
        <v>727</v>
      </c>
      <c r="EG21" s="33">
        <v>613</v>
      </c>
      <c r="EH21" s="33">
        <v>342</v>
      </c>
      <c r="EI21" s="33">
        <v>1501</v>
      </c>
      <c r="EJ21" s="33">
        <v>0</v>
      </c>
      <c r="EK21" s="33">
        <v>1852</v>
      </c>
      <c r="EL21" s="33">
        <v>0</v>
      </c>
      <c r="EM21" s="33">
        <v>2872</v>
      </c>
      <c r="EN21" s="33">
        <f t="shared" ref="EN21:EN26" si="199">SUM(ED21:EM21)</f>
        <v>8234</v>
      </c>
      <c r="EO21">
        <v>0</v>
      </c>
      <c r="EP21">
        <v>756</v>
      </c>
      <c r="EQ21">
        <v>0</v>
      </c>
      <c r="ER21">
        <v>904</v>
      </c>
      <c r="ES21">
        <v>426</v>
      </c>
      <c r="ET21">
        <v>2645</v>
      </c>
      <c r="EU21">
        <v>0</v>
      </c>
      <c r="EV21">
        <v>0</v>
      </c>
      <c r="EW21">
        <v>1251</v>
      </c>
      <c r="EX21">
        <v>1003</v>
      </c>
      <c r="EY21" s="33">
        <f t="shared" ref="EY21:EY26" si="200">SUM(EO21:EX21)</f>
        <v>6985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2873</v>
      </c>
      <c r="FF21">
        <v>0</v>
      </c>
      <c r="FG21">
        <v>748</v>
      </c>
      <c r="FH21">
        <v>1284</v>
      </c>
      <c r="FI21">
        <v>2708</v>
      </c>
      <c r="FJ21" s="33">
        <f t="shared" ref="FJ21:FJ26" si="201">SUM(EZ21:FI21)</f>
        <v>7613</v>
      </c>
      <c r="FK21">
        <v>0</v>
      </c>
      <c r="FL21">
        <v>0</v>
      </c>
      <c r="FM21">
        <v>670</v>
      </c>
      <c r="FN21">
        <v>0</v>
      </c>
      <c r="FO21">
        <v>1374</v>
      </c>
      <c r="FP21">
        <v>2844</v>
      </c>
      <c r="FQ21">
        <v>0</v>
      </c>
      <c r="FR21">
        <v>0</v>
      </c>
      <c r="FS21">
        <v>0</v>
      </c>
      <c r="FT21">
        <v>2639</v>
      </c>
      <c r="FU21" s="33">
        <f t="shared" ref="FU21:FU26" si="202">SUM(FK21:FT21)</f>
        <v>7527</v>
      </c>
      <c r="FV21" s="33">
        <v>0</v>
      </c>
      <c r="FW21" s="33">
        <v>708</v>
      </c>
      <c r="FX21" s="33">
        <v>0</v>
      </c>
      <c r="FY21" s="33">
        <v>1328</v>
      </c>
      <c r="FZ21" s="33">
        <v>0</v>
      </c>
      <c r="GA21" s="33">
        <v>5208</v>
      </c>
      <c r="GB21" s="33">
        <v>0</v>
      </c>
      <c r="GC21" s="33">
        <v>1597</v>
      </c>
      <c r="GD21" s="33">
        <v>0</v>
      </c>
      <c r="GE21" s="33">
        <v>0</v>
      </c>
      <c r="GF21" s="33">
        <f t="shared" ref="GF21:GF26" si="203">SUM(FV21:GE21)</f>
        <v>8841</v>
      </c>
      <c r="GG21">
        <v>0</v>
      </c>
      <c r="GH21">
        <v>0</v>
      </c>
      <c r="GI21">
        <v>2835</v>
      </c>
      <c r="GJ21">
        <v>6724</v>
      </c>
      <c r="GK21">
        <v>1412</v>
      </c>
      <c r="GL21">
        <v>10144</v>
      </c>
      <c r="GM21">
        <v>0</v>
      </c>
      <c r="GN21">
        <v>1228</v>
      </c>
      <c r="GO21">
        <v>2050</v>
      </c>
      <c r="GP21">
        <v>1228</v>
      </c>
      <c r="GQ21" s="33">
        <f t="shared" ref="GQ21:GQ27" si="204">SUM(GG21:GP21)</f>
        <v>25621</v>
      </c>
      <c r="GR21">
        <v>0</v>
      </c>
      <c r="GS21">
        <v>1310</v>
      </c>
      <c r="GT21">
        <v>4613</v>
      </c>
      <c r="GU21">
        <v>2925</v>
      </c>
      <c r="GV21">
        <v>1772</v>
      </c>
      <c r="GW21">
        <v>5200</v>
      </c>
      <c r="GX21">
        <v>0</v>
      </c>
      <c r="GY21">
        <v>3615</v>
      </c>
      <c r="GZ21">
        <v>0</v>
      </c>
      <c r="HA21">
        <v>1273</v>
      </c>
      <c r="HB21" s="33">
        <f t="shared" ref="HB21:HB26" si="205">SUM(GR21:HA21)</f>
        <v>20708</v>
      </c>
      <c r="HC21">
        <v>0</v>
      </c>
      <c r="HD21">
        <v>0</v>
      </c>
      <c r="HE21">
        <v>2248</v>
      </c>
      <c r="HF21">
        <v>0</v>
      </c>
      <c r="HG21">
        <v>0</v>
      </c>
      <c r="HH21">
        <v>1787</v>
      </c>
      <c r="HI21">
        <v>0</v>
      </c>
      <c r="HJ21">
        <v>1205</v>
      </c>
      <c r="HK21">
        <v>0</v>
      </c>
      <c r="HL21">
        <v>1205</v>
      </c>
      <c r="HM21" s="33">
        <f t="shared" ref="HM21:HM22" si="206">SUM(HC21:HL21)</f>
        <v>6445</v>
      </c>
    </row>
    <row r="22" spans="1:221" ht="15.75" customHeight="1" x14ac:dyDescent="0.25">
      <c r="A22" s="12" t="s">
        <v>16</v>
      </c>
      <c r="B22">
        <v>0</v>
      </c>
      <c r="C22">
        <v>978</v>
      </c>
      <c r="D22">
        <v>786</v>
      </c>
      <c r="E22">
        <v>1191</v>
      </c>
      <c r="F22">
        <v>2210</v>
      </c>
      <c r="G22">
        <v>2379</v>
      </c>
      <c r="H22">
        <v>0</v>
      </c>
      <c r="I22">
        <v>11477</v>
      </c>
      <c r="J22">
        <v>0</v>
      </c>
      <c r="K22">
        <v>9649</v>
      </c>
      <c r="L22">
        <v>45033</v>
      </c>
      <c r="M22">
        <v>0</v>
      </c>
      <c r="N22">
        <v>2488</v>
      </c>
      <c r="O22">
        <v>465</v>
      </c>
      <c r="P22">
        <v>2107</v>
      </c>
      <c r="Q22">
        <v>0</v>
      </c>
      <c r="R22">
        <v>3346</v>
      </c>
      <c r="S22">
        <v>0</v>
      </c>
      <c r="T22">
        <v>2079</v>
      </c>
      <c r="U22">
        <v>2057</v>
      </c>
      <c r="V22">
        <v>15144</v>
      </c>
      <c r="W22" s="33">
        <f t="shared" si="189"/>
        <v>27686</v>
      </c>
      <c r="X22">
        <v>0</v>
      </c>
      <c r="Y22">
        <v>0</v>
      </c>
      <c r="Z22">
        <v>322</v>
      </c>
      <c r="AA22">
        <v>348</v>
      </c>
      <c r="AB22">
        <v>967</v>
      </c>
      <c r="AC22">
        <v>4177</v>
      </c>
      <c r="AD22">
        <v>1462</v>
      </c>
      <c r="AE22">
        <v>5023</v>
      </c>
      <c r="AF22">
        <v>4874</v>
      </c>
      <c r="AG22">
        <v>11639</v>
      </c>
      <c r="AH22" s="33">
        <f t="shared" si="190"/>
        <v>28812</v>
      </c>
      <c r="AI22">
        <v>0</v>
      </c>
      <c r="AJ22">
        <v>828</v>
      </c>
      <c r="AK22">
        <v>0</v>
      </c>
      <c r="AL22">
        <v>1119</v>
      </c>
      <c r="AM22">
        <v>505</v>
      </c>
      <c r="AN22">
        <v>411</v>
      </c>
      <c r="AO22">
        <v>0</v>
      </c>
      <c r="AP22">
        <v>404</v>
      </c>
      <c r="AQ22">
        <v>0</v>
      </c>
      <c r="AR22">
        <v>8608</v>
      </c>
      <c r="AS22" s="33">
        <f t="shared" si="188"/>
        <v>11875</v>
      </c>
      <c r="AT22">
        <v>0</v>
      </c>
      <c r="AU22">
        <v>1520</v>
      </c>
      <c r="AV22">
        <v>979</v>
      </c>
      <c r="AW22">
        <v>476</v>
      </c>
      <c r="AX22">
        <v>1310</v>
      </c>
      <c r="AY22">
        <v>2534</v>
      </c>
      <c r="AZ22">
        <v>0</v>
      </c>
      <c r="BA22">
        <v>2341</v>
      </c>
      <c r="BB22">
        <v>446</v>
      </c>
      <c r="BC22">
        <v>6831</v>
      </c>
      <c r="BD22" s="33">
        <f t="shared" si="191"/>
        <v>16437</v>
      </c>
      <c r="BE22">
        <v>0</v>
      </c>
      <c r="BF22">
        <v>741</v>
      </c>
      <c r="BG22">
        <v>1486</v>
      </c>
      <c r="BH22">
        <v>563</v>
      </c>
      <c r="BI22">
        <v>421</v>
      </c>
      <c r="BJ22">
        <v>613</v>
      </c>
      <c r="BK22">
        <v>0</v>
      </c>
      <c r="BL22">
        <v>0</v>
      </c>
      <c r="BM22">
        <v>2466</v>
      </c>
      <c r="BN22">
        <v>5666</v>
      </c>
      <c r="BO22" s="33">
        <f t="shared" si="192"/>
        <v>11956</v>
      </c>
      <c r="BP22">
        <v>0</v>
      </c>
      <c r="BQ22">
        <v>0</v>
      </c>
      <c r="BR22">
        <v>3467</v>
      </c>
      <c r="BS22">
        <v>1298</v>
      </c>
      <c r="BT22">
        <v>1123</v>
      </c>
      <c r="BU22">
        <v>2156</v>
      </c>
      <c r="BV22">
        <v>0</v>
      </c>
      <c r="BW22">
        <v>0</v>
      </c>
      <c r="BX22">
        <v>1571</v>
      </c>
      <c r="BY22">
        <v>9855</v>
      </c>
      <c r="BZ22" s="33">
        <f t="shared" si="193"/>
        <v>19470</v>
      </c>
      <c r="CA22">
        <v>0</v>
      </c>
      <c r="CB22">
        <v>787</v>
      </c>
      <c r="CC22">
        <v>0</v>
      </c>
      <c r="CD22">
        <v>478</v>
      </c>
      <c r="CE22">
        <v>2154</v>
      </c>
      <c r="CF22">
        <v>5205</v>
      </c>
      <c r="CG22">
        <v>943</v>
      </c>
      <c r="CH22">
        <v>1830</v>
      </c>
      <c r="CI22">
        <v>3277</v>
      </c>
      <c r="CJ22">
        <v>6134</v>
      </c>
      <c r="CK22" s="33">
        <f t="shared" si="194"/>
        <v>20808</v>
      </c>
      <c r="CL22">
        <v>0</v>
      </c>
      <c r="CM22">
        <v>918</v>
      </c>
      <c r="CN22">
        <v>0</v>
      </c>
      <c r="CO22">
        <v>1021</v>
      </c>
      <c r="CP22">
        <v>0</v>
      </c>
      <c r="CQ22">
        <v>2699</v>
      </c>
      <c r="CR22">
        <v>957</v>
      </c>
      <c r="CS22">
        <v>391</v>
      </c>
      <c r="CT22">
        <v>1955</v>
      </c>
      <c r="CU22">
        <v>8785</v>
      </c>
      <c r="CV22" s="33">
        <f t="shared" si="195"/>
        <v>16726</v>
      </c>
      <c r="CW22">
        <v>0</v>
      </c>
      <c r="CX22">
        <v>0</v>
      </c>
      <c r="CY22">
        <v>0</v>
      </c>
      <c r="CZ22">
        <v>2541</v>
      </c>
      <c r="DA22">
        <v>1681</v>
      </c>
      <c r="DB22">
        <v>2232</v>
      </c>
      <c r="DC22">
        <v>458</v>
      </c>
      <c r="DD22">
        <v>1843</v>
      </c>
      <c r="DE22">
        <v>0</v>
      </c>
      <c r="DF22">
        <v>7049</v>
      </c>
      <c r="DG22" s="33">
        <f t="shared" si="196"/>
        <v>15804</v>
      </c>
      <c r="DH22">
        <v>0</v>
      </c>
      <c r="DI22">
        <v>791</v>
      </c>
      <c r="DJ22">
        <v>898</v>
      </c>
      <c r="DK22">
        <v>1244</v>
      </c>
      <c r="DL22">
        <v>468</v>
      </c>
      <c r="DM22">
        <v>1469</v>
      </c>
      <c r="DN22">
        <v>0</v>
      </c>
      <c r="DO22">
        <v>1943</v>
      </c>
      <c r="DP22">
        <v>0</v>
      </c>
      <c r="DQ22">
        <v>13131</v>
      </c>
      <c r="DR22" s="33">
        <f t="shared" si="197"/>
        <v>19944</v>
      </c>
      <c r="DS22" s="33">
        <v>0</v>
      </c>
      <c r="DT22" s="33">
        <v>621</v>
      </c>
      <c r="DU22" s="33">
        <v>890</v>
      </c>
      <c r="DV22" s="33">
        <v>2481</v>
      </c>
      <c r="DW22" s="33">
        <v>0</v>
      </c>
      <c r="DX22" s="33">
        <v>4201</v>
      </c>
      <c r="DY22" s="33">
        <v>1006</v>
      </c>
      <c r="DZ22" s="33">
        <v>3834</v>
      </c>
      <c r="EA22" s="33">
        <v>0</v>
      </c>
      <c r="EB22" s="33">
        <v>4041</v>
      </c>
      <c r="EC22" s="33">
        <f t="shared" si="198"/>
        <v>17074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7648</v>
      </c>
      <c r="EJ22">
        <v>0</v>
      </c>
      <c r="EK22">
        <v>0</v>
      </c>
      <c r="EL22">
        <v>0</v>
      </c>
      <c r="EM22">
        <v>1862</v>
      </c>
      <c r="EN22" s="33">
        <f t="shared" si="199"/>
        <v>9510</v>
      </c>
      <c r="EO22">
        <v>0</v>
      </c>
      <c r="EP22">
        <v>738</v>
      </c>
      <c r="EQ22">
        <v>1970</v>
      </c>
      <c r="ER22">
        <v>404</v>
      </c>
      <c r="ES22">
        <v>0</v>
      </c>
      <c r="ET22">
        <v>1364</v>
      </c>
      <c r="EU22">
        <v>0</v>
      </c>
      <c r="EV22">
        <v>876</v>
      </c>
      <c r="EW22">
        <v>3349</v>
      </c>
      <c r="EX22">
        <v>5985</v>
      </c>
      <c r="EY22" s="33">
        <f t="shared" si="200"/>
        <v>14686</v>
      </c>
      <c r="EZ22">
        <v>0</v>
      </c>
      <c r="FA22">
        <v>0</v>
      </c>
      <c r="FB22">
        <v>962</v>
      </c>
      <c r="FC22">
        <v>0</v>
      </c>
      <c r="FD22">
        <v>0</v>
      </c>
      <c r="FE22">
        <v>5879</v>
      </c>
      <c r="FF22">
        <v>994</v>
      </c>
      <c r="FG22">
        <v>1810</v>
      </c>
      <c r="FH22">
        <v>0</v>
      </c>
      <c r="FI22">
        <v>6379</v>
      </c>
      <c r="FJ22" s="33">
        <f t="shared" si="201"/>
        <v>16024</v>
      </c>
      <c r="FK22">
        <v>0</v>
      </c>
      <c r="FL22">
        <v>0</v>
      </c>
      <c r="FM22">
        <v>0</v>
      </c>
      <c r="FN22">
        <v>0</v>
      </c>
      <c r="FO22">
        <v>844</v>
      </c>
      <c r="FP22">
        <v>4237</v>
      </c>
      <c r="FQ22">
        <v>934</v>
      </c>
      <c r="FR22">
        <v>2303</v>
      </c>
      <c r="FS22">
        <v>757</v>
      </c>
      <c r="FT22">
        <v>3923</v>
      </c>
      <c r="FU22" s="33">
        <f t="shared" si="202"/>
        <v>12998</v>
      </c>
      <c r="FV22">
        <v>0</v>
      </c>
      <c r="FW22">
        <v>1160</v>
      </c>
      <c r="FX22">
        <v>0</v>
      </c>
      <c r="FY22">
        <v>411</v>
      </c>
      <c r="FZ22">
        <v>411</v>
      </c>
      <c r="GA22">
        <v>1586</v>
      </c>
      <c r="GB22">
        <v>0</v>
      </c>
      <c r="GC22">
        <v>2575</v>
      </c>
      <c r="GD22">
        <v>1047</v>
      </c>
      <c r="GE22">
        <v>4533</v>
      </c>
      <c r="GF22" s="33">
        <f t="shared" si="203"/>
        <v>11723</v>
      </c>
      <c r="GG22">
        <v>0</v>
      </c>
      <c r="GH22">
        <v>0</v>
      </c>
      <c r="GI22">
        <v>0</v>
      </c>
      <c r="GJ22">
        <v>1028</v>
      </c>
      <c r="GK22">
        <v>1622</v>
      </c>
      <c r="GL22">
        <v>3737</v>
      </c>
      <c r="GM22">
        <v>3143</v>
      </c>
      <c r="GN22">
        <v>9034</v>
      </c>
      <c r="GO22">
        <v>4067</v>
      </c>
      <c r="GP22">
        <v>6113</v>
      </c>
      <c r="GQ22" s="33">
        <f t="shared" si="204"/>
        <v>28744</v>
      </c>
      <c r="GR22">
        <v>0</v>
      </c>
      <c r="GS22">
        <v>0</v>
      </c>
      <c r="GT22">
        <v>2380</v>
      </c>
      <c r="GU22">
        <v>2294</v>
      </c>
      <c r="GV22">
        <v>1083</v>
      </c>
      <c r="GW22">
        <v>5703</v>
      </c>
      <c r="GX22">
        <v>0</v>
      </c>
      <c r="GY22">
        <v>6626</v>
      </c>
      <c r="GZ22">
        <v>2019</v>
      </c>
      <c r="HA22">
        <v>4661</v>
      </c>
      <c r="HB22" s="33">
        <f t="shared" si="205"/>
        <v>24766</v>
      </c>
      <c r="HC22">
        <v>0</v>
      </c>
      <c r="HD22">
        <v>787</v>
      </c>
      <c r="HE22">
        <v>0</v>
      </c>
      <c r="HF22">
        <v>478</v>
      </c>
      <c r="HG22">
        <v>2154</v>
      </c>
      <c r="HH22">
        <v>5205</v>
      </c>
      <c r="HI22">
        <v>943</v>
      </c>
      <c r="HJ22">
        <v>1830</v>
      </c>
      <c r="HK22">
        <v>3277</v>
      </c>
      <c r="HL22">
        <v>6134</v>
      </c>
      <c r="HM22" s="33">
        <f t="shared" si="206"/>
        <v>20808</v>
      </c>
    </row>
    <row r="23" spans="1:221" ht="15.75" customHeight="1" x14ac:dyDescent="0.25">
      <c r="A23" s="12" t="s">
        <v>17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1279</v>
      </c>
      <c r="M23">
        <v>0</v>
      </c>
      <c r="N23">
        <v>0</v>
      </c>
      <c r="O23">
        <v>414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33">
        <f>SUM(M23:V23)</f>
        <v>414</v>
      </c>
      <c r="X23">
        <v>0</v>
      </c>
      <c r="Y23">
        <v>0</v>
      </c>
      <c r="Z23">
        <v>0</v>
      </c>
      <c r="AA23">
        <v>409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 s="33">
        <f>SUM(X23:AG23)</f>
        <v>409</v>
      </c>
      <c r="AI23">
        <v>0</v>
      </c>
      <c r="AJ23">
        <v>0</v>
      </c>
      <c r="AK23">
        <v>0</v>
      </c>
      <c r="AL23">
        <v>496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 s="33">
        <f t="shared" si="188"/>
        <v>496</v>
      </c>
      <c r="AT23">
        <v>0</v>
      </c>
      <c r="AU23">
        <v>0</v>
      </c>
      <c r="AV23">
        <v>624</v>
      </c>
      <c r="AW23">
        <v>0</v>
      </c>
      <c r="AX23">
        <v>493</v>
      </c>
      <c r="AY23">
        <v>0</v>
      </c>
      <c r="AZ23">
        <v>0</v>
      </c>
      <c r="BA23">
        <v>0</v>
      </c>
      <c r="BB23">
        <v>0</v>
      </c>
      <c r="BC23">
        <v>0</v>
      </c>
      <c r="BD23" s="33">
        <f>SUM(AT23:BC23)</f>
        <v>1117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 s="33">
        <f>SUM(BE23:BN23)</f>
        <v>0</v>
      </c>
      <c r="BP23" s="33" t="s">
        <v>22</v>
      </c>
      <c r="BQ23" s="33" t="s">
        <v>22</v>
      </c>
      <c r="BR23" s="33" t="s">
        <v>22</v>
      </c>
      <c r="BS23" s="33" t="s">
        <v>22</v>
      </c>
      <c r="BT23" s="33" t="s">
        <v>22</v>
      </c>
      <c r="BU23" s="33" t="s">
        <v>22</v>
      </c>
      <c r="BV23" s="33" t="s">
        <v>22</v>
      </c>
      <c r="BW23" s="33" t="s">
        <v>22</v>
      </c>
      <c r="BX23" s="33" t="s">
        <v>22</v>
      </c>
      <c r="BY23" s="33" t="s">
        <v>22</v>
      </c>
      <c r="BZ23" s="33" t="s">
        <v>22</v>
      </c>
      <c r="CA23">
        <v>0</v>
      </c>
      <c r="CB23">
        <v>778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626</v>
      </c>
      <c r="CI23">
        <v>0</v>
      </c>
      <c r="CJ23">
        <v>0</v>
      </c>
      <c r="CK23" s="33">
        <f>SUM(CA23:CJ23)</f>
        <v>1404</v>
      </c>
      <c r="CL23">
        <v>0</v>
      </c>
      <c r="CM23">
        <v>918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 s="33">
        <f>SUM(CL23:CU23)</f>
        <v>918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 s="33">
        <f>SUM(CW23:DF23)</f>
        <v>0</v>
      </c>
      <c r="DH23">
        <v>0</v>
      </c>
      <c r="DI23">
        <v>0</v>
      </c>
      <c r="DJ23">
        <v>0</v>
      </c>
      <c r="DK23">
        <v>1070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 s="33">
        <f>SUM(DH23:DQ23)</f>
        <v>1070</v>
      </c>
      <c r="DS23" s="33">
        <v>0</v>
      </c>
      <c r="DT23" s="33">
        <v>0</v>
      </c>
      <c r="DU23" s="33">
        <v>0</v>
      </c>
      <c r="DV23" s="33">
        <v>1117</v>
      </c>
      <c r="DW23" s="33">
        <v>0</v>
      </c>
      <c r="DX23" s="33">
        <v>0</v>
      </c>
      <c r="DY23" s="33">
        <v>0</v>
      </c>
      <c r="DZ23" s="33">
        <v>0</v>
      </c>
      <c r="EA23" s="33">
        <v>0</v>
      </c>
      <c r="EB23" s="33">
        <v>0</v>
      </c>
      <c r="EC23" s="33">
        <f>SUM(DS23:EB23)</f>
        <v>1117</v>
      </c>
      <c r="ED23">
        <v>0</v>
      </c>
      <c r="EE23">
        <v>708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 s="33">
        <f>SUM(ED23:EM23)</f>
        <v>708</v>
      </c>
      <c r="EO23">
        <v>0</v>
      </c>
      <c r="EP23">
        <v>695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 s="33">
        <f>SUM(EO23:EX23)</f>
        <v>695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 s="33">
        <f>SUM(EZ23:FI23)</f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392</v>
      </c>
      <c r="FQ23">
        <v>0</v>
      </c>
      <c r="FR23">
        <v>0</v>
      </c>
      <c r="FS23">
        <v>0</v>
      </c>
      <c r="FT23">
        <v>0</v>
      </c>
      <c r="FU23" s="33">
        <f>SUM(FK23:FT23)</f>
        <v>392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 s="33">
        <f>SUM(FV23:GE23)</f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 s="33">
        <f>SUM(GG23:GP23)</f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 s="33">
        <f>SUM(GR23:HA23)</f>
        <v>0</v>
      </c>
      <c r="HC23">
        <v>0</v>
      </c>
      <c r="HD23">
        <v>778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626</v>
      </c>
      <c r="HK23">
        <v>0</v>
      </c>
      <c r="HL23">
        <v>0</v>
      </c>
      <c r="HM23" s="33">
        <f>SUM(HC23:HL23)</f>
        <v>1404</v>
      </c>
    </row>
    <row r="24" spans="1:221" ht="15.75" customHeight="1" x14ac:dyDescent="0.25">
      <c r="A24" s="12" t="s">
        <v>18</v>
      </c>
      <c r="B24">
        <v>0</v>
      </c>
      <c r="C24">
        <v>0</v>
      </c>
      <c r="D24">
        <v>383</v>
      </c>
      <c r="E24">
        <v>997</v>
      </c>
      <c r="F24">
        <v>0</v>
      </c>
      <c r="G24">
        <v>1425</v>
      </c>
      <c r="H24">
        <v>0</v>
      </c>
      <c r="I24">
        <v>0</v>
      </c>
      <c r="J24">
        <v>0</v>
      </c>
      <c r="K24">
        <v>0</v>
      </c>
      <c r="L24">
        <v>4465</v>
      </c>
      <c r="M24">
        <v>0</v>
      </c>
      <c r="N24">
        <v>318</v>
      </c>
      <c r="O24">
        <v>0</v>
      </c>
      <c r="P24">
        <v>0</v>
      </c>
      <c r="Q24">
        <v>0</v>
      </c>
      <c r="R24">
        <v>856</v>
      </c>
      <c r="S24">
        <v>0</v>
      </c>
      <c r="T24">
        <v>0</v>
      </c>
      <c r="U24">
        <v>0</v>
      </c>
      <c r="V24">
        <v>632</v>
      </c>
      <c r="W24" s="33">
        <f t="shared" si="189"/>
        <v>1806</v>
      </c>
      <c r="X24">
        <v>0</v>
      </c>
      <c r="Y24">
        <v>0</v>
      </c>
      <c r="Z24">
        <v>398</v>
      </c>
      <c r="AA24">
        <v>323</v>
      </c>
      <c r="AB24">
        <v>0</v>
      </c>
      <c r="AC24">
        <v>593</v>
      </c>
      <c r="AD24">
        <v>0</v>
      </c>
      <c r="AE24">
        <v>0</v>
      </c>
      <c r="AF24">
        <v>0</v>
      </c>
      <c r="AG24">
        <v>0</v>
      </c>
      <c r="AH24" s="33">
        <f t="shared" si="190"/>
        <v>1314</v>
      </c>
      <c r="AI24">
        <v>0</v>
      </c>
      <c r="AJ24">
        <v>0</v>
      </c>
      <c r="AK24">
        <v>0</v>
      </c>
      <c r="AL24">
        <v>374</v>
      </c>
      <c r="AM24">
        <v>0</v>
      </c>
      <c r="AN24">
        <v>698</v>
      </c>
      <c r="AO24">
        <v>0</v>
      </c>
      <c r="AP24">
        <v>0</v>
      </c>
      <c r="AQ24">
        <v>0</v>
      </c>
      <c r="AR24">
        <v>698</v>
      </c>
      <c r="AS24" s="33">
        <f t="shared" si="188"/>
        <v>1770</v>
      </c>
      <c r="AT24">
        <v>0</v>
      </c>
      <c r="AU24">
        <v>1138</v>
      </c>
      <c r="AV24">
        <v>261</v>
      </c>
      <c r="AW24">
        <v>0</v>
      </c>
      <c r="AX24">
        <v>0</v>
      </c>
      <c r="AY24">
        <v>1138</v>
      </c>
      <c r="AZ24">
        <v>0</v>
      </c>
      <c r="BA24">
        <v>0</v>
      </c>
      <c r="BB24">
        <v>0</v>
      </c>
      <c r="BC24">
        <v>1574</v>
      </c>
      <c r="BD24" s="33">
        <f t="shared" si="191"/>
        <v>4111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2037</v>
      </c>
      <c r="BK24">
        <v>0</v>
      </c>
      <c r="BL24">
        <v>0</v>
      </c>
      <c r="BM24">
        <v>0</v>
      </c>
      <c r="BN24">
        <v>805</v>
      </c>
      <c r="BO24" s="33">
        <f t="shared" si="192"/>
        <v>2842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1691</v>
      </c>
      <c r="BV24">
        <v>0</v>
      </c>
      <c r="BW24">
        <v>0</v>
      </c>
      <c r="BX24">
        <v>0</v>
      </c>
      <c r="BY24">
        <v>730</v>
      </c>
      <c r="BZ24" s="33">
        <f t="shared" si="193"/>
        <v>2421</v>
      </c>
      <c r="CA24">
        <v>0</v>
      </c>
      <c r="CB24">
        <v>0</v>
      </c>
      <c r="CC24">
        <v>561</v>
      </c>
      <c r="CD24">
        <v>0</v>
      </c>
      <c r="CE24">
        <v>0</v>
      </c>
      <c r="CF24">
        <v>1561</v>
      </c>
      <c r="CG24">
        <v>0</v>
      </c>
      <c r="CH24">
        <v>0</v>
      </c>
      <c r="CI24">
        <v>0</v>
      </c>
      <c r="CJ24">
        <v>561</v>
      </c>
      <c r="CK24" s="33">
        <f t="shared" si="194"/>
        <v>2683</v>
      </c>
      <c r="CL24">
        <v>0</v>
      </c>
      <c r="CM24">
        <v>0</v>
      </c>
      <c r="CN24">
        <v>886</v>
      </c>
      <c r="CO24">
        <v>0</v>
      </c>
      <c r="CP24">
        <v>0</v>
      </c>
      <c r="CQ24">
        <v>1906</v>
      </c>
      <c r="CR24">
        <v>0</v>
      </c>
      <c r="CS24">
        <v>0</v>
      </c>
      <c r="CT24">
        <v>0</v>
      </c>
      <c r="CU24">
        <v>621</v>
      </c>
      <c r="CV24" s="33">
        <f t="shared" si="195"/>
        <v>3413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4126</v>
      </c>
      <c r="DC24">
        <v>0</v>
      </c>
      <c r="DD24">
        <v>0</v>
      </c>
      <c r="DE24">
        <v>0</v>
      </c>
      <c r="DF24">
        <v>2265</v>
      </c>
      <c r="DG24" s="33">
        <f t="shared" si="196"/>
        <v>6391</v>
      </c>
      <c r="DH24">
        <v>0</v>
      </c>
      <c r="DI24">
        <v>0</v>
      </c>
      <c r="DJ24">
        <v>352</v>
      </c>
      <c r="DK24">
        <v>0</v>
      </c>
      <c r="DL24">
        <v>0</v>
      </c>
      <c r="DM24">
        <v>1244</v>
      </c>
      <c r="DN24">
        <v>0</v>
      </c>
      <c r="DO24">
        <v>0</v>
      </c>
      <c r="DP24">
        <v>0</v>
      </c>
      <c r="DQ24">
        <v>342</v>
      </c>
      <c r="DR24" s="33">
        <f t="shared" si="197"/>
        <v>1938</v>
      </c>
      <c r="DS24" s="33">
        <v>0</v>
      </c>
      <c r="DT24" s="33">
        <v>0</v>
      </c>
      <c r="DU24" s="33">
        <v>462</v>
      </c>
      <c r="DV24" s="33">
        <v>0</v>
      </c>
      <c r="DW24" s="33">
        <v>0</v>
      </c>
      <c r="DX24" s="33">
        <v>882</v>
      </c>
      <c r="DY24" s="33">
        <v>0</v>
      </c>
      <c r="DZ24" s="33">
        <v>0</v>
      </c>
      <c r="EA24" s="33">
        <v>0</v>
      </c>
      <c r="EB24" s="33">
        <v>468</v>
      </c>
      <c r="EC24" s="33">
        <f t="shared" si="198"/>
        <v>1812</v>
      </c>
      <c r="ED24">
        <v>0</v>
      </c>
      <c r="EE24">
        <v>0</v>
      </c>
      <c r="EF24">
        <v>1310</v>
      </c>
      <c r="EG24">
        <v>0</v>
      </c>
      <c r="EH24">
        <v>0</v>
      </c>
      <c r="EI24">
        <v>2937</v>
      </c>
      <c r="EJ24">
        <v>0</v>
      </c>
      <c r="EK24">
        <v>0</v>
      </c>
      <c r="EL24">
        <v>0</v>
      </c>
      <c r="EM24">
        <v>2247</v>
      </c>
      <c r="EN24" s="33">
        <f t="shared" si="199"/>
        <v>6494</v>
      </c>
      <c r="EO24">
        <v>0</v>
      </c>
      <c r="EP24">
        <v>0</v>
      </c>
      <c r="EQ24">
        <v>762</v>
      </c>
      <c r="ER24">
        <v>770</v>
      </c>
      <c r="ES24">
        <v>0</v>
      </c>
      <c r="ET24">
        <v>1670</v>
      </c>
      <c r="EU24">
        <v>0</v>
      </c>
      <c r="EV24">
        <v>0</v>
      </c>
      <c r="EW24">
        <v>0</v>
      </c>
      <c r="EX24">
        <v>0</v>
      </c>
      <c r="EY24" s="33">
        <f t="shared" si="200"/>
        <v>3202</v>
      </c>
      <c r="EZ24">
        <v>0</v>
      </c>
      <c r="FA24">
        <v>0</v>
      </c>
      <c r="FB24">
        <v>926</v>
      </c>
      <c r="FC24">
        <v>0</v>
      </c>
      <c r="FD24">
        <v>804</v>
      </c>
      <c r="FE24">
        <v>1912</v>
      </c>
      <c r="FF24">
        <v>0</v>
      </c>
      <c r="FG24">
        <v>0</v>
      </c>
      <c r="FH24">
        <v>0</v>
      </c>
      <c r="FI24">
        <v>661</v>
      </c>
      <c r="FJ24" s="33">
        <f t="shared" si="201"/>
        <v>4303</v>
      </c>
      <c r="FK24">
        <v>0</v>
      </c>
      <c r="FL24">
        <v>0</v>
      </c>
      <c r="FM24">
        <v>0</v>
      </c>
      <c r="FN24">
        <v>0</v>
      </c>
      <c r="FO24">
        <v>542</v>
      </c>
      <c r="FP24">
        <v>2678</v>
      </c>
      <c r="FQ24">
        <v>0</v>
      </c>
      <c r="FR24">
        <v>0</v>
      </c>
      <c r="FS24">
        <v>0</v>
      </c>
      <c r="FT24">
        <v>0</v>
      </c>
      <c r="FU24" s="33">
        <f t="shared" si="202"/>
        <v>3220</v>
      </c>
      <c r="FV24">
        <v>0</v>
      </c>
      <c r="FW24">
        <v>0</v>
      </c>
      <c r="FX24">
        <v>636</v>
      </c>
      <c r="FY24">
        <v>0</v>
      </c>
      <c r="FZ24">
        <v>0</v>
      </c>
      <c r="GA24">
        <v>0</v>
      </c>
      <c r="GB24">
        <v>0</v>
      </c>
      <c r="GC24">
        <v>722</v>
      </c>
      <c r="GD24">
        <v>723</v>
      </c>
      <c r="GE24">
        <v>862</v>
      </c>
      <c r="GF24" s="33">
        <f t="shared" si="203"/>
        <v>2943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1019</v>
      </c>
      <c r="GM24">
        <v>0</v>
      </c>
      <c r="GN24">
        <v>1243</v>
      </c>
      <c r="GO24">
        <v>1632</v>
      </c>
      <c r="GP24">
        <v>2156</v>
      </c>
      <c r="GQ24" s="33">
        <f t="shared" si="204"/>
        <v>6050</v>
      </c>
      <c r="GR24">
        <v>0</v>
      </c>
      <c r="GS24">
        <v>0</v>
      </c>
      <c r="GT24">
        <v>2054</v>
      </c>
      <c r="GU24">
        <v>0</v>
      </c>
      <c r="GV24">
        <v>662</v>
      </c>
      <c r="GW24">
        <v>2138</v>
      </c>
      <c r="GX24">
        <v>0</v>
      </c>
      <c r="GY24">
        <v>2373</v>
      </c>
      <c r="GZ24">
        <v>1128</v>
      </c>
      <c r="HA24">
        <v>3806</v>
      </c>
      <c r="HB24" s="33">
        <f t="shared" si="205"/>
        <v>12161</v>
      </c>
      <c r="HC24">
        <v>0</v>
      </c>
      <c r="HD24">
        <v>0</v>
      </c>
      <c r="HE24">
        <v>561</v>
      </c>
      <c r="HF24">
        <v>0</v>
      </c>
      <c r="HG24">
        <v>0</v>
      </c>
      <c r="HH24">
        <v>1561</v>
      </c>
      <c r="HI24">
        <v>0</v>
      </c>
      <c r="HJ24">
        <v>0</v>
      </c>
      <c r="HK24">
        <v>0</v>
      </c>
      <c r="HL24">
        <v>561</v>
      </c>
      <c r="HM24" s="33">
        <f t="shared" ref="HM24:HM27" si="207">SUM(HC24:HL24)</f>
        <v>2683</v>
      </c>
    </row>
    <row r="25" spans="1:221" ht="15.75" customHeight="1" x14ac:dyDescent="0.25">
      <c r="A25" s="12" t="s">
        <v>19</v>
      </c>
      <c r="B25">
        <v>0</v>
      </c>
      <c r="C25">
        <v>0</v>
      </c>
      <c r="D25">
        <v>403</v>
      </c>
      <c r="E25">
        <v>2791</v>
      </c>
      <c r="F25">
        <v>1812</v>
      </c>
      <c r="G25">
        <v>22552</v>
      </c>
      <c r="H25">
        <v>3861</v>
      </c>
      <c r="I25">
        <v>11097</v>
      </c>
      <c r="J25">
        <v>4501</v>
      </c>
      <c r="K25">
        <v>19136</v>
      </c>
      <c r="L25">
        <v>91261</v>
      </c>
      <c r="M25">
        <v>0</v>
      </c>
      <c r="N25">
        <v>625</v>
      </c>
      <c r="O25">
        <v>2363</v>
      </c>
      <c r="P25">
        <v>3056</v>
      </c>
      <c r="Q25">
        <v>532</v>
      </c>
      <c r="R25">
        <v>12565</v>
      </c>
      <c r="S25">
        <v>0</v>
      </c>
      <c r="T25">
        <v>13959</v>
      </c>
      <c r="U25">
        <v>4313</v>
      </c>
      <c r="V25">
        <v>25235</v>
      </c>
      <c r="W25" s="33">
        <f t="shared" si="189"/>
        <v>62648</v>
      </c>
      <c r="X25">
        <v>823</v>
      </c>
      <c r="Y25">
        <v>465</v>
      </c>
      <c r="Z25">
        <v>1554</v>
      </c>
      <c r="AA25">
        <v>2173</v>
      </c>
      <c r="AB25">
        <v>1395</v>
      </c>
      <c r="AC25">
        <v>10962</v>
      </c>
      <c r="AD25">
        <v>1926</v>
      </c>
      <c r="AE25">
        <v>18665</v>
      </c>
      <c r="AF25">
        <v>2360</v>
      </c>
      <c r="AG25">
        <v>22247</v>
      </c>
      <c r="AH25" s="33">
        <f t="shared" si="190"/>
        <v>62570</v>
      </c>
      <c r="AI25">
        <v>0</v>
      </c>
      <c r="AJ25">
        <v>933</v>
      </c>
      <c r="AK25">
        <v>1211</v>
      </c>
      <c r="AL25">
        <v>663</v>
      </c>
      <c r="AM25">
        <v>1312</v>
      </c>
      <c r="AN25">
        <v>18120</v>
      </c>
      <c r="AO25">
        <v>1761</v>
      </c>
      <c r="AP25">
        <v>24028</v>
      </c>
      <c r="AQ25">
        <v>7677</v>
      </c>
      <c r="AR25">
        <v>23791</v>
      </c>
      <c r="AS25" s="33">
        <f t="shared" si="188"/>
        <v>79496</v>
      </c>
      <c r="AT25">
        <v>823</v>
      </c>
      <c r="AU25">
        <v>1947</v>
      </c>
      <c r="AV25">
        <v>699</v>
      </c>
      <c r="AW25">
        <v>2221</v>
      </c>
      <c r="AX25">
        <v>3280</v>
      </c>
      <c r="AY25">
        <v>21074</v>
      </c>
      <c r="AZ25">
        <v>1844</v>
      </c>
      <c r="BA25">
        <v>16488</v>
      </c>
      <c r="BB25">
        <v>5984</v>
      </c>
      <c r="BC25">
        <v>27365</v>
      </c>
      <c r="BD25" s="33">
        <f t="shared" si="191"/>
        <v>81725</v>
      </c>
      <c r="BE25">
        <v>923</v>
      </c>
      <c r="BF25">
        <v>1052</v>
      </c>
      <c r="BG25">
        <v>839</v>
      </c>
      <c r="BH25">
        <v>3367</v>
      </c>
      <c r="BI25">
        <v>3792</v>
      </c>
      <c r="BJ25">
        <v>13629</v>
      </c>
      <c r="BK25">
        <v>0</v>
      </c>
      <c r="BL25">
        <v>11738</v>
      </c>
      <c r="BM25">
        <v>4026</v>
      </c>
      <c r="BN25">
        <v>20583</v>
      </c>
      <c r="BO25" s="33">
        <f t="shared" si="192"/>
        <v>59949</v>
      </c>
      <c r="BP25">
        <v>0</v>
      </c>
      <c r="BQ25">
        <v>0</v>
      </c>
      <c r="BR25">
        <v>1169</v>
      </c>
      <c r="BS25">
        <v>1774</v>
      </c>
      <c r="BT25">
        <v>1212</v>
      </c>
      <c r="BU25">
        <v>9803</v>
      </c>
      <c r="BV25">
        <v>0</v>
      </c>
      <c r="BW25">
        <v>4094</v>
      </c>
      <c r="BX25">
        <v>6097</v>
      </c>
      <c r="BY25">
        <v>19083</v>
      </c>
      <c r="BZ25" s="33">
        <f t="shared" si="193"/>
        <v>43232</v>
      </c>
      <c r="CA25">
        <v>0</v>
      </c>
      <c r="CB25">
        <v>1581</v>
      </c>
      <c r="CC25">
        <v>1665</v>
      </c>
      <c r="CD25">
        <v>466</v>
      </c>
      <c r="CE25">
        <v>2056</v>
      </c>
      <c r="CF25">
        <v>14005</v>
      </c>
      <c r="CG25">
        <v>0</v>
      </c>
      <c r="CH25">
        <v>3049</v>
      </c>
      <c r="CI25">
        <v>571</v>
      </c>
      <c r="CJ25">
        <v>15306</v>
      </c>
      <c r="CK25" s="33">
        <f t="shared" si="194"/>
        <v>38699</v>
      </c>
      <c r="CL25">
        <v>0</v>
      </c>
      <c r="CM25">
        <v>379</v>
      </c>
      <c r="CN25">
        <v>2394</v>
      </c>
      <c r="CO25">
        <v>2662</v>
      </c>
      <c r="CP25">
        <v>0</v>
      </c>
      <c r="CQ25">
        <v>8680</v>
      </c>
      <c r="CR25">
        <v>1535</v>
      </c>
      <c r="CS25">
        <v>4801</v>
      </c>
      <c r="CT25">
        <v>0</v>
      </c>
      <c r="CU25">
        <v>17563</v>
      </c>
      <c r="CV25" s="33">
        <f t="shared" si="195"/>
        <v>38014</v>
      </c>
      <c r="CW25">
        <v>0</v>
      </c>
      <c r="CX25">
        <v>0</v>
      </c>
      <c r="CY25">
        <v>1864</v>
      </c>
      <c r="CZ25">
        <v>0</v>
      </c>
      <c r="DA25">
        <v>1992</v>
      </c>
      <c r="DB25">
        <v>14258</v>
      </c>
      <c r="DC25">
        <v>1140</v>
      </c>
      <c r="DD25">
        <v>3887</v>
      </c>
      <c r="DE25">
        <v>2242</v>
      </c>
      <c r="DF25">
        <v>10969</v>
      </c>
      <c r="DG25" s="33">
        <f t="shared" si="196"/>
        <v>36352</v>
      </c>
      <c r="DH25">
        <v>0</v>
      </c>
      <c r="DI25">
        <v>2924</v>
      </c>
      <c r="DJ25">
        <v>759</v>
      </c>
      <c r="DK25">
        <v>0</v>
      </c>
      <c r="DL25">
        <v>1550</v>
      </c>
      <c r="DM25">
        <v>17665</v>
      </c>
      <c r="DN25">
        <v>388</v>
      </c>
      <c r="DO25">
        <v>3731</v>
      </c>
      <c r="DP25">
        <v>1260</v>
      </c>
      <c r="DQ25">
        <v>8558</v>
      </c>
      <c r="DR25" s="33">
        <f t="shared" si="197"/>
        <v>36835</v>
      </c>
      <c r="DS25" s="33">
        <v>0</v>
      </c>
      <c r="DT25" s="33">
        <v>634</v>
      </c>
      <c r="DU25" s="33">
        <v>401</v>
      </c>
      <c r="DV25" s="33">
        <v>561</v>
      </c>
      <c r="DW25" s="33">
        <v>561</v>
      </c>
      <c r="DX25" s="33">
        <v>10626</v>
      </c>
      <c r="DY25" s="33">
        <v>269</v>
      </c>
      <c r="DZ25" s="33">
        <v>2935</v>
      </c>
      <c r="EA25" s="33">
        <v>2326</v>
      </c>
      <c r="EB25" s="33">
        <v>8711</v>
      </c>
      <c r="EC25" s="33">
        <f t="shared" si="198"/>
        <v>27024</v>
      </c>
      <c r="ED25">
        <v>0</v>
      </c>
      <c r="EE25">
        <v>575</v>
      </c>
      <c r="EF25">
        <v>704</v>
      </c>
      <c r="EG25">
        <v>2119</v>
      </c>
      <c r="EH25">
        <v>2719</v>
      </c>
      <c r="EI25">
        <v>17485</v>
      </c>
      <c r="EJ25">
        <v>0</v>
      </c>
      <c r="EK25">
        <v>5451</v>
      </c>
      <c r="EL25">
        <v>6363</v>
      </c>
      <c r="EM25">
        <v>20999</v>
      </c>
      <c r="EN25" s="33">
        <f t="shared" si="199"/>
        <v>56415</v>
      </c>
      <c r="EO25">
        <v>0</v>
      </c>
      <c r="EP25">
        <v>1865</v>
      </c>
      <c r="EQ25">
        <v>2882</v>
      </c>
      <c r="ER25">
        <v>2155</v>
      </c>
      <c r="ES25">
        <v>0</v>
      </c>
      <c r="ET25">
        <v>9992</v>
      </c>
      <c r="EU25">
        <v>2132</v>
      </c>
      <c r="EV25">
        <v>5359</v>
      </c>
      <c r="EW25">
        <v>6157</v>
      </c>
      <c r="EX25">
        <v>15914</v>
      </c>
      <c r="EY25" s="33">
        <f t="shared" si="200"/>
        <v>46456</v>
      </c>
      <c r="EZ25">
        <v>733</v>
      </c>
      <c r="FA25">
        <v>0</v>
      </c>
      <c r="FB25">
        <v>1816</v>
      </c>
      <c r="FC25">
        <v>336</v>
      </c>
      <c r="FD25">
        <v>1626</v>
      </c>
      <c r="FE25">
        <v>7709</v>
      </c>
      <c r="FF25">
        <v>1497</v>
      </c>
      <c r="FG25">
        <v>1801</v>
      </c>
      <c r="FH25">
        <v>1425</v>
      </c>
      <c r="FI25">
        <v>17209</v>
      </c>
      <c r="FJ25" s="33">
        <f t="shared" si="201"/>
        <v>34152</v>
      </c>
      <c r="FK25">
        <v>0</v>
      </c>
      <c r="FL25">
        <v>3291</v>
      </c>
      <c r="FM25">
        <v>8126</v>
      </c>
      <c r="FN25">
        <v>2321</v>
      </c>
      <c r="FO25">
        <v>2874</v>
      </c>
      <c r="FP25">
        <v>12656</v>
      </c>
      <c r="FQ25">
        <v>1572</v>
      </c>
      <c r="FR25">
        <v>5822</v>
      </c>
      <c r="FS25">
        <v>1518</v>
      </c>
      <c r="FT25">
        <v>11584</v>
      </c>
      <c r="FU25" s="33">
        <f t="shared" si="202"/>
        <v>49764</v>
      </c>
      <c r="FV25">
        <v>0</v>
      </c>
      <c r="FW25">
        <v>2922</v>
      </c>
      <c r="FX25">
        <v>7413</v>
      </c>
      <c r="FY25">
        <v>5724</v>
      </c>
      <c r="FZ25">
        <v>3074</v>
      </c>
      <c r="GA25">
        <v>24291</v>
      </c>
      <c r="GB25">
        <v>0</v>
      </c>
      <c r="GC25">
        <v>6388</v>
      </c>
      <c r="GD25">
        <v>1891</v>
      </c>
      <c r="GE25">
        <v>19603</v>
      </c>
      <c r="GF25" s="33">
        <f t="shared" si="203"/>
        <v>71306</v>
      </c>
      <c r="GG25">
        <v>0</v>
      </c>
      <c r="GH25">
        <v>2272</v>
      </c>
      <c r="GI25">
        <v>3338</v>
      </c>
      <c r="GJ25">
        <v>2225</v>
      </c>
      <c r="GK25">
        <v>4739</v>
      </c>
      <c r="GL25">
        <v>11962</v>
      </c>
      <c r="GM25">
        <v>1456</v>
      </c>
      <c r="GN25">
        <v>6402</v>
      </c>
      <c r="GO25">
        <v>3626</v>
      </c>
      <c r="GP25">
        <v>18654</v>
      </c>
      <c r="GQ25" s="33">
        <f t="shared" si="204"/>
        <v>54674</v>
      </c>
      <c r="GR25">
        <v>0</v>
      </c>
      <c r="GS25">
        <v>1157</v>
      </c>
      <c r="GT25">
        <v>2331</v>
      </c>
      <c r="GU25">
        <v>7477</v>
      </c>
      <c r="GV25">
        <v>4847</v>
      </c>
      <c r="GW25">
        <v>21543</v>
      </c>
      <c r="GX25">
        <v>387</v>
      </c>
      <c r="GY25">
        <v>12616</v>
      </c>
      <c r="GZ25">
        <v>7073</v>
      </c>
      <c r="HA25">
        <v>31621</v>
      </c>
      <c r="HB25" s="33">
        <f t="shared" si="205"/>
        <v>89052</v>
      </c>
      <c r="HC25">
        <v>0</v>
      </c>
      <c r="HD25">
        <v>1581</v>
      </c>
      <c r="HE25">
        <v>1665</v>
      </c>
      <c r="HF25">
        <v>466</v>
      </c>
      <c r="HG25">
        <v>2056</v>
      </c>
      <c r="HH25">
        <v>14005</v>
      </c>
      <c r="HI25">
        <v>0</v>
      </c>
      <c r="HJ25">
        <v>3049</v>
      </c>
      <c r="HK25">
        <v>571</v>
      </c>
      <c r="HL25">
        <v>15306</v>
      </c>
      <c r="HM25" s="33">
        <f t="shared" si="207"/>
        <v>38699</v>
      </c>
    </row>
    <row r="26" spans="1:221" ht="15.75" customHeight="1" x14ac:dyDescent="0.25">
      <c r="A26" s="12" t="s">
        <v>20</v>
      </c>
      <c r="B26">
        <v>0</v>
      </c>
      <c r="C26">
        <v>0</v>
      </c>
      <c r="D26">
        <v>0</v>
      </c>
      <c r="E26">
        <v>801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1199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33">
        <f t="shared" si="189"/>
        <v>0</v>
      </c>
      <c r="X26">
        <v>0</v>
      </c>
      <c r="Y26">
        <v>687</v>
      </c>
      <c r="Z26">
        <v>407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 s="33">
        <f t="shared" si="190"/>
        <v>1094</v>
      </c>
      <c r="AI26">
        <v>0</v>
      </c>
      <c r="AJ26" s="33">
        <v>1733</v>
      </c>
      <c r="AK26" s="33">
        <v>0</v>
      </c>
      <c r="AL26" s="33">
        <v>275</v>
      </c>
      <c r="AM26" s="33">
        <v>594</v>
      </c>
      <c r="AN26" s="33">
        <v>2600</v>
      </c>
      <c r="AO26" s="33">
        <v>0</v>
      </c>
      <c r="AP26" s="33">
        <v>0</v>
      </c>
      <c r="AQ26" s="33">
        <v>0</v>
      </c>
      <c r="AR26" s="33">
        <v>0</v>
      </c>
      <c r="AS26" s="33">
        <f t="shared" si="188"/>
        <v>5202</v>
      </c>
      <c r="AT26">
        <v>0</v>
      </c>
      <c r="AU26">
        <v>877</v>
      </c>
      <c r="AV26">
        <v>0</v>
      </c>
      <c r="AW26">
        <v>0</v>
      </c>
      <c r="AX26">
        <v>521</v>
      </c>
      <c r="AY26">
        <v>1755</v>
      </c>
      <c r="AZ26">
        <v>0</v>
      </c>
      <c r="BA26">
        <v>0</v>
      </c>
      <c r="BB26">
        <v>0</v>
      </c>
      <c r="BC26">
        <v>0</v>
      </c>
      <c r="BD26" s="33">
        <f t="shared" si="191"/>
        <v>3153</v>
      </c>
      <c r="BE26">
        <v>0</v>
      </c>
      <c r="BF26">
        <v>1158</v>
      </c>
      <c r="BG26">
        <v>0</v>
      </c>
      <c r="BH26">
        <v>0</v>
      </c>
      <c r="BI26">
        <v>0</v>
      </c>
      <c r="BJ26">
        <v>1950</v>
      </c>
      <c r="BK26">
        <v>0</v>
      </c>
      <c r="BL26">
        <v>0</v>
      </c>
      <c r="BM26">
        <v>0</v>
      </c>
      <c r="BN26">
        <v>0</v>
      </c>
      <c r="BO26" s="33">
        <f t="shared" si="192"/>
        <v>3108</v>
      </c>
      <c r="BP26" s="33">
        <v>0</v>
      </c>
      <c r="BQ26" s="33">
        <v>1968</v>
      </c>
      <c r="BR26" s="33">
        <v>0</v>
      </c>
      <c r="BS26" s="33">
        <v>0</v>
      </c>
      <c r="BT26" s="33">
        <v>0</v>
      </c>
      <c r="BU26" s="33">
        <v>2360</v>
      </c>
      <c r="BV26" s="33">
        <v>0</v>
      </c>
      <c r="BW26" s="33">
        <v>0</v>
      </c>
      <c r="BX26" s="33">
        <v>0</v>
      </c>
      <c r="BY26" s="33">
        <v>1093</v>
      </c>
      <c r="BZ26" s="33">
        <f t="shared" si="193"/>
        <v>5421</v>
      </c>
      <c r="CA26" s="33">
        <v>0</v>
      </c>
      <c r="CB26" s="33">
        <v>1590</v>
      </c>
      <c r="CC26" s="33">
        <v>0</v>
      </c>
      <c r="CD26" s="33">
        <v>0</v>
      </c>
      <c r="CE26" s="33">
        <v>795</v>
      </c>
      <c r="CF26" s="33">
        <v>1854</v>
      </c>
      <c r="CG26" s="33">
        <v>0</v>
      </c>
      <c r="CH26" s="33">
        <v>0</v>
      </c>
      <c r="CI26" s="33">
        <v>0</v>
      </c>
      <c r="CJ26" s="33">
        <v>740</v>
      </c>
      <c r="CK26" s="33">
        <f t="shared" si="194"/>
        <v>4979</v>
      </c>
      <c r="CL26" s="33">
        <v>0</v>
      </c>
      <c r="CM26" s="33">
        <v>0</v>
      </c>
      <c r="CN26" s="33">
        <v>645</v>
      </c>
      <c r="CO26" s="33">
        <v>0</v>
      </c>
      <c r="CP26" s="33">
        <v>0</v>
      </c>
      <c r="CQ26" s="33">
        <v>3877</v>
      </c>
      <c r="CR26" s="33">
        <v>0</v>
      </c>
      <c r="CS26" s="33">
        <v>0</v>
      </c>
      <c r="CT26" s="33">
        <v>0</v>
      </c>
      <c r="CU26" s="33">
        <v>1379</v>
      </c>
      <c r="CV26" s="33">
        <f t="shared" si="195"/>
        <v>5901</v>
      </c>
      <c r="CW26" s="33">
        <v>0</v>
      </c>
      <c r="CX26" s="33">
        <v>1318</v>
      </c>
      <c r="CY26" s="33">
        <v>572</v>
      </c>
      <c r="CZ26" s="33">
        <v>831</v>
      </c>
      <c r="DA26" s="33">
        <v>2326</v>
      </c>
      <c r="DB26" s="33">
        <v>8523</v>
      </c>
      <c r="DC26" s="33">
        <v>0</v>
      </c>
      <c r="DD26" s="33">
        <v>0</v>
      </c>
      <c r="DE26" s="33">
        <v>0</v>
      </c>
      <c r="DF26" s="33">
        <v>2692</v>
      </c>
      <c r="DG26" s="33">
        <f t="shared" si="196"/>
        <v>16262</v>
      </c>
      <c r="DH26" s="33">
        <v>0</v>
      </c>
      <c r="DI26" s="33">
        <v>0</v>
      </c>
      <c r="DJ26" s="33">
        <v>1296</v>
      </c>
      <c r="DK26" s="33">
        <v>805</v>
      </c>
      <c r="DL26" s="33">
        <v>0</v>
      </c>
      <c r="DM26" s="33">
        <v>6973</v>
      </c>
      <c r="DN26" s="33">
        <v>0</v>
      </c>
      <c r="DO26" s="33">
        <v>0</v>
      </c>
      <c r="DP26" s="33">
        <v>0</v>
      </c>
      <c r="DQ26" s="33">
        <v>907</v>
      </c>
      <c r="DR26" s="33">
        <f t="shared" si="197"/>
        <v>9981</v>
      </c>
      <c r="DS26" s="33">
        <v>0</v>
      </c>
      <c r="DT26" s="33">
        <v>1510</v>
      </c>
      <c r="DU26" s="33">
        <v>755</v>
      </c>
      <c r="DV26" s="33">
        <v>0</v>
      </c>
      <c r="DW26" s="33">
        <v>0</v>
      </c>
      <c r="DX26" s="33">
        <v>2940</v>
      </c>
      <c r="DY26" s="33">
        <v>0</v>
      </c>
      <c r="DZ26" s="33">
        <v>0</v>
      </c>
      <c r="EA26" s="33">
        <v>0</v>
      </c>
      <c r="EB26" s="33">
        <v>0</v>
      </c>
      <c r="EC26" s="33">
        <f t="shared" si="198"/>
        <v>5205</v>
      </c>
      <c r="ED26" s="33">
        <v>0</v>
      </c>
      <c r="EE26" s="33">
        <v>0</v>
      </c>
      <c r="EF26" s="33">
        <v>0</v>
      </c>
      <c r="EG26" s="33">
        <v>0</v>
      </c>
      <c r="EH26" s="33">
        <v>0</v>
      </c>
      <c r="EI26" s="33">
        <v>3019</v>
      </c>
      <c r="EJ26" s="33">
        <v>0</v>
      </c>
      <c r="EK26" s="33">
        <v>1224</v>
      </c>
      <c r="EL26" s="33">
        <v>0</v>
      </c>
      <c r="EM26" s="33">
        <v>742</v>
      </c>
      <c r="EN26" s="33">
        <f t="shared" si="199"/>
        <v>4985</v>
      </c>
      <c r="EO26" s="33">
        <v>0</v>
      </c>
      <c r="EP26" s="33">
        <v>0</v>
      </c>
      <c r="EQ26" s="33">
        <v>0</v>
      </c>
      <c r="ER26" s="33">
        <v>0</v>
      </c>
      <c r="ES26" s="33">
        <v>1193</v>
      </c>
      <c r="ET26" s="33">
        <v>11712</v>
      </c>
      <c r="EU26" s="33">
        <v>1120</v>
      </c>
      <c r="EV26" s="33">
        <v>0</v>
      </c>
      <c r="EW26" s="33">
        <v>0</v>
      </c>
      <c r="EX26" s="33">
        <v>896</v>
      </c>
      <c r="EY26" s="33">
        <f t="shared" si="200"/>
        <v>14921</v>
      </c>
      <c r="EZ26" s="33">
        <v>0</v>
      </c>
      <c r="FA26" s="33">
        <v>1817</v>
      </c>
      <c r="FB26" s="33">
        <v>0</v>
      </c>
      <c r="FC26" s="33">
        <v>0</v>
      </c>
      <c r="FD26" s="33">
        <v>0</v>
      </c>
      <c r="FE26" s="33">
        <v>4017</v>
      </c>
      <c r="FF26" s="33">
        <v>0</v>
      </c>
      <c r="FG26" s="33">
        <v>0</v>
      </c>
      <c r="FH26" s="33">
        <v>0</v>
      </c>
      <c r="FI26" s="33">
        <v>0</v>
      </c>
      <c r="FJ26" s="33">
        <f t="shared" si="201"/>
        <v>5834</v>
      </c>
      <c r="FK26" s="33">
        <v>0</v>
      </c>
      <c r="FL26" s="33">
        <v>0</v>
      </c>
      <c r="FM26" s="33">
        <v>2245</v>
      </c>
      <c r="FN26" s="33">
        <v>0</v>
      </c>
      <c r="FO26" s="33">
        <v>0</v>
      </c>
      <c r="FP26" s="33">
        <v>4330</v>
      </c>
      <c r="FQ26" s="33">
        <v>0</v>
      </c>
      <c r="FR26" s="33">
        <v>0</v>
      </c>
      <c r="FS26" s="33">
        <v>0</v>
      </c>
      <c r="FT26" s="33">
        <v>0</v>
      </c>
      <c r="FU26" s="33">
        <f t="shared" si="202"/>
        <v>6575</v>
      </c>
      <c r="FV26" s="33">
        <v>0</v>
      </c>
      <c r="FW26" s="33">
        <v>0</v>
      </c>
      <c r="FX26" s="33">
        <v>0</v>
      </c>
      <c r="FY26" s="33">
        <v>0</v>
      </c>
      <c r="FZ26" s="33">
        <v>0</v>
      </c>
      <c r="GA26" s="33">
        <v>3301</v>
      </c>
      <c r="GB26" s="33">
        <v>0</v>
      </c>
      <c r="GC26" s="33">
        <v>0</v>
      </c>
      <c r="GD26" s="33">
        <v>0</v>
      </c>
      <c r="GE26" s="33">
        <v>0</v>
      </c>
      <c r="GF26" s="33">
        <f t="shared" si="203"/>
        <v>3301</v>
      </c>
      <c r="GG26" s="33">
        <v>0</v>
      </c>
      <c r="GH26" s="33">
        <v>856</v>
      </c>
      <c r="GI26" s="33">
        <v>0</v>
      </c>
      <c r="GJ26" s="33">
        <v>0</v>
      </c>
      <c r="GK26" s="33">
        <v>0</v>
      </c>
      <c r="GL26" s="33">
        <v>10724</v>
      </c>
      <c r="GM26" s="33">
        <v>0</v>
      </c>
      <c r="GN26" s="33">
        <v>0</v>
      </c>
      <c r="GO26" s="33">
        <v>0</v>
      </c>
      <c r="GP26" s="33">
        <v>765</v>
      </c>
      <c r="GQ26" s="33">
        <f t="shared" si="204"/>
        <v>12345</v>
      </c>
      <c r="GR26" s="33">
        <v>0</v>
      </c>
      <c r="GS26" s="33">
        <v>591</v>
      </c>
      <c r="GT26" s="33">
        <v>0</v>
      </c>
      <c r="GU26" s="33">
        <v>0</v>
      </c>
      <c r="GV26" s="33">
        <v>0</v>
      </c>
      <c r="GW26" s="33">
        <v>6036</v>
      </c>
      <c r="GX26" s="33">
        <v>0</v>
      </c>
      <c r="GY26" s="33">
        <v>0</v>
      </c>
      <c r="GZ26" s="33">
        <v>0</v>
      </c>
      <c r="HA26" s="33">
        <v>0</v>
      </c>
      <c r="HB26" s="33">
        <f t="shared" si="205"/>
        <v>6627</v>
      </c>
      <c r="HC26" s="33">
        <v>0</v>
      </c>
      <c r="HD26" s="33">
        <v>1590</v>
      </c>
      <c r="HE26" s="33">
        <v>0</v>
      </c>
      <c r="HF26" s="33">
        <v>0</v>
      </c>
      <c r="HG26" s="33">
        <v>795</v>
      </c>
      <c r="HH26" s="33">
        <v>1854</v>
      </c>
      <c r="HI26" s="33">
        <v>0</v>
      </c>
      <c r="HJ26" s="33">
        <v>0</v>
      </c>
      <c r="HK26" s="33">
        <v>0</v>
      </c>
      <c r="HL26" s="33">
        <v>740</v>
      </c>
      <c r="HM26" s="33">
        <f t="shared" si="207"/>
        <v>4979</v>
      </c>
    </row>
    <row r="27" spans="1:221" ht="15.75" customHeight="1" x14ac:dyDescent="0.25">
      <c r="A27" s="12" t="s">
        <v>21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896</v>
      </c>
      <c r="M27" s="33" t="s">
        <v>22</v>
      </c>
      <c r="N27" s="33" t="s">
        <v>22</v>
      </c>
      <c r="O27" s="33" t="s">
        <v>22</v>
      </c>
      <c r="P27" s="33" t="s">
        <v>22</v>
      </c>
      <c r="Q27" s="33" t="s">
        <v>22</v>
      </c>
      <c r="R27" s="33" t="s">
        <v>22</v>
      </c>
      <c r="S27" s="33" t="s">
        <v>22</v>
      </c>
      <c r="T27" s="33" t="s">
        <v>22</v>
      </c>
      <c r="U27" s="33" t="s">
        <v>22</v>
      </c>
      <c r="V27" s="33" t="s">
        <v>22</v>
      </c>
      <c r="W27" s="33" t="s">
        <v>22</v>
      </c>
      <c r="X27" s="33" t="s">
        <v>22</v>
      </c>
      <c r="Y27" s="33" t="s">
        <v>22</v>
      </c>
      <c r="Z27" s="33" t="s">
        <v>22</v>
      </c>
      <c r="AA27" s="33" t="s">
        <v>22</v>
      </c>
      <c r="AB27" s="33" t="s">
        <v>22</v>
      </c>
      <c r="AC27" s="33" t="s">
        <v>22</v>
      </c>
      <c r="AD27" s="33" t="s">
        <v>22</v>
      </c>
      <c r="AE27" s="33" t="s">
        <v>22</v>
      </c>
      <c r="AF27" s="33" t="s">
        <v>22</v>
      </c>
      <c r="AG27" s="33" t="s">
        <v>22</v>
      </c>
      <c r="AH27" s="33" t="s">
        <v>22</v>
      </c>
      <c r="AI27" s="33" t="s">
        <v>22</v>
      </c>
      <c r="AJ27" s="33" t="s">
        <v>22</v>
      </c>
      <c r="AK27" s="33" t="s">
        <v>22</v>
      </c>
      <c r="AL27" s="33" t="s">
        <v>22</v>
      </c>
      <c r="AM27" s="33" t="s">
        <v>22</v>
      </c>
      <c r="AN27" s="33" t="s">
        <v>22</v>
      </c>
      <c r="AO27" s="33" t="s">
        <v>22</v>
      </c>
      <c r="AP27" s="33" t="s">
        <v>22</v>
      </c>
      <c r="AQ27" s="33" t="s">
        <v>22</v>
      </c>
      <c r="AR27" s="33" t="s">
        <v>22</v>
      </c>
      <c r="AS27" s="33" t="s">
        <v>22</v>
      </c>
      <c r="AT27" s="33" t="s">
        <v>22</v>
      </c>
      <c r="AU27" s="33" t="s">
        <v>22</v>
      </c>
      <c r="AV27" s="33" t="s">
        <v>22</v>
      </c>
      <c r="AW27" s="33" t="s">
        <v>22</v>
      </c>
      <c r="AX27" s="33" t="s">
        <v>22</v>
      </c>
      <c r="AY27" s="33" t="s">
        <v>22</v>
      </c>
      <c r="AZ27" s="33" t="s">
        <v>22</v>
      </c>
      <c r="BA27" s="33" t="s">
        <v>22</v>
      </c>
      <c r="BB27" s="33" t="s">
        <v>22</v>
      </c>
      <c r="BC27" s="33" t="s">
        <v>22</v>
      </c>
      <c r="BD27" s="33" t="s">
        <v>22</v>
      </c>
      <c r="BE27" s="33" t="s">
        <v>22</v>
      </c>
      <c r="BF27" s="33" t="s">
        <v>22</v>
      </c>
      <c r="BG27" s="33" t="s">
        <v>22</v>
      </c>
      <c r="BH27" s="33" t="s">
        <v>22</v>
      </c>
      <c r="BI27" s="33" t="s">
        <v>22</v>
      </c>
      <c r="BJ27" s="33" t="s">
        <v>22</v>
      </c>
      <c r="BK27" s="33" t="s">
        <v>22</v>
      </c>
      <c r="BL27" s="33" t="s">
        <v>22</v>
      </c>
      <c r="BM27" s="33" t="s">
        <v>22</v>
      </c>
      <c r="BN27" s="33" t="s">
        <v>22</v>
      </c>
      <c r="BO27" s="33" t="s">
        <v>22</v>
      </c>
      <c r="BP27" s="33" t="s">
        <v>22</v>
      </c>
      <c r="BQ27" s="33" t="s">
        <v>22</v>
      </c>
      <c r="BR27" s="33" t="s">
        <v>22</v>
      </c>
      <c r="BS27" s="33" t="s">
        <v>22</v>
      </c>
      <c r="BT27" s="33" t="s">
        <v>22</v>
      </c>
      <c r="BU27" s="33" t="s">
        <v>22</v>
      </c>
      <c r="BV27" s="33" t="s">
        <v>22</v>
      </c>
      <c r="BW27" s="33" t="s">
        <v>22</v>
      </c>
      <c r="BX27" s="33" t="s">
        <v>22</v>
      </c>
      <c r="BY27" s="33" t="s">
        <v>22</v>
      </c>
      <c r="BZ27" s="33" t="s">
        <v>22</v>
      </c>
      <c r="CA27">
        <v>0</v>
      </c>
      <c r="CB27">
        <v>0</v>
      </c>
      <c r="CC27">
        <v>0</v>
      </c>
      <c r="CD27">
        <v>0</v>
      </c>
      <c r="CE27">
        <v>626</v>
      </c>
      <c r="CF27">
        <v>0</v>
      </c>
      <c r="CG27">
        <v>0</v>
      </c>
      <c r="CH27">
        <v>0</v>
      </c>
      <c r="CI27">
        <v>0</v>
      </c>
      <c r="CJ27">
        <v>0</v>
      </c>
      <c r="CK27" s="33">
        <f t="shared" si="194"/>
        <v>626</v>
      </c>
      <c r="CL27">
        <v>0</v>
      </c>
      <c r="CM27">
        <v>0</v>
      </c>
      <c r="CN27">
        <v>311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 s="33">
        <f t="shared" si="195"/>
        <v>311</v>
      </c>
      <c r="CW27">
        <v>0</v>
      </c>
      <c r="CX27">
        <v>0</v>
      </c>
      <c r="CY27">
        <v>329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 s="33">
        <f t="shared" si="196"/>
        <v>329</v>
      </c>
      <c r="DH27" s="33" t="s">
        <v>22</v>
      </c>
      <c r="DI27" s="33" t="s">
        <v>22</v>
      </c>
      <c r="DJ27" s="33" t="s">
        <v>22</v>
      </c>
      <c r="DK27" s="33" t="s">
        <v>22</v>
      </c>
      <c r="DL27" s="33" t="s">
        <v>22</v>
      </c>
      <c r="DM27" s="33" t="s">
        <v>22</v>
      </c>
      <c r="DN27" s="33" t="s">
        <v>22</v>
      </c>
      <c r="DO27" s="33" t="s">
        <v>22</v>
      </c>
      <c r="DP27" s="33" t="s">
        <v>22</v>
      </c>
      <c r="DQ27" s="33" t="s">
        <v>22</v>
      </c>
      <c r="DR27" s="33" t="s">
        <v>22</v>
      </c>
      <c r="DS27" s="33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 s="33">
        <f t="shared" si="198"/>
        <v>0</v>
      </c>
      <c r="ED27" s="33" t="s">
        <v>22</v>
      </c>
      <c r="EE27" s="33" t="s">
        <v>22</v>
      </c>
      <c r="EF27" s="33" t="s">
        <v>22</v>
      </c>
      <c r="EG27" s="33" t="s">
        <v>22</v>
      </c>
      <c r="EH27" s="33" t="s">
        <v>22</v>
      </c>
      <c r="EI27" s="33" t="s">
        <v>22</v>
      </c>
      <c r="EJ27" s="33" t="s">
        <v>22</v>
      </c>
      <c r="EK27" s="33" t="s">
        <v>22</v>
      </c>
      <c r="EL27" s="33" t="s">
        <v>22</v>
      </c>
      <c r="EM27" s="33" t="s">
        <v>22</v>
      </c>
      <c r="EN27" s="33" t="s">
        <v>22</v>
      </c>
      <c r="EO27" s="33" t="s">
        <v>22</v>
      </c>
      <c r="EP27" s="33" t="s">
        <v>22</v>
      </c>
      <c r="EQ27" s="33" t="s">
        <v>22</v>
      </c>
      <c r="ER27" s="33" t="s">
        <v>22</v>
      </c>
      <c r="ES27" s="33" t="s">
        <v>22</v>
      </c>
      <c r="ET27" s="33" t="s">
        <v>22</v>
      </c>
      <c r="EU27" s="33" t="s">
        <v>22</v>
      </c>
      <c r="EV27" s="33" t="s">
        <v>22</v>
      </c>
      <c r="EW27" s="33" t="s">
        <v>22</v>
      </c>
      <c r="EX27" s="33" t="s">
        <v>22</v>
      </c>
      <c r="EY27" s="33" t="s">
        <v>22</v>
      </c>
      <c r="EZ27" s="33" t="s">
        <v>22</v>
      </c>
      <c r="FA27" s="33" t="s">
        <v>22</v>
      </c>
      <c r="FB27" s="33" t="s">
        <v>22</v>
      </c>
      <c r="FC27" s="33" t="s">
        <v>22</v>
      </c>
      <c r="FD27" s="33" t="s">
        <v>22</v>
      </c>
      <c r="FE27" s="33" t="s">
        <v>22</v>
      </c>
      <c r="FF27" s="33" t="s">
        <v>22</v>
      </c>
      <c r="FG27" s="33" t="s">
        <v>22</v>
      </c>
      <c r="FH27" s="33" t="s">
        <v>22</v>
      </c>
      <c r="FI27" s="33" t="s">
        <v>22</v>
      </c>
      <c r="FJ27" s="33" t="s">
        <v>22</v>
      </c>
      <c r="FK27" s="33" t="s">
        <v>22</v>
      </c>
      <c r="FL27" s="33" t="s">
        <v>22</v>
      </c>
      <c r="FM27" s="33" t="s">
        <v>22</v>
      </c>
      <c r="FN27" s="33" t="s">
        <v>22</v>
      </c>
      <c r="FO27" s="33" t="s">
        <v>22</v>
      </c>
      <c r="FP27" s="33" t="s">
        <v>22</v>
      </c>
      <c r="FQ27" s="33" t="s">
        <v>22</v>
      </c>
      <c r="FR27" s="33" t="s">
        <v>22</v>
      </c>
      <c r="FS27" s="33" t="s">
        <v>22</v>
      </c>
      <c r="FT27" s="33" t="s">
        <v>22</v>
      </c>
      <c r="FU27" s="33" t="s">
        <v>22</v>
      </c>
      <c r="FV27" s="33" t="s">
        <v>22</v>
      </c>
      <c r="FW27" s="33" t="s">
        <v>22</v>
      </c>
      <c r="FX27" s="33" t="s">
        <v>22</v>
      </c>
      <c r="FY27" s="33" t="s">
        <v>22</v>
      </c>
      <c r="FZ27" s="33" t="s">
        <v>22</v>
      </c>
      <c r="GA27" s="33" t="s">
        <v>22</v>
      </c>
      <c r="GB27" s="33" t="s">
        <v>22</v>
      </c>
      <c r="GC27" s="33" t="s">
        <v>22</v>
      </c>
      <c r="GD27" s="33" t="s">
        <v>22</v>
      </c>
      <c r="GE27" s="33" t="s">
        <v>22</v>
      </c>
      <c r="GF27" s="33" t="s">
        <v>22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 s="33">
        <f t="shared" si="204"/>
        <v>0</v>
      </c>
      <c r="GR27" s="33" t="s">
        <v>22</v>
      </c>
      <c r="GS27" s="33" t="s">
        <v>22</v>
      </c>
      <c r="GT27" s="33" t="s">
        <v>22</v>
      </c>
      <c r="GU27" s="33" t="s">
        <v>22</v>
      </c>
      <c r="GV27" s="33" t="s">
        <v>22</v>
      </c>
      <c r="GW27" s="33" t="s">
        <v>22</v>
      </c>
      <c r="GX27" s="33" t="s">
        <v>22</v>
      </c>
      <c r="GY27" s="33" t="s">
        <v>22</v>
      </c>
      <c r="GZ27" s="33" t="s">
        <v>22</v>
      </c>
      <c r="HA27" s="33" t="s">
        <v>22</v>
      </c>
      <c r="HB27" s="33" t="s">
        <v>22</v>
      </c>
      <c r="HC27">
        <v>0</v>
      </c>
      <c r="HD27">
        <v>0</v>
      </c>
      <c r="HE27">
        <v>0</v>
      </c>
      <c r="HF27">
        <v>0</v>
      </c>
      <c r="HG27">
        <v>626</v>
      </c>
      <c r="HH27">
        <v>0</v>
      </c>
      <c r="HI27">
        <v>0</v>
      </c>
      <c r="HJ27">
        <v>0</v>
      </c>
      <c r="HK27">
        <v>0</v>
      </c>
      <c r="HL27">
        <v>0</v>
      </c>
      <c r="HM27" s="33">
        <f t="shared" si="207"/>
        <v>626</v>
      </c>
    </row>
    <row r="28" spans="1:221" ht="15.75" customHeight="1" x14ac:dyDescent="0.25">
      <c r="A28" s="25" t="s">
        <v>13</v>
      </c>
      <c r="B28" s="30">
        <f>SUM(B20:B27)</f>
        <v>0</v>
      </c>
      <c r="C28" s="30">
        <f t="shared" ref="C28:F28" si="208">SUM(C20:C27)</f>
        <v>10276</v>
      </c>
      <c r="D28" s="30">
        <f t="shared" si="208"/>
        <v>2005</v>
      </c>
      <c r="E28" s="30">
        <f t="shared" si="208"/>
        <v>9169</v>
      </c>
      <c r="F28" s="30">
        <f t="shared" si="208"/>
        <v>7269</v>
      </c>
      <c r="G28" s="30">
        <f>SUM(G20:G27)</f>
        <v>40941</v>
      </c>
      <c r="H28" s="30">
        <f t="shared" ref="H28:L28" si="209">SUM(H20:H27)</f>
        <v>8029</v>
      </c>
      <c r="I28" s="30">
        <f t="shared" si="209"/>
        <v>28591</v>
      </c>
      <c r="J28" s="30">
        <f t="shared" si="209"/>
        <v>8152</v>
      </c>
      <c r="K28" s="30">
        <f t="shared" si="209"/>
        <v>38744</v>
      </c>
      <c r="L28" s="30">
        <f t="shared" si="209"/>
        <v>205425</v>
      </c>
      <c r="M28" s="30">
        <f>SUM(M20:M27)</f>
        <v>0</v>
      </c>
      <c r="N28" s="30">
        <f t="shared" ref="N28" si="210">SUM(N20:N27)</f>
        <v>11827</v>
      </c>
      <c r="O28" s="30">
        <f t="shared" ref="O28" si="211">SUM(O20:O27)</f>
        <v>4385</v>
      </c>
      <c r="P28" s="30">
        <f t="shared" ref="P28" si="212">SUM(P20:P27)</f>
        <v>11538</v>
      </c>
      <c r="Q28" s="30">
        <f t="shared" ref="Q28" si="213">SUM(Q20:Q27)</f>
        <v>5641</v>
      </c>
      <c r="R28" s="30">
        <f>SUM(R20:R27)</f>
        <v>29970</v>
      </c>
      <c r="S28" s="30">
        <f t="shared" ref="S28" si="214">SUM(S20:S27)</f>
        <v>2270</v>
      </c>
      <c r="T28" s="30">
        <f t="shared" ref="T28" si="215">SUM(T20:T27)</f>
        <v>22461</v>
      </c>
      <c r="U28" s="30">
        <f t="shared" ref="U28" si="216">SUM(U20:U27)</f>
        <v>11223</v>
      </c>
      <c r="V28" s="30">
        <f t="shared" ref="V28" si="217">SUM(V20:V27)</f>
        <v>53556</v>
      </c>
      <c r="W28" s="30">
        <f t="shared" ref="W28" si="218">SUM(W20:W27)</f>
        <v>152871</v>
      </c>
      <c r="X28" s="30">
        <f>SUM(X20:X27)</f>
        <v>823</v>
      </c>
      <c r="Y28" s="30">
        <f t="shared" ref="Y28" si="219">SUM(Y20:Y27)</f>
        <v>6287</v>
      </c>
      <c r="Z28" s="30">
        <f t="shared" ref="Z28" si="220">SUM(Z20:Z27)</f>
        <v>8205</v>
      </c>
      <c r="AA28" s="30">
        <f t="shared" ref="AA28" si="221">SUM(AA20:AA27)</f>
        <v>9933</v>
      </c>
      <c r="AB28" s="30">
        <f t="shared" ref="AB28" si="222">SUM(AB20:AB27)</f>
        <v>5773</v>
      </c>
      <c r="AC28" s="30">
        <f>SUM(AC20:AC27)</f>
        <v>36434</v>
      </c>
      <c r="AD28" s="30">
        <f t="shared" ref="AD28" si="223">SUM(AD20:AD27)</f>
        <v>3388</v>
      </c>
      <c r="AE28" s="30">
        <f t="shared" ref="AE28" si="224">SUM(AE20:AE27)</f>
        <v>37159</v>
      </c>
      <c r="AF28" s="30">
        <f t="shared" ref="AF28" si="225">SUM(AF20:AF27)</f>
        <v>8762</v>
      </c>
      <c r="AG28" s="30">
        <f t="shared" ref="AG28" si="226">SUM(AG20:AG27)</f>
        <v>46736</v>
      </c>
      <c r="AH28" s="30">
        <f t="shared" ref="AH28" si="227">SUM(AH20:AH27)</f>
        <v>163500</v>
      </c>
      <c r="AI28" s="30">
        <f>SUM(AI20:AI27)</f>
        <v>0</v>
      </c>
      <c r="AJ28" s="30">
        <f t="shared" ref="AJ28" si="228">SUM(AJ20:AJ27)</f>
        <v>10364</v>
      </c>
      <c r="AK28" s="30">
        <f t="shared" ref="AK28" si="229">SUM(AK20:AK27)</f>
        <v>5197</v>
      </c>
      <c r="AL28" s="30">
        <f t="shared" ref="AL28" si="230">SUM(AL20:AL27)</f>
        <v>10530</v>
      </c>
      <c r="AM28" s="30">
        <f t="shared" ref="AM28" si="231">SUM(AM20:AM27)</f>
        <v>4770</v>
      </c>
      <c r="AN28" s="30">
        <f>SUM(AN20:AN27)</f>
        <v>34133</v>
      </c>
      <c r="AO28" s="30">
        <f t="shared" ref="AO28" si="232">SUM(AO20:AO27)</f>
        <v>2380</v>
      </c>
      <c r="AP28" s="30">
        <f t="shared" ref="AP28" si="233">SUM(AP20:AP27)</f>
        <v>36572</v>
      </c>
      <c r="AQ28" s="30">
        <f t="shared" ref="AQ28" si="234">SUM(AQ20:AQ27)</f>
        <v>8801</v>
      </c>
      <c r="AR28" s="30">
        <f>SUM(AR20:AR27)</f>
        <v>37501</v>
      </c>
      <c r="AS28" s="30">
        <f t="shared" ref="AS28" si="235">SUM(AS20:AS27)</f>
        <v>150248</v>
      </c>
      <c r="AT28" s="30">
        <f>SUM(AT20:AT27)</f>
        <v>823</v>
      </c>
      <c r="AU28" s="30">
        <f t="shared" ref="AU28" si="236">SUM(AU20:AU27)</f>
        <v>13137</v>
      </c>
      <c r="AV28" s="30">
        <f t="shared" ref="AV28" si="237">SUM(AV20:AV27)</f>
        <v>3713</v>
      </c>
      <c r="AW28" s="30">
        <f t="shared" ref="AW28" si="238">SUM(AW20:AW27)</f>
        <v>7788</v>
      </c>
      <c r="AX28" s="30">
        <f t="shared" ref="AX28" si="239">SUM(AX20:AX27)</f>
        <v>14489</v>
      </c>
      <c r="AY28" s="30">
        <f>SUM(AY20:AY27)</f>
        <v>37259</v>
      </c>
      <c r="AZ28" s="30">
        <f t="shared" ref="AZ28" si="240">SUM(AZ20:AZ27)</f>
        <v>1844</v>
      </c>
      <c r="BA28" s="30">
        <f t="shared" ref="BA28" si="241">SUM(BA20:BA27)</f>
        <v>32367</v>
      </c>
      <c r="BB28" s="30">
        <f t="shared" ref="BB28" si="242">SUM(BB20:BB27)</f>
        <v>7273</v>
      </c>
      <c r="BC28" s="30">
        <f t="shared" ref="BC28" si="243">SUM(BC20:BC27)</f>
        <v>40353</v>
      </c>
      <c r="BD28" s="30">
        <f t="shared" ref="BD28" si="244">SUM(BD20:BD27)</f>
        <v>159046</v>
      </c>
      <c r="BE28" s="30">
        <f>SUM(BE20:BE27)</f>
        <v>923</v>
      </c>
      <c r="BF28" s="30">
        <f t="shared" ref="BF28" si="245">SUM(BF20:BF27)</f>
        <v>8028</v>
      </c>
      <c r="BG28" s="30">
        <f t="shared" ref="BG28" si="246">SUM(BG20:BG27)</f>
        <v>7518</v>
      </c>
      <c r="BH28" s="30">
        <f t="shared" ref="BH28" si="247">SUM(BH20:BH27)</f>
        <v>12111</v>
      </c>
      <c r="BI28" s="30">
        <f t="shared" ref="BI28" si="248">SUM(BI20:BI27)</f>
        <v>6608</v>
      </c>
      <c r="BJ28" s="30">
        <f>SUM(BJ20:BJ27)</f>
        <v>27988</v>
      </c>
      <c r="BK28" s="30">
        <f t="shared" ref="BK28" si="249">SUM(BK20:BK27)</f>
        <v>0</v>
      </c>
      <c r="BL28" s="30">
        <f t="shared" ref="BL28" si="250">SUM(BL20:BL27)</f>
        <v>23963</v>
      </c>
      <c r="BM28" s="30">
        <f t="shared" ref="BM28" si="251">SUM(BM20:BM27)</f>
        <v>7457</v>
      </c>
      <c r="BN28" s="30">
        <f t="shared" ref="BN28" si="252">SUM(BN20:BN27)</f>
        <v>38419</v>
      </c>
      <c r="BO28" s="30">
        <f t="shared" ref="BO28" si="253">SUM(BO20:BO27)</f>
        <v>133015</v>
      </c>
      <c r="BP28" s="30">
        <f>SUM(BP20:BP27)</f>
        <v>0</v>
      </c>
      <c r="BQ28" s="30">
        <f t="shared" ref="BQ28" si="254">SUM(BQ20:BQ27)</f>
        <v>5550</v>
      </c>
      <c r="BR28" s="30">
        <f t="shared" ref="BR28" si="255">SUM(BR20:BR27)</f>
        <v>8231</v>
      </c>
      <c r="BS28" s="30">
        <f t="shared" ref="BS28" si="256">SUM(BS20:BS27)</f>
        <v>4298</v>
      </c>
      <c r="BT28" s="30">
        <f t="shared" ref="BT28" si="257">SUM(BT20:BT27)</f>
        <v>4573</v>
      </c>
      <c r="BU28" s="30">
        <f>SUM(BU20:BU27)</f>
        <v>35914</v>
      </c>
      <c r="BV28" s="30">
        <f t="shared" ref="BV28" si="258">SUM(BV20:BV27)</f>
        <v>2278</v>
      </c>
      <c r="BW28" s="30">
        <f t="shared" ref="BW28" si="259">SUM(BW20:BW27)</f>
        <v>11230</v>
      </c>
      <c r="BX28" s="30">
        <f t="shared" ref="BX28" si="260">SUM(BX20:BX27)</f>
        <v>8856</v>
      </c>
      <c r="BY28" s="30">
        <f t="shared" ref="BY28" si="261">SUM(BY20:BY27)</f>
        <v>42869</v>
      </c>
      <c r="BZ28" s="30">
        <f t="shared" ref="BZ28" si="262">SUM(BZ20:BZ27)</f>
        <v>123799</v>
      </c>
      <c r="CA28" s="30">
        <f>SUM(CA20:CA27)</f>
        <v>0</v>
      </c>
      <c r="CB28" s="30">
        <f t="shared" ref="CB28" si="263">SUM(CB20:CB27)</f>
        <v>8959</v>
      </c>
      <c r="CC28" s="30">
        <f t="shared" ref="CC28" si="264">SUM(CC20:CC27)</f>
        <v>6497</v>
      </c>
      <c r="CD28" s="30">
        <f t="shared" ref="CD28" si="265">SUM(CD20:CD27)</f>
        <v>5239</v>
      </c>
      <c r="CE28" s="30">
        <f t="shared" ref="CE28" si="266">SUM(CE20:CE27)</f>
        <v>7970</v>
      </c>
      <c r="CF28" s="30">
        <f>SUM(CF20:CF27)</f>
        <v>43993</v>
      </c>
      <c r="CG28" s="30">
        <f t="shared" ref="CG28" si="267">SUM(CG20:CG27)</f>
        <v>943</v>
      </c>
      <c r="CH28" s="30">
        <f t="shared" ref="CH28" si="268">SUM(CH20:CH27)</f>
        <v>10701</v>
      </c>
      <c r="CI28" s="30">
        <f t="shared" ref="CI28" si="269">SUM(CI20:CI27)</f>
        <v>4384</v>
      </c>
      <c r="CJ28" s="30">
        <f t="shared" ref="CJ28" si="270">SUM(CJ20:CJ27)</f>
        <v>26882</v>
      </c>
      <c r="CK28" s="30">
        <f t="shared" ref="CK28" si="271">SUM(CK20:CK27)</f>
        <v>115568</v>
      </c>
      <c r="CL28" s="30">
        <f>SUM(CL20:CL27)</f>
        <v>0</v>
      </c>
      <c r="CM28" s="30">
        <f t="shared" ref="CM28" si="272">SUM(CM20:CM27)</f>
        <v>6284</v>
      </c>
      <c r="CN28" s="30">
        <f t="shared" ref="CN28" si="273">SUM(CN20:CN27)</f>
        <v>6425</v>
      </c>
      <c r="CO28" s="30">
        <f t="shared" ref="CO28" si="274">SUM(CO20:CO27)</f>
        <v>9390</v>
      </c>
      <c r="CP28" s="30">
        <f t="shared" ref="CP28" si="275">SUM(CP20:CP27)</f>
        <v>1956</v>
      </c>
      <c r="CQ28" s="30">
        <f>SUM(CQ20:CQ27)</f>
        <v>34209</v>
      </c>
      <c r="CR28" s="30">
        <f t="shared" ref="CR28" si="276">SUM(CR20:CR27)</f>
        <v>3428</v>
      </c>
      <c r="CS28" s="30">
        <f t="shared" ref="CS28" si="277">SUM(CS20:CS27)</f>
        <v>14472</v>
      </c>
      <c r="CT28" s="30">
        <f t="shared" ref="CT28" si="278">SUM(CT20:CT27)</f>
        <v>3384</v>
      </c>
      <c r="CU28" s="30">
        <f t="shared" ref="CU28" si="279">SUM(CU20:CU27)</f>
        <v>39450</v>
      </c>
      <c r="CV28" s="30">
        <f t="shared" ref="CV28" si="280">SUM(CV20:CV27)</f>
        <v>118998</v>
      </c>
      <c r="CW28" s="30">
        <f>SUM(CW20:CW27)</f>
        <v>0</v>
      </c>
      <c r="CX28" s="30">
        <f t="shared" ref="CX28" si="281">SUM(CX20:CX27)</f>
        <v>3811</v>
      </c>
      <c r="CY28" s="30">
        <f t="shared" ref="CY28" si="282">SUM(CY20:CY27)</f>
        <v>6756</v>
      </c>
      <c r="CZ28" s="30">
        <f t="shared" ref="CZ28" si="283">SUM(CZ20:CZ27)</f>
        <v>8168</v>
      </c>
      <c r="DA28" s="30">
        <f t="shared" ref="DA28" si="284">SUM(DA20:DA27)</f>
        <v>8754</v>
      </c>
      <c r="DB28" s="30">
        <f>SUM(DB20:DB27)</f>
        <v>41218</v>
      </c>
      <c r="DC28" s="30">
        <f t="shared" ref="DC28" si="285">SUM(DC20:DC27)</f>
        <v>3440</v>
      </c>
      <c r="DD28" s="30">
        <f t="shared" ref="DD28" si="286">SUM(DD20:DD27)</f>
        <v>9690</v>
      </c>
      <c r="DE28" s="30">
        <f t="shared" ref="DE28" si="287">SUM(DE20:DE27)</f>
        <v>7646</v>
      </c>
      <c r="DF28" s="30">
        <f t="shared" ref="DF28" si="288">SUM(DF20:DF27)</f>
        <v>31801</v>
      </c>
      <c r="DG28" s="30">
        <f t="shared" ref="DG28" si="289">SUM(DG20:DG27)</f>
        <v>121284</v>
      </c>
      <c r="DH28" s="30">
        <f>SUM(DH20:DH27)</f>
        <v>0</v>
      </c>
      <c r="DI28" s="30">
        <f t="shared" ref="DI28" si="290">SUM(DI20:DI27)</f>
        <v>4191</v>
      </c>
      <c r="DJ28" s="30">
        <f t="shared" ref="DJ28" si="291">SUM(DJ20:DJ27)</f>
        <v>9429</v>
      </c>
      <c r="DK28" s="30">
        <f t="shared" ref="DK28" si="292">SUM(DK20:DK27)</f>
        <v>10625</v>
      </c>
      <c r="DL28" s="30">
        <f t="shared" ref="DL28" si="293">SUM(DL20:DL27)</f>
        <v>6970</v>
      </c>
      <c r="DM28" s="30">
        <f>SUM(DM20:DM27)</f>
        <v>37043</v>
      </c>
      <c r="DN28" s="30">
        <f t="shared" ref="DN28" si="294">SUM(DN20:DN27)</f>
        <v>388</v>
      </c>
      <c r="DO28" s="30">
        <f t="shared" ref="DO28" si="295">SUM(DO20:DO27)</f>
        <v>12985</v>
      </c>
      <c r="DP28" s="30">
        <f t="shared" ref="DP28" si="296">SUM(DP20:DP27)</f>
        <v>3823</v>
      </c>
      <c r="DQ28" s="30">
        <f t="shared" ref="DQ28" si="297">SUM(DQ20:DQ27)</f>
        <v>27691</v>
      </c>
      <c r="DR28" s="30">
        <f t="shared" ref="DR28" si="298">SUM(DR20:DR27)</f>
        <v>113145</v>
      </c>
      <c r="DS28" s="30">
        <f>SUM(DS20:DS27)</f>
        <v>0</v>
      </c>
      <c r="DT28" s="30">
        <f t="shared" ref="DT28" si="299">SUM(DT20:DT27)</f>
        <v>7258</v>
      </c>
      <c r="DU28" s="30">
        <f t="shared" ref="DU28" si="300">SUM(DU20:DU27)</f>
        <v>10000</v>
      </c>
      <c r="DV28" s="30">
        <f t="shared" ref="DV28" si="301">SUM(DV20:DV27)</f>
        <v>10404</v>
      </c>
      <c r="DW28" s="30">
        <f t="shared" ref="DW28" si="302">SUM(DW20:DW27)</f>
        <v>6920</v>
      </c>
      <c r="DX28" s="30">
        <f>SUM(DX20:DX27)</f>
        <v>38645</v>
      </c>
      <c r="DY28" s="30">
        <f t="shared" ref="DY28" si="303">SUM(DY20:DY27)</f>
        <v>1275</v>
      </c>
      <c r="DZ28" s="30">
        <f t="shared" ref="DZ28" si="304">SUM(DZ20:DZ27)</f>
        <v>21692</v>
      </c>
      <c r="EA28" s="30">
        <f t="shared" ref="EA28" si="305">SUM(EA20:EA27)</f>
        <v>6440</v>
      </c>
      <c r="EB28" s="30">
        <f t="shared" ref="EB28" si="306">SUM(EB20:EB27)</f>
        <v>24421</v>
      </c>
      <c r="EC28" s="30">
        <f t="shared" ref="EC28" si="307">SUM(EC20:EC27)</f>
        <v>127055</v>
      </c>
      <c r="ED28" s="30">
        <f>SUM(ED20:ED27)</f>
        <v>0</v>
      </c>
      <c r="EE28" s="30">
        <f t="shared" ref="EE28" si="308">SUM(EE20:EE27)</f>
        <v>4896</v>
      </c>
      <c r="EF28" s="30">
        <f t="shared" ref="EF28" si="309">SUM(EF20:EF27)</f>
        <v>5295</v>
      </c>
      <c r="EG28" s="30">
        <f t="shared" ref="EG28" si="310">SUM(EG20:EG27)</f>
        <v>9735</v>
      </c>
      <c r="EH28" s="30">
        <f t="shared" ref="EH28" si="311">SUM(EH20:EH27)</f>
        <v>6406</v>
      </c>
      <c r="EI28" s="30">
        <f>SUM(EI20:EI27)</f>
        <v>49019</v>
      </c>
      <c r="EJ28" s="30">
        <f t="shared" ref="EJ28" si="312">SUM(EJ20:EJ27)</f>
        <v>0</v>
      </c>
      <c r="EK28" s="30">
        <f t="shared" ref="EK28" si="313">SUM(EK20:EK27)</f>
        <v>19473</v>
      </c>
      <c r="EL28" s="30">
        <f t="shared" ref="EL28" si="314">SUM(EL20:EL27)</f>
        <v>14093</v>
      </c>
      <c r="EM28" s="30">
        <f t="shared" ref="EM28" si="315">SUM(EM20:EM27)</f>
        <v>35635</v>
      </c>
      <c r="EN28" s="30">
        <f t="shared" ref="EN28" si="316">SUM(EN20:EN27)</f>
        <v>144552</v>
      </c>
      <c r="EO28" s="30">
        <f>SUM(EO20:EO27)</f>
        <v>0</v>
      </c>
      <c r="EP28" s="30">
        <f t="shared" ref="EP28" si="317">SUM(EP20:EP27)</f>
        <v>6111</v>
      </c>
      <c r="EQ28" s="30">
        <f t="shared" ref="EQ28" si="318">SUM(EQ20:EQ27)</f>
        <v>10069</v>
      </c>
      <c r="ER28" s="30">
        <f t="shared" ref="ER28" si="319">SUM(ER20:ER27)</f>
        <v>14809</v>
      </c>
      <c r="ES28" s="30">
        <f t="shared" ref="ES28" si="320">SUM(ES20:ES27)</f>
        <v>3574</v>
      </c>
      <c r="ET28" s="30">
        <f>SUM(ET20:ET27)</f>
        <v>45093</v>
      </c>
      <c r="EU28" s="30">
        <f t="shared" ref="EU28" si="321">SUM(EU20:EU27)</f>
        <v>5861</v>
      </c>
      <c r="EV28" s="30">
        <f t="shared" ref="EV28" si="322">SUM(EV20:EV27)</f>
        <v>12755</v>
      </c>
      <c r="EW28" s="30">
        <f t="shared" ref="EW28" si="323">SUM(EW20:EW27)</f>
        <v>13715</v>
      </c>
      <c r="EX28" s="30">
        <f t="shared" ref="EX28" si="324">SUM(EX20:EX27)</f>
        <v>38854</v>
      </c>
      <c r="EY28" s="30">
        <f t="shared" ref="EY28" si="325">SUM(EY20:EY27)</f>
        <v>150841</v>
      </c>
      <c r="EZ28" s="30">
        <f>SUM(EZ20:EZ27)</f>
        <v>733</v>
      </c>
      <c r="FA28" s="30">
        <f t="shared" ref="FA28" si="326">SUM(FA20:FA27)</f>
        <v>2694</v>
      </c>
      <c r="FB28" s="30">
        <f t="shared" ref="FB28" si="327">SUM(FB20:FB27)</f>
        <v>8307</v>
      </c>
      <c r="FC28" s="30">
        <f t="shared" ref="FC28" si="328">SUM(FC20:FC27)</f>
        <v>9032</v>
      </c>
      <c r="FD28" s="30">
        <f t="shared" ref="FD28" si="329">SUM(FD20:FD27)</f>
        <v>7500</v>
      </c>
      <c r="FE28" s="30">
        <f>SUM(FE20:FE27)</f>
        <v>43375</v>
      </c>
      <c r="FF28" s="30">
        <f t="shared" ref="FF28" si="330">SUM(FF20:FF27)</f>
        <v>4121</v>
      </c>
      <c r="FG28" s="30">
        <f t="shared" ref="FG28" si="331">SUM(FG20:FG27)</f>
        <v>9702</v>
      </c>
      <c r="FH28" s="30">
        <f t="shared" ref="FH28" si="332">SUM(FH20:FH27)</f>
        <v>7143</v>
      </c>
      <c r="FI28" s="30">
        <f t="shared" ref="FI28" si="333">SUM(FI20:FI27)</f>
        <v>34956</v>
      </c>
      <c r="FJ28" s="30">
        <f t="shared" ref="FJ28" si="334">SUM(FJ20:FJ27)</f>
        <v>127563</v>
      </c>
      <c r="FK28" s="30">
        <f>SUM(FK20:FK27)</f>
        <v>0</v>
      </c>
      <c r="FL28" s="30">
        <f t="shared" ref="FL28" si="335">SUM(FL20:FL27)</f>
        <v>3291</v>
      </c>
      <c r="FM28" s="30">
        <f t="shared" ref="FM28" si="336">SUM(FM20:FM27)</f>
        <v>19041</v>
      </c>
      <c r="FN28" s="30">
        <f t="shared" ref="FN28" si="337">SUM(FN20:FN27)</f>
        <v>8556</v>
      </c>
      <c r="FO28" s="30">
        <f t="shared" ref="FO28" si="338">SUM(FO20:FO27)</f>
        <v>10319</v>
      </c>
      <c r="FP28" s="30">
        <f>SUM(FP20:FP27)</f>
        <v>53168</v>
      </c>
      <c r="FQ28" s="30">
        <f t="shared" ref="FQ28" si="339">SUM(FQ20:FQ27)</f>
        <v>3144</v>
      </c>
      <c r="FR28" s="30">
        <f t="shared" ref="FR28" si="340">SUM(FR20:FR27)</f>
        <v>9587</v>
      </c>
      <c r="FS28" s="30">
        <f t="shared" ref="FS28" si="341">SUM(FS20:FS27)</f>
        <v>7147</v>
      </c>
      <c r="FT28" s="30">
        <f t="shared" ref="FT28" si="342">SUM(FT20:FT27)</f>
        <v>21005</v>
      </c>
      <c r="FU28" s="30">
        <f t="shared" ref="FU28" si="343">SUM(FU20:FU27)</f>
        <v>135258</v>
      </c>
      <c r="FV28" s="30">
        <f>SUM(FV20:FV27)</f>
        <v>0</v>
      </c>
      <c r="FW28" s="30">
        <f t="shared" ref="FW28" si="344">SUM(FW20:FW27)</f>
        <v>7103</v>
      </c>
      <c r="FX28" s="30">
        <f t="shared" ref="FX28" si="345">SUM(FX20:FX27)</f>
        <v>10413</v>
      </c>
      <c r="FY28" s="30">
        <f t="shared" ref="FY28" si="346">SUM(FY20:FY27)</f>
        <v>8136</v>
      </c>
      <c r="FZ28" s="30">
        <f t="shared" ref="FZ28" si="347">SUM(FZ20:FZ27)</f>
        <v>5041</v>
      </c>
      <c r="GA28" s="30">
        <f>SUM(GA20:GA27)</f>
        <v>39134</v>
      </c>
      <c r="GB28" s="30">
        <f t="shared" ref="GB28" si="348">SUM(GB20:GB27)</f>
        <v>469</v>
      </c>
      <c r="GC28" s="30">
        <f t="shared" ref="GC28" si="349">SUM(GC20:GC27)</f>
        <v>19407</v>
      </c>
      <c r="GD28" s="30">
        <f t="shared" ref="GD28" si="350">SUM(GD20:GD27)</f>
        <v>4161</v>
      </c>
      <c r="GE28" s="30">
        <f t="shared" ref="GE28" si="351">SUM(GE20:GE27)</f>
        <v>35616</v>
      </c>
      <c r="GF28" s="30">
        <f t="shared" ref="GF28" si="352">SUM(GF20:GF27)</f>
        <v>129480</v>
      </c>
      <c r="GG28" s="30">
        <f>SUM(GG20:GG27)</f>
        <v>0</v>
      </c>
      <c r="GH28" s="30">
        <f t="shared" ref="GH28" si="353">SUM(GH20:GH27)</f>
        <v>5057</v>
      </c>
      <c r="GI28" s="30">
        <f t="shared" ref="GI28" si="354">SUM(GI20:GI27)</f>
        <v>6173</v>
      </c>
      <c r="GJ28" s="30">
        <f t="shared" ref="GJ28" si="355">SUM(GJ20:GJ27)</f>
        <v>12929</v>
      </c>
      <c r="GK28" s="30">
        <f t="shared" ref="GK28" si="356">SUM(GK20:GK27)</f>
        <v>8985</v>
      </c>
      <c r="GL28" s="30">
        <f>SUM(GL20:GL27)</f>
        <v>42504</v>
      </c>
      <c r="GM28" s="30">
        <f t="shared" ref="GM28" si="357">SUM(GM20:GM27)</f>
        <v>5534</v>
      </c>
      <c r="GN28" s="30">
        <f t="shared" ref="GN28" si="358">SUM(GN20:GN27)</f>
        <v>21612</v>
      </c>
      <c r="GO28" s="30">
        <f t="shared" ref="GO28" si="359">SUM(GO20:GO27)</f>
        <v>11772</v>
      </c>
      <c r="GP28" s="30">
        <f t="shared" ref="GP28" si="360">SUM(GP20:GP27)</f>
        <v>42797</v>
      </c>
      <c r="GQ28" s="30">
        <f t="shared" ref="GQ28" si="361">SUM(GQ20:GQ27)</f>
        <v>157363</v>
      </c>
      <c r="GR28" s="30">
        <f>SUM(GR20:GR27)</f>
        <v>0</v>
      </c>
      <c r="GS28" s="30">
        <f t="shared" ref="GS28" si="362">SUM(GS20:GS27)</f>
        <v>3977</v>
      </c>
      <c r="GT28" s="30">
        <f t="shared" ref="GT28" si="363">SUM(GT20:GT27)</f>
        <v>14988</v>
      </c>
      <c r="GU28" s="30">
        <f t="shared" ref="GU28" si="364">SUM(GU20:GU27)</f>
        <v>15294</v>
      </c>
      <c r="GV28" s="30">
        <f t="shared" ref="GV28" si="365">SUM(GV20:GV27)</f>
        <v>12009</v>
      </c>
      <c r="GW28" s="30">
        <f>SUM(GW20:GW27)</f>
        <v>48485</v>
      </c>
      <c r="GX28" s="30">
        <f t="shared" ref="GX28" si="366">SUM(GX20:GX27)</f>
        <v>387</v>
      </c>
      <c r="GY28" s="30">
        <f t="shared" ref="GY28" si="367">SUM(GY20:GY27)</f>
        <v>28947</v>
      </c>
      <c r="GZ28" s="30">
        <f t="shared" ref="GZ28" si="368">SUM(GZ20:GZ27)</f>
        <v>13583</v>
      </c>
      <c r="HA28" s="30">
        <f t="shared" ref="HA28" si="369">SUM(HA20:HA27)</f>
        <v>49341</v>
      </c>
      <c r="HB28" s="30">
        <f t="shared" ref="HB28" si="370">SUM(HB20:HB27)</f>
        <v>187011</v>
      </c>
      <c r="HC28" s="30">
        <f>SUM(HC20:HC27)</f>
        <v>0</v>
      </c>
      <c r="HD28" s="30">
        <f t="shared" ref="HD28:HG28" si="371">SUM(HD20:HD27)</f>
        <v>8959</v>
      </c>
      <c r="HE28" s="30">
        <f t="shared" si="371"/>
        <v>6497</v>
      </c>
      <c r="HF28" s="30">
        <f t="shared" si="371"/>
        <v>5239</v>
      </c>
      <c r="HG28" s="30">
        <f t="shared" si="371"/>
        <v>7970</v>
      </c>
      <c r="HH28" s="30">
        <f>SUM(HH20:HH27)</f>
        <v>43993</v>
      </c>
      <c r="HI28" s="30">
        <f t="shared" ref="HI28:HM28" si="372">SUM(HI20:HI27)</f>
        <v>943</v>
      </c>
      <c r="HJ28" s="30">
        <f t="shared" si="372"/>
        <v>10701</v>
      </c>
      <c r="HK28" s="30">
        <f t="shared" si="372"/>
        <v>4384</v>
      </c>
      <c r="HL28" s="30">
        <f t="shared" si="372"/>
        <v>26882</v>
      </c>
      <c r="HM28" s="30">
        <f t="shared" si="372"/>
        <v>115568</v>
      </c>
    </row>
    <row r="29" spans="1:221" ht="15.75" customHeight="1" x14ac:dyDescent="0.25">
      <c r="A29" s="27"/>
    </row>
    <row r="30" spans="1:221" ht="15.75" customHeight="1" x14ac:dyDescent="0.25">
      <c r="A30" s="27"/>
    </row>
    <row r="31" spans="1:221" ht="15.75" customHeight="1" x14ac:dyDescent="0.25">
      <c r="A31" s="26" t="s">
        <v>24</v>
      </c>
      <c r="B31" s="46">
        <v>2005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>
        <v>2006</v>
      </c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>
        <v>2007</v>
      </c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>
        <v>2008</v>
      </c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>
        <v>2009</v>
      </c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>
        <v>2010</v>
      </c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>
        <v>2011</v>
      </c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>
        <v>2012</v>
      </c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>
        <v>2013</v>
      </c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>
        <v>2014</v>
      </c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>
        <v>2015</v>
      </c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>
        <v>2016</v>
      </c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>
        <v>2017</v>
      </c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>
        <v>2018</v>
      </c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>
        <v>2019</v>
      </c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>
        <v>2020</v>
      </c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>
        <v>2021</v>
      </c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>
        <v>2022</v>
      </c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>
        <v>2023</v>
      </c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>
        <v>2024</v>
      </c>
      <c r="HD31" s="46"/>
      <c r="HE31" s="46"/>
      <c r="HF31" s="46"/>
      <c r="HG31" s="46"/>
      <c r="HH31" s="46"/>
      <c r="HI31" s="46"/>
      <c r="HJ31" s="46"/>
      <c r="HK31" s="46"/>
      <c r="HL31" s="46"/>
      <c r="HM31" s="46"/>
    </row>
    <row r="32" spans="1:221" s="37" customFormat="1" ht="54.75" customHeight="1" x14ac:dyDescent="0.2">
      <c r="A32" s="34"/>
      <c r="B32" s="35" t="s">
        <v>46</v>
      </c>
      <c r="C32" s="35" t="s">
        <v>47</v>
      </c>
      <c r="D32" s="35" t="s">
        <v>48</v>
      </c>
      <c r="E32" s="35" t="s">
        <v>49</v>
      </c>
      <c r="F32" s="35" t="s">
        <v>50</v>
      </c>
      <c r="G32" s="35" t="s">
        <v>51</v>
      </c>
      <c r="H32" s="35" t="s">
        <v>52</v>
      </c>
      <c r="I32" s="35" t="s">
        <v>53</v>
      </c>
      <c r="J32" s="35" t="s">
        <v>54</v>
      </c>
      <c r="K32" s="36" t="s">
        <v>55</v>
      </c>
      <c r="L32" s="36" t="s">
        <v>13</v>
      </c>
      <c r="M32" s="35" t="s">
        <v>46</v>
      </c>
      <c r="N32" s="35" t="s">
        <v>47</v>
      </c>
      <c r="O32" s="35" t="s">
        <v>48</v>
      </c>
      <c r="P32" s="35" t="s">
        <v>49</v>
      </c>
      <c r="Q32" s="35" t="s">
        <v>50</v>
      </c>
      <c r="R32" s="35" t="s">
        <v>51</v>
      </c>
      <c r="S32" s="35" t="s">
        <v>52</v>
      </c>
      <c r="T32" s="35" t="s">
        <v>53</v>
      </c>
      <c r="U32" s="35" t="s">
        <v>54</v>
      </c>
      <c r="V32" s="36" t="s">
        <v>55</v>
      </c>
      <c r="W32" s="36" t="s">
        <v>13</v>
      </c>
      <c r="X32" s="35" t="s">
        <v>46</v>
      </c>
      <c r="Y32" s="35" t="s">
        <v>47</v>
      </c>
      <c r="Z32" s="35" t="s">
        <v>48</v>
      </c>
      <c r="AA32" s="35" t="s">
        <v>49</v>
      </c>
      <c r="AB32" s="35" t="s">
        <v>50</v>
      </c>
      <c r="AC32" s="35" t="s">
        <v>51</v>
      </c>
      <c r="AD32" s="35" t="s">
        <v>52</v>
      </c>
      <c r="AE32" s="35" t="s">
        <v>53</v>
      </c>
      <c r="AF32" s="35" t="s">
        <v>54</v>
      </c>
      <c r="AG32" s="36" t="s">
        <v>55</v>
      </c>
      <c r="AH32" s="36" t="s">
        <v>13</v>
      </c>
      <c r="AI32" s="35" t="s">
        <v>46</v>
      </c>
      <c r="AJ32" s="35" t="s">
        <v>47</v>
      </c>
      <c r="AK32" s="35" t="s">
        <v>48</v>
      </c>
      <c r="AL32" s="35" t="s">
        <v>49</v>
      </c>
      <c r="AM32" s="35" t="s">
        <v>50</v>
      </c>
      <c r="AN32" s="35" t="s">
        <v>51</v>
      </c>
      <c r="AO32" s="35" t="s">
        <v>52</v>
      </c>
      <c r="AP32" s="35" t="s">
        <v>53</v>
      </c>
      <c r="AQ32" s="35" t="s">
        <v>54</v>
      </c>
      <c r="AR32" s="36" t="s">
        <v>55</v>
      </c>
      <c r="AS32" s="36" t="s">
        <v>13</v>
      </c>
      <c r="AT32" s="35" t="s">
        <v>46</v>
      </c>
      <c r="AU32" s="35" t="s">
        <v>47</v>
      </c>
      <c r="AV32" s="35" t="s">
        <v>48</v>
      </c>
      <c r="AW32" s="35" t="s">
        <v>49</v>
      </c>
      <c r="AX32" s="35" t="s">
        <v>50</v>
      </c>
      <c r="AY32" s="35" t="s">
        <v>51</v>
      </c>
      <c r="AZ32" s="35" t="s">
        <v>52</v>
      </c>
      <c r="BA32" s="35" t="s">
        <v>53</v>
      </c>
      <c r="BB32" s="35" t="s">
        <v>54</v>
      </c>
      <c r="BC32" s="36" t="s">
        <v>55</v>
      </c>
      <c r="BD32" s="36" t="s">
        <v>13</v>
      </c>
      <c r="BE32" s="35" t="s">
        <v>46</v>
      </c>
      <c r="BF32" s="35" t="s">
        <v>47</v>
      </c>
      <c r="BG32" s="35" t="s">
        <v>48</v>
      </c>
      <c r="BH32" s="35" t="s">
        <v>49</v>
      </c>
      <c r="BI32" s="35" t="s">
        <v>50</v>
      </c>
      <c r="BJ32" s="35" t="s">
        <v>51</v>
      </c>
      <c r="BK32" s="35" t="s">
        <v>52</v>
      </c>
      <c r="BL32" s="35" t="s">
        <v>53</v>
      </c>
      <c r="BM32" s="35" t="s">
        <v>54</v>
      </c>
      <c r="BN32" s="36" t="s">
        <v>55</v>
      </c>
      <c r="BO32" s="36" t="s">
        <v>13</v>
      </c>
      <c r="BP32" s="35" t="s">
        <v>46</v>
      </c>
      <c r="BQ32" s="35" t="s">
        <v>47</v>
      </c>
      <c r="BR32" s="35" t="s">
        <v>48</v>
      </c>
      <c r="BS32" s="35" t="s">
        <v>49</v>
      </c>
      <c r="BT32" s="35" t="s">
        <v>50</v>
      </c>
      <c r="BU32" s="35" t="s">
        <v>51</v>
      </c>
      <c r="BV32" s="35" t="s">
        <v>52</v>
      </c>
      <c r="BW32" s="35" t="s">
        <v>53</v>
      </c>
      <c r="BX32" s="35" t="s">
        <v>54</v>
      </c>
      <c r="BY32" s="36" t="s">
        <v>55</v>
      </c>
      <c r="BZ32" s="36" t="s">
        <v>13</v>
      </c>
      <c r="CA32" s="35" t="s">
        <v>46</v>
      </c>
      <c r="CB32" s="35" t="s">
        <v>47</v>
      </c>
      <c r="CC32" s="35" t="s">
        <v>48</v>
      </c>
      <c r="CD32" s="35" t="s">
        <v>49</v>
      </c>
      <c r="CE32" s="35" t="s">
        <v>50</v>
      </c>
      <c r="CF32" s="35" t="s">
        <v>51</v>
      </c>
      <c r="CG32" s="35" t="s">
        <v>52</v>
      </c>
      <c r="CH32" s="35" t="s">
        <v>53</v>
      </c>
      <c r="CI32" s="35" t="s">
        <v>54</v>
      </c>
      <c r="CJ32" s="36" t="s">
        <v>55</v>
      </c>
      <c r="CK32" s="36" t="s">
        <v>13</v>
      </c>
      <c r="CL32" s="35" t="s">
        <v>46</v>
      </c>
      <c r="CM32" s="35" t="s">
        <v>47</v>
      </c>
      <c r="CN32" s="35" t="s">
        <v>48</v>
      </c>
      <c r="CO32" s="35" t="s">
        <v>49</v>
      </c>
      <c r="CP32" s="35" t="s">
        <v>50</v>
      </c>
      <c r="CQ32" s="35" t="s">
        <v>51</v>
      </c>
      <c r="CR32" s="35" t="s">
        <v>52</v>
      </c>
      <c r="CS32" s="35" t="s">
        <v>53</v>
      </c>
      <c r="CT32" s="35" t="s">
        <v>54</v>
      </c>
      <c r="CU32" s="36" t="s">
        <v>55</v>
      </c>
      <c r="CV32" s="36" t="s">
        <v>13</v>
      </c>
      <c r="CW32" s="35" t="s">
        <v>46</v>
      </c>
      <c r="CX32" s="35" t="s">
        <v>47</v>
      </c>
      <c r="CY32" s="35" t="s">
        <v>48</v>
      </c>
      <c r="CZ32" s="35" t="s">
        <v>49</v>
      </c>
      <c r="DA32" s="35" t="s">
        <v>50</v>
      </c>
      <c r="DB32" s="35" t="s">
        <v>51</v>
      </c>
      <c r="DC32" s="35" t="s">
        <v>52</v>
      </c>
      <c r="DD32" s="35" t="s">
        <v>53</v>
      </c>
      <c r="DE32" s="35" t="s">
        <v>54</v>
      </c>
      <c r="DF32" s="36" t="s">
        <v>55</v>
      </c>
      <c r="DG32" s="36" t="s">
        <v>13</v>
      </c>
      <c r="DH32" s="35" t="s">
        <v>46</v>
      </c>
      <c r="DI32" s="35" t="s">
        <v>47</v>
      </c>
      <c r="DJ32" s="35" t="s">
        <v>48</v>
      </c>
      <c r="DK32" s="35" t="s">
        <v>49</v>
      </c>
      <c r="DL32" s="35" t="s">
        <v>50</v>
      </c>
      <c r="DM32" s="35" t="s">
        <v>51</v>
      </c>
      <c r="DN32" s="35" t="s">
        <v>52</v>
      </c>
      <c r="DO32" s="35" t="s">
        <v>53</v>
      </c>
      <c r="DP32" s="35" t="s">
        <v>54</v>
      </c>
      <c r="DQ32" s="36" t="s">
        <v>55</v>
      </c>
      <c r="DR32" s="36" t="s">
        <v>13</v>
      </c>
      <c r="DS32" s="35" t="s">
        <v>46</v>
      </c>
      <c r="DT32" s="35" t="s">
        <v>47</v>
      </c>
      <c r="DU32" s="35" t="s">
        <v>48</v>
      </c>
      <c r="DV32" s="35" t="s">
        <v>49</v>
      </c>
      <c r="DW32" s="35" t="s">
        <v>50</v>
      </c>
      <c r="DX32" s="35" t="s">
        <v>51</v>
      </c>
      <c r="DY32" s="35" t="s">
        <v>52</v>
      </c>
      <c r="DZ32" s="35" t="s">
        <v>53</v>
      </c>
      <c r="EA32" s="35" t="s">
        <v>54</v>
      </c>
      <c r="EB32" s="36" t="s">
        <v>55</v>
      </c>
      <c r="EC32" s="36" t="s">
        <v>13</v>
      </c>
      <c r="ED32" s="35" t="s">
        <v>46</v>
      </c>
      <c r="EE32" s="35" t="s">
        <v>47</v>
      </c>
      <c r="EF32" s="35" t="s">
        <v>48</v>
      </c>
      <c r="EG32" s="35" t="s">
        <v>49</v>
      </c>
      <c r="EH32" s="35" t="s">
        <v>50</v>
      </c>
      <c r="EI32" s="35" t="s">
        <v>51</v>
      </c>
      <c r="EJ32" s="35" t="s">
        <v>52</v>
      </c>
      <c r="EK32" s="35" t="s">
        <v>53</v>
      </c>
      <c r="EL32" s="35" t="s">
        <v>54</v>
      </c>
      <c r="EM32" s="36" t="s">
        <v>55</v>
      </c>
      <c r="EN32" s="36" t="s">
        <v>13</v>
      </c>
      <c r="EO32" s="35" t="s">
        <v>46</v>
      </c>
      <c r="EP32" s="35" t="s">
        <v>47</v>
      </c>
      <c r="EQ32" s="35" t="s">
        <v>48</v>
      </c>
      <c r="ER32" s="35" t="s">
        <v>49</v>
      </c>
      <c r="ES32" s="35" t="s">
        <v>50</v>
      </c>
      <c r="ET32" s="35" t="s">
        <v>51</v>
      </c>
      <c r="EU32" s="35" t="s">
        <v>52</v>
      </c>
      <c r="EV32" s="35" t="s">
        <v>53</v>
      </c>
      <c r="EW32" s="35" t="s">
        <v>54</v>
      </c>
      <c r="EX32" s="36" t="s">
        <v>55</v>
      </c>
      <c r="EY32" s="36" t="s">
        <v>13</v>
      </c>
      <c r="EZ32" s="35" t="s">
        <v>46</v>
      </c>
      <c r="FA32" s="35" t="s">
        <v>47</v>
      </c>
      <c r="FB32" s="35" t="s">
        <v>48</v>
      </c>
      <c r="FC32" s="35" t="s">
        <v>49</v>
      </c>
      <c r="FD32" s="35" t="s">
        <v>50</v>
      </c>
      <c r="FE32" s="35" t="s">
        <v>51</v>
      </c>
      <c r="FF32" s="35" t="s">
        <v>52</v>
      </c>
      <c r="FG32" s="35" t="s">
        <v>53</v>
      </c>
      <c r="FH32" s="35" t="s">
        <v>54</v>
      </c>
      <c r="FI32" s="36" t="s">
        <v>55</v>
      </c>
      <c r="FJ32" s="36" t="s">
        <v>13</v>
      </c>
      <c r="FK32" s="35" t="s">
        <v>46</v>
      </c>
      <c r="FL32" s="35" t="s">
        <v>47</v>
      </c>
      <c r="FM32" s="35" t="s">
        <v>48</v>
      </c>
      <c r="FN32" s="35" t="s">
        <v>49</v>
      </c>
      <c r="FO32" s="35" t="s">
        <v>50</v>
      </c>
      <c r="FP32" s="35" t="s">
        <v>51</v>
      </c>
      <c r="FQ32" s="35" t="s">
        <v>52</v>
      </c>
      <c r="FR32" s="35" t="s">
        <v>53</v>
      </c>
      <c r="FS32" s="35" t="s">
        <v>54</v>
      </c>
      <c r="FT32" s="36" t="s">
        <v>55</v>
      </c>
      <c r="FU32" s="36" t="s">
        <v>13</v>
      </c>
      <c r="FV32" s="35" t="s">
        <v>46</v>
      </c>
      <c r="FW32" s="35" t="s">
        <v>47</v>
      </c>
      <c r="FX32" s="35" t="s">
        <v>48</v>
      </c>
      <c r="FY32" s="35" t="s">
        <v>49</v>
      </c>
      <c r="FZ32" s="35" t="s">
        <v>50</v>
      </c>
      <c r="GA32" s="35" t="s">
        <v>51</v>
      </c>
      <c r="GB32" s="35" t="s">
        <v>52</v>
      </c>
      <c r="GC32" s="35" t="s">
        <v>53</v>
      </c>
      <c r="GD32" s="35" t="s">
        <v>54</v>
      </c>
      <c r="GE32" s="36" t="s">
        <v>55</v>
      </c>
      <c r="GF32" s="36" t="s">
        <v>13</v>
      </c>
      <c r="GG32" s="35" t="s">
        <v>46</v>
      </c>
      <c r="GH32" s="35" t="s">
        <v>47</v>
      </c>
      <c r="GI32" s="35" t="s">
        <v>48</v>
      </c>
      <c r="GJ32" s="35" t="s">
        <v>49</v>
      </c>
      <c r="GK32" s="35" t="s">
        <v>50</v>
      </c>
      <c r="GL32" s="35" t="s">
        <v>51</v>
      </c>
      <c r="GM32" s="35" t="s">
        <v>52</v>
      </c>
      <c r="GN32" s="35" t="s">
        <v>53</v>
      </c>
      <c r="GO32" s="35" t="s">
        <v>54</v>
      </c>
      <c r="GP32" s="36" t="s">
        <v>55</v>
      </c>
      <c r="GQ32" s="36" t="s">
        <v>13</v>
      </c>
      <c r="GR32" s="35" t="s">
        <v>46</v>
      </c>
      <c r="GS32" s="35" t="s">
        <v>47</v>
      </c>
      <c r="GT32" s="35" t="s">
        <v>48</v>
      </c>
      <c r="GU32" s="35" t="s">
        <v>49</v>
      </c>
      <c r="GV32" s="35" t="s">
        <v>50</v>
      </c>
      <c r="GW32" s="35" t="s">
        <v>51</v>
      </c>
      <c r="GX32" s="35" t="s">
        <v>52</v>
      </c>
      <c r="GY32" s="35" t="s">
        <v>53</v>
      </c>
      <c r="GZ32" s="35" t="s">
        <v>54</v>
      </c>
      <c r="HA32" s="36" t="s">
        <v>55</v>
      </c>
      <c r="HB32" s="36" t="s">
        <v>13</v>
      </c>
      <c r="HC32" s="35" t="s">
        <v>46</v>
      </c>
      <c r="HD32" s="35" t="s">
        <v>47</v>
      </c>
      <c r="HE32" s="35" t="s">
        <v>48</v>
      </c>
      <c r="HF32" s="35" t="s">
        <v>49</v>
      </c>
      <c r="HG32" s="35" t="s">
        <v>50</v>
      </c>
      <c r="HH32" s="35" t="s">
        <v>51</v>
      </c>
      <c r="HI32" s="35" t="s">
        <v>52</v>
      </c>
      <c r="HJ32" s="35" t="s">
        <v>53</v>
      </c>
      <c r="HK32" s="35" t="s">
        <v>54</v>
      </c>
      <c r="HL32" s="36" t="s">
        <v>55</v>
      </c>
      <c r="HM32" s="36" t="s">
        <v>13</v>
      </c>
    </row>
    <row r="33" spans="1:221" ht="15.75" customHeight="1" x14ac:dyDescent="0.25">
      <c r="A33" s="12" t="s">
        <v>14</v>
      </c>
      <c r="B33">
        <v>0</v>
      </c>
      <c r="C33">
        <v>222</v>
      </c>
      <c r="D33">
        <v>211</v>
      </c>
      <c r="E33">
        <v>391</v>
      </c>
      <c r="F33">
        <v>422</v>
      </c>
      <c r="G33">
        <v>451</v>
      </c>
      <c r="H33">
        <v>280</v>
      </c>
      <c r="I33">
        <v>371</v>
      </c>
      <c r="J33">
        <v>0</v>
      </c>
      <c r="K33">
        <v>168</v>
      </c>
      <c r="L33" s="33">
        <f>SUM(C33:K33)</f>
        <v>2516</v>
      </c>
      <c r="M33" s="33">
        <v>0</v>
      </c>
      <c r="N33" s="33">
        <v>234</v>
      </c>
      <c r="O33" s="33">
        <v>151</v>
      </c>
      <c r="P33" s="33">
        <v>0</v>
      </c>
      <c r="Q33" s="33">
        <v>515</v>
      </c>
      <c r="R33" s="33">
        <v>369</v>
      </c>
      <c r="S33" s="33">
        <v>267</v>
      </c>
      <c r="T33" s="33">
        <v>904</v>
      </c>
      <c r="U33" s="33">
        <v>0</v>
      </c>
      <c r="V33" s="33">
        <v>1284</v>
      </c>
      <c r="W33" s="33">
        <f>SUM(M33:V33)</f>
        <v>3724</v>
      </c>
      <c r="X33" s="33">
        <v>0</v>
      </c>
      <c r="Y33" s="33">
        <v>578</v>
      </c>
      <c r="Z33" s="33">
        <v>1087</v>
      </c>
      <c r="AA33" s="33">
        <v>634</v>
      </c>
      <c r="AB33" s="33">
        <v>620</v>
      </c>
      <c r="AC33" s="33">
        <v>430</v>
      </c>
      <c r="AD33" s="33">
        <v>0</v>
      </c>
      <c r="AE33" s="33">
        <v>496</v>
      </c>
      <c r="AF33" s="33">
        <v>701</v>
      </c>
      <c r="AG33" s="33">
        <v>487</v>
      </c>
      <c r="AH33" s="33">
        <f>SUM(X33:AG33)</f>
        <v>5033</v>
      </c>
      <c r="AI33" s="33">
        <v>0</v>
      </c>
      <c r="AJ33" s="33">
        <v>702</v>
      </c>
      <c r="AK33" s="33">
        <v>463</v>
      </c>
      <c r="AL33" s="33">
        <v>266</v>
      </c>
      <c r="AM33" s="33">
        <v>0</v>
      </c>
      <c r="AN33" s="33">
        <v>1143</v>
      </c>
      <c r="AO33" s="33">
        <v>0</v>
      </c>
      <c r="AP33" s="33">
        <v>1154</v>
      </c>
      <c r="AQ33" s="33">
        <v>1681</v>
      </c>
      <c r="AR33" s="33">
        <v>592</v>
      </c>
      <c r="AS33" s="33">
        <f>SUM(AI33:AR33)</f>
        <v>6001</v>
      </c>
      <c r="AT33" s="33">
        <v>0</v>
      </c>
      <c r="AU33" s="33">
        <v>691</v>
      </c>
      <c r="AV33" s="33">
        <v>523</v>
      </c>
      <c r="AW33" s="33">
        <v>382</v>
      </c>
      <c r="AX33" s="33">
        <v>1192</v>
      </c>
      <c r="AY33" s="33">
        <v>7890</v>
      </c>
      <c r="AZ33" s="33">
        <v>714</v>
      </c>
      <c r="BA33" s="33">
        <v>8261</v>
      </c>
      <c r="BB33" s="33">
        <v>4217</v>
      </c>
      <c r="BC33" s="33">
        <v>12549</v>
      </c>
      <c r="BD33" s="33">
        <f>SUM(AT33:BC33)</f>
        <v>36419</v>
      </c>
      <c r="BE33" s="33">
        <v>0</v>
      </c>
      <c r="BF33" s="33">
        <v>1906</v>
      </c>
      <c r="BG33" s="33">
        <v>1006</v>
      </c>
      <c r="BH33" s="33">
        <v>1744</v>
      </c>
      <c r="BI33" s="33">
        <v>649</v>
      </c>
      <c r="BJ33" s="33">
        <v>6399</v>
      </c>
      <c r="BK33" s="33">
        <v>508</v>
      </c>
      <c r="BL33" s="33">
        <v>3006</v>
      </c>
      <c r="BM33" s="33">
        <v>2545</v>
      </c>
      <c r="BN33" s="33">
        <v>7849</v>
      </c>
      <c r="BO33" s="33">
        <f>SUM(BE33:BN33)</f>
        <v>25612</v>
      </c>
      <c r="BP33" s="33">
        <v>0</v>
      </c>
      <c r="BQ33" s="33">
        <v>529</v>
      </c>
      <c r="BR33" s="33">
        <v>957</v>
      </c>
      <c r="BS33" s="33">
        <v>870</v>
      </c>
      <c r="BT33" s="33">
        <v>164</v>
      </c>
      <c r="BU33" s="33">
        <v>5641</v>
      </c>
      <c r="BV33" s="33">
        <v>285</v>
      </c>
      <c r="BW33" s="33">
        <v>5583</v>
      </c>
      <c r="BX33" s="33">
        <v>4670</v>
      </c>
      <c r="BY33" s="33">
        <v>7546</v>
      </c>
      <c r="BZ33" s="33">
        <f>SUM(BP33:BY33)</f>
        <v>26245</v>
      </c>
      <c r="CA33" s="33">
        <v>0</v>
      </c>
      <c r="CB33" s="33">
        <v>583</v>
      </c>
      <c r="CC33" s="33">
        <v>1094</v>
      </c>
      <c r="CD33" s="33">
        <v>552</v>
      </c>
      <c r="CE33" s="33">
        <v>0</v>
      </c>
      <c r="CF33" s="33">
        <v>4994</v>
      </c>
      <c r="CG33" s="33">
        <v>0</v>
      </c>
      <c r="CH33" s="33">
        <v>3401</v>
      </c>
      <c r="CI33" s="33">
        <v>4204</v>
      </c>
      <c r="CJ33" s="33">
        <v>5388</v>
      </c>
      <c r="CK33" s="33">
        <f>SUM(CA33:CJ33)</f>
        <v>20216</v>
      </c>
      <c r="CL33" s="33">
        <v>0</v>
      </c>
      <c r="CM33" s="33">
        <v>511</v>
      </c>
      <c r="CN33" s="33">
        <v>270</v>
      </c>
      <c r="CO33" s="33">
        <v>1579</v>
      </c>
      <c r="CP33" s="33">
        <v>1362</v>
      </c>
      <c r="CQ33" s="33">
        <v>5294</v>
      </c>
      <c r="CR33" s="33">
        <v>0</v>
      </c>
      <c r="CS33" s="33">
        <v>2715</v>
      </c>
      <c r="CT33" s="33">
        <v>2630</v>
      </c>
      <c r="CU33" s="33">
        <v>5135</v>
      </c>
      <c r="CV33" s="33">
        <f>SUM(CL33:CU33)</f>
        <v>19496</v>
      </c>
      <c r="CW33">
        <f>SUM(CM32:CM34)</f>
        <v>511</v>
      </c>
      <c r="CX33">
        <f t="shared" ref="CX33:DE33" si="373">SUM(CN32:CN34)</f>
        <v>270</v>
      </c>
      <c r="CY33">
        <f t="shared" si="373"/>
        <v>1893</v>
      </c>
      <c r="CZ33">
        <f t="shared" si="373"/>
        <v>1362</v>
      </c>
      <c r="DA33">
        <f t="shared" si="373"/>
        <v>6164</v>
      </c>
      <c r="DB33">
        <f t="shared" si="373"/>
        <v>0</v>
      </c>
      <c r="DC33">
        <f t="shared" si="373"/>
        <v>2715</v>
      </c>
      <c r="DD33">
        <f t="shared" si="373"/>
        <v>2919</v>
      </c>
      <c r="DE33">
        <f t="shared" si="373"/>
        <v>5423</v>
      </c>
      <c r="DF33">
        <f>SUM(CV32:CV34)</f>
        <v>21257</v>
      </c>
      <c r="DG33" s="33">
        <f>SUM(CW33:DF33)</f>
        <v>42514</v>
      </c>
      <c r="DH33" s="33">
        <v>263</v>
      </c>
      <c r="DI33" s="33">
        <v>894</v>
      </c>
      <c r="DJ33" s="33">
        <v>213</v>
      </c>
      <c r="DK33" s="33">
        <v>1104</v>
      </c>
      <c r="DL33" s="33">
        <v>6118</v>
      </c>
      <c r="DM33" s="33">
        <v>0</v>
      </c>
      <c r="DN33" s="33">
        <v>3328</v>
      </c>
      <c r="DO33" s="33">
        <v>4061</v>
      </c>
      <c r="DP33" s="33">
        <v>8577</v>
      </c>
      <c r="DQ33" s="33"/>
      <c r="DR33" s="33">
        <f>SUM(DH33:DQ33)</f>
        <v>24558</v>
      </c>
      <c r="DS33" s="33">
        <v>0</v>
      </c>
      <c r="DT33" s="33">
        <v>273</v>
      </c>
      <c r="DU33" s="33">
        <v>1493</v>
      </c>
      <c r="DV33" s="33">
        <v>1237</v>
      </c>
      <c r="DW33" s="33">
        <v>898</v>
      </c>
      <c r="DX33" s="33">
        <v>4685</v>
      </c>
      <c r="DY33" s="33">
        <v>670</v>
      </c>
      <c r="DZ33" s="33">
        <v>2256</v>
      </c>
      <c r="EA33" s="33">
        <v>5066</v>
      </c>
      <c r="EB33" s="33">
        <v>10012</v>
      </c>
      <c r="EC33" s="33">
        <f>SUM(DS33:EB33)</f>
        <v>26590</v>
      </c>
      <c r="ED33" s="33">
        <v>0</v>
      </c>
      <c r="EE33" s="33">
        <v>630</v>
      </c>
      <c r="EF33" s="33">
        <v>795</v>
      </c>
      <c r="EG33" s="33">
        <v>765</v>
      </c>
      <c r="EH33" s="33">
        <v>998</v>
      </c>
      <c r="EI33" s="33">
        <v>5399</v>
      </c>
      <c r="EJ33" s="33">
        <v>215</v>
      </c>
      <c r="EK33" s="33">
        <v>3064</v>
      </c>
      <c r="EL33" s="33">
        <v>5175</v>
      </c>
      <c r="EM33" s="33">
        <v>7599</v>
      </c>
      <c r="EN33" s="33">
        <f>SUM(ED33:EM33)</f>
        <v>24640</v>
      </c>
      <c r="EO33" s="33">
        <v>460</v>
      </c>
      <c r="EP33" s="33">
        <v>0</v>
      </c>
      <c r="EQ33" s="33">
        <v>616</v>
      </c>
      <c r="ER33" s="33">
        <v>852</v>
      </c>
      <c r="ES33" s="33">
        <v>8434</v>
      </c>
      <c r="ET33" s="33">
        <v>0</v>
      </c>
      <c r="EU33" s="33">
        <v>6864</v>
      </c>
      <c r="EV33" s="33">
        <v>4773</v>
      </c>
      <c r="EW33" s="33">
        <v>10279</v>
      </c>
      <c r="EX33" s="33"/>
      <c r="EY33" s="33">
        <f>SUM(EO33:EX33)</f>
        <v>32278</v>
      </c>
      <c r="EZ33" s="33">
        <v>1027</v>
      </c>
      <c r="FA33" s="33">
        <v>1318</v>
      </c>
      <c r="FB33" s="33">
        <v>2198</v>
      </c>
      <c r="FC33" s="33">
        <v>2146</v>
      </c>
      <c r="FD33" s="33">
        <v>11524</v>
      </c>
      <c r="FE33" s="33">
        <v>308</v>
      </c>
      <c r="FF33" s="33">
        <v>5920</v>
      </c>
      <c r="FG33" s="33">
        <v>6080</v>
      </c>
      <c r="FH33" s="33">
        <v>7900</v>
      </c>
      <c r="FI33" s="33"/>
      <c r="FJ33" s="33">
        <f>SUM(EZ33:FI33)</f>
        <v>38421</v>
      </c>
      <c r="FK33" s="33">
        <v>528</v>
      </c>
      <c r="FL33" s="33">
        <v>1215</v>
      </c>
      <c r="FM33" s="33">
        <v>2586</v>
      </c>
      <c r="FN33" s="33">
        <v>2698</v>
      </c>
      <c r="FO33" s="33">
        <v>8006</v>
      </c>
      <c r="FP33" s="33">
        <v>774</v>
      </c>
      <c r="FQ33" s="33">
        <v>9639</v>
      </c>
      <c r="FR33" s="33">
        <v>4786</v>
      </c>
      <c r="FS33" s="33">
        <v>7230</v>
      </c>
      <c r="FT33" s="33"/>
      <c r="FU33" s="33">
        <f>SUM(FK33:FT33)</f>
        <v>37462</v>
      </c>
      <c r="FV33" s="33">
        <v>378</v>
      </c>
      <c r="FW33" s="33">
        <v>1274</v>
      </c>
      <c r="FX33" s="33">
        <v>1670</v>
      </c>
      <c r="FY33" s="33">
        <v>2362</v>
      </c>
      <c r="FZ33" s="33">
        <v>4213</v>
      </c>
      <c r="GA33" s="33">
        <v>667</v>
      </c>
      <c r="GB33" s="33">
        <v>5447</v>
      </c>
      <c r="GC33" s="33">
        <v>6652</v>
      </c>
      <c r="GD33" s="33">
        <v>6101</v>
      </c>
      <c r="GE33" s="33"/>
      <c r="GF33" s="33">
        <f>SUM(FV33:GE33)</f>
        <v>28764</v>
      </c>
      <c r="GG33" s="33">
        <v>0</v>
      </c>
      <c r="GH33" s="33">
        <v>0</v>
      </c>
      <c r="GI33" s="33">
        <v>1690</v>
      </c>
      <c r="GJ33" s="33">
        <v>2622</v>
      </c>
      <c r="GK33" s="33">
        <v>1744</v>
      </c>
      <c r="GL33" s="33">
        <v>4850</v>
      </c>
      <c r="GM33" s="33">
        <v>0</v>
      </c>
      <c r="GN33" s="33">
        <v>2493</v>
      </c>
      <c r="GO33" s="33">
        <v>6705</v>
      </c>
      <c r="GP33" s="33">
        <v>7827</v>
      </c>
      <c r="GQ33" s="33">
        <f>SUM(GG33:GP33)</f>
        <v>27931</v>
      </c>
      <c r="GR33" s="33">
        <v>0</v>
      </c>
      <c r="GS33" s="33">
        <v>1381</v>
      </c>
      <c r="GT33" s="33">
        <v>1048</v>
      </c>
      <c r="GU33" s="33">
        <v>1069</v>
      </c>
      <c r="GV33" s="33">
        <v>1074</v>
      </c>
      <c r="GW33" s="33">
        <v>8140</v>
      </c>
      <c r="GX33" s="33">
        <v>654</v>
      </c>
      <c r="GY33" s="33">
        <v>4169</v>
      </c>
      <c r="GZ33" s="33">
        <v>5966</v>
      </c>
      <c r="HA33" s="33">
        <v>7435</v>
      </c>
      <c r="HB33" s="33">
        <f>SUM(GR33:HA33)</f>
        <v>30936</v>
      </c>
      <c r="HC33" s="33">
        <v>0</v>
      </c>
      <c r="HD33" s="33">
        <v>583</v>
      </c>
      <c r="HE33" s="33">
        <v>1094</v>
      </c>
      <c r="HF33" s="33">
        <v>552</v>
      </c>
      <c r="HG33" s="33">
        <v>0</v>
      </c>
      <c r="HH33" s="33">
        <v>4994</v>
      </c>
      <c r="HI33" s="33">
        <v>0</v>
      </c>
      <c r="HJ33" s="33">
        <v>3401</v>
      </c>
      <c r="HK33" s="33">
        <v>4204</v>
      </c>
      <c r="HL33" s="33">
        <v>5388</v>
      </c>
      <c r="HM33" s="33">
        <f>SUM(HC33:HL33)</f>
        <v>20216</v>
      </c>
    </row>
    <row r="34" spans="1:221" ht="15.75" customHeight="1" x14ac:dyDescent="0.25">
      <c r="A34" s="12" t="s">
        <v>15</v>
      </c>
      <c r="B34">
        <v>0</v>
      </c>
      <c r="C34">
        <v>0</v>
      </c>
      <c r="D34">
        <v>0</v>
      </c>
      <c r="E34">
        <v>0</v>
      </c>
      <c r="F34">
        <v>888</v>
      </c>
      <c r="G34">
        <v>5168</v>
      </c>
      <c r="H34">
        <v>0</v>
      </c>
      <c r="I34">
        <v>5709</v>
      </c>
      <c r="J34">
        <v>5286</v>
      </c>
      <c r="K34">
        <v>12836</v>
      </c>
      <c r="L34" s="33">
        <f>SUM(C34:K34)</f>
        <v>29887</v>
      </c>
      <c r="M34">
        <v>0</v>
      </c>
      <c r="N34">
        <v>274</v>
      </c>
      <c r="O34">
        <v>205</v>
      </c>
      <c r="P34">
        <v>755</v>
      </c>
      <c r="Q34">
        <v>813</v>
      </c>
      <c r="R34">
        <v>4727</v>
      </c>
      <c r="S34">
        <v>0</v>
      </c>
      <c r="T34">
        <v>7925</v>
      </c>
      <c r="U34">
        <v>3818</v>
      </c>
      <c r="V34">
        <v>8982</v>
      </c>
      <c r="W34" s="33">
        <f t="shared" ref="W34:W39" si="374">SUM(M34:V34)</f>
        <v>27499</v>
      </c>
      <c r="X34">
        <v>0</v>
      </c>
      <c r="Y34">
        <v>1191</v>
      </c>
      <c r="Z34">
        <v>0</v>
      </c>
      <c r="AA34">
        <v>644</v>
      </c>
      <c r="AB34">
        <v>317</v>
      </c>
      <c r="AC34">
        <v>3387</v>
      </c>
      <c r="AD34">
        <v>207</v>
      </c>
      <c r="AE34">
        <v>14482</v>
      </c>
      <c r="AF34">
        <v>3612</v>
      </c>
      <c r="AG34">
        <v>11815</v>
      </c>
      <c r="AH34" s="33">
        <f t="shared" ref="AH34:AH39" si="375">SUM(X34:AG34)</f>
        <v>35655</v>
      </c>
      <c r="AI34">
        <v>0</v>
      </c>
      <c r="AJ34">
        <v>676</v>
      </c>
      <c r="AK34">
        <v>355</v>
      </c>
      <c r="AL34">
        <v>1007</v>
      </c>
      <c r="AM34">
        <v>1019</v>
      </c>
      <c r="AN34">
        <v>10146</v>
      </c>
      <c r="AO34">
        <v>776</v>
      </c>
      <c r="AP34">
        <v>13890</v>
      </c>
      <c r="AQ34">
        <v>6567</v>
      </c>
      <c r="AR34">
        <v>16288</v>
      </c>
      <c r="AS34" s="33">
        <f t="shared" ref="AS34:AS39" si="376">SUM(AI34:AR34)</f>
        <v>50724</v>
      </c>
      <c r="AT34">
        <v>0</v>
      </c>
      <c r="AU34">
        <v>0</v>
      </c>
      <c r="AV34">
        <v>0</v>
      </c>
      <c r="AW34">
        <v>234</v>
      </c>
      <c r="AX34">
        <v>890</v>
      </c>
      <c r="AY34">
        <v>575</v>
      </c>
      <c r="AZ34">
        <v>0</v>
      </c>
      <c r="BA34">
        <v>564</v>
      </c>
      <c r="BB34">
        <v>245</v>
      </c>
      <c r="BC34">
        <v>413</v>
      </c>
      <c r="BD34" s="33">
        <f t="shared" ref="BD34:BD39" si="377">SUM(AT34:BC34)</f>
        <v>2921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707</v>
      </c>
      <c r="BK34">
        <v>0</v>
      </c>
      <c r="BL34">
        <v>0</v>
      </c>
      <c r="BM34">
        <v>0</v>
      </c>
      <c r="BN34">
        <v>252</v>
      </c>
      <c r="BO34" s="33">
        <f t="shared" ref="BO34:BO39" si="378">SUM(BE34:BN34)</f>
        <v>959</v>
      </c>
      <c r="BP34">
        <v>0</v>
      </c>
      <c r="BQ34">
        <v>0</v>
      </c>
      <c r="BR34">
        <v>0</v>
      </c>
      <c r="BS34">
        <v>316</v>
      </c>
      <c r="BT34">
        <v>244</v>
      </c>
      <c r="BU34">
        <v>480</v>
      </c>
      <c r="BV34">
        <v>0</v>
      </c>
      <c r="BW34">
        <v>572</v>
      </c>
      <c r="BX34">
        <v>0</v>
      </c>
      <c r="BY34">
        <v>0</v>
      </c>
      <c r="BZ34" s="33">
        <f t="shared" ref="BZ34:BZ39" si="379">SUM(BP34:BY34)</f>
        <v>1612</v>
      </c>
      <c r="CA34">
        <v>0</v>
      </c>
      <c r="CB34">
        <v>0</v>
      </c>
      <c r="CC34">
        <v>130</v>
      </c>
      <c r="CD34">
        <v>0</v>
      </c>
      <c r="CE34">
        <v>277</v>
      </c>
      <c r="CF34">
        <v>546</v>
      </c>
      <c r="CG34">
        <v>0</v>
      </c>
      <c r="CH34">
        <v>675</v>
      </c>
      <c r="CI34">
        <v>0</v>
      </c>
      <c r="CJ34">
        <v>0</v>
      </c>
      <c r="CK34" s="33">
        <f t="shared" ref="CK34:CK39" si="380">SUM(CA34:CJ34)</f>
        <v>1628</v>
      </c>
      <c r="CL34" s="33">
        <v>0</v>
      </c>
      <c r="CM34" s="33">
        <v>0</v>
      </c>
      <c r="CN34" s="33">
        <v>0</v>
      </c>
      <c r="CO34" s="33">
        <v>314</v>
      </c>
      <c r="CP34" s="33">
        <v>0</v>
      </c>
      <c r="CQ34" s="33">
        <v>870</v>
      </c>
      <c r="CR34" s="33">
        <v>0</v>
      </c>
      <c r="CS34" s="33">
        <v>0</v>
      </c>
      <c r="CT34" s="33">
        <v>289</v>
      </c>
      <c r="CU34" s="33">
        <v>288</v>
      </c>
      <c r="CV34" s="33">
        <f t="shared" ref="CV34:CV39" si="381">SUM(CL34:CU34)</f>
        <v>1761</v>
      </c>
      <c r="CW34">
        <v>0</v>
      </c>
      <c r="CX34">
        <v>0</v>
      </c>
      <c r="CY34">
        <v>0</v>
      </c>
      <c r="CZ34">
        <v>330</v>
      </c>
      <c r="DA34">
        <v>546</v>
      </c>
      <c r="DB34">
        <v>571</v>
      </c>
      <c r="DC34">
        <v>0</v>
      </c>
      <c r="DD34">
        <v>0</v>
      </c>
      <c r="DE34">
        <v>300</v>
      </c>
      <c r="DF34">
        <v>1026</v>
      </c>
      <c r="DG34" s="33">
        <f t="shared" ref="DG34:DG40" si="382">SUM(CW34:DF34)</f>
        <v>2773</v>
      </c>
      <c r="DH34">
        <v>0</v>
      </c>
      <c r="DI34">
        <v>0</v>
      </c>
      <c r="DJ34">
        <v>0</v>
      </c>
      <c r="DK34">
        <v>0</v>
      </c>
      <c r="DL34">
        <v>304</v>
      </c>
      <c r="DM34">
        <v>211</v>
      </c>
      <c r="DN34">
        <v>124</v>
      </c>
      <c r="DO34">
        <v>0</v>
      </c>
      <c r="DP34">
        <v>424</v>
      </c>
      <c r="DQ34" s="33"/>
      <c r="DR34" s="33">
        <f t="shared" ref="DR34:DR40" si="383">SUM(DH34:DQ34)</f>
        <v>1063</v>
      </c>
      <c r="DS34" s="33">
        <v>0</v>
      </c>
      <c r="DT34">
        <v>0</v>
      </c>
      <c r="DU34">
        <v>0</v>
      </c>
      <c r="DV34">
        <v>0</v>
      </c>
      <c r="DW34">
        <v>0</v>
      </c>
      <c r="DX34">
        <v>257</v>
      </c>
      <c r="DY34">
        <v>153</v>
      </c>
      <c r="DZ34">
        <v>248</v>
      </c>
      <c r="EA34">
        <v>0</v>
      </c>
      <c r="EB34">
        <v>582</v>
      </c>
      <c r="EC34" s="33">
        <f t="shared" ref="EC34:EC40" si="384">SUM(DS34:EB34)</f>
        <v>1240</v>
      </c>
      <c r="ED34" s="33">
        <v>0</v>
      </c>
      <c r="EE34" s="33">
        <v>0</v>
      </c>
      <c r="EF34" s="33">
        <v>0</v>
      </c>
      <c r="EG34" s="33">
        <v>0</v>
      </c>
      <c r="EH34" s="33">
        <v>0</v>
      </c>
      <c r="EI34" s="33">
        <v>240</v>
      </c>
      <c r="EJ34" s="33">
        <v>0</v>
      </c>
      <c r="EK34" s="33">
        <v>0</v>
      </c>
      <c r="EL34" s="33">
        <v>334</v>
      </c>
      <c r="EM34" s="33">
        <v>700</v>
      </c>
      <c r="EN34" s="33">
        <f t="shared" ref="EN34:EN40" si="385">SUM(ED34:EM34)</f>
        <v>1274</v>
      </c>
      <c r="EO34">
        <v>151</v>
      </c>
      <c r="EP34">
        <v>0</v>
      </c>
      <c r="EQ34">
        <v>306</v>
      </c>
      <c r="ER34">
        <v>0</v>
      </c>
      <c r="ES34">
        <v>319</v>
      </c>
      <c r="ET34">
        <v>0</v>
      </c>
      <c r="EU34">
        <v>0</v>
      </c>
      <c r="EV34">
        <v>681</v>
      </c>
      <c r="EW34">
        <v>1715</v>
      </c>
      <c r="EX34" s="33"/>
      <c r="EY34" s="33">
        <f t="shared" ref="EY34:EY39" si="386">SUM(EO34:EX34)</f>
        <v>3172</v>
      </c>
      <c r="EZ34">
        <v>437</v>
      </c>
      <c r="FA34">
        <v>0</v>
      </c>
      <c r="FB34">
        <v>533</v>
      </c>
      <c r="FC34">
        <v>0</v>
      </c>
      <c r="FD34">
        <v>449</v>
      </c>
      <c r="FE34">
        <v>0</v>
      </c>
      <c r="FF34">
        <v>0</v>
      </c>
      <c r="FG34">
        <v>0</v>
      </c>
      <c r="FH34">
        <v>737</v>
      </c>
      <c r="FI34" s="33"/>
      <c r="FJ34" s="33">
        <f t="shared" ref="FJ34:FJ39" si="387">SUM(EZ34:FI34)</f>
        <v>2156</v>
      </c>
      <c r="FK34">
        <v>0</v>
      </c>
      <c r="FL34">
        <v>354</v>
      </c>
      <c r="FM34">
        <v>245</v>
      </c>
      <c r="FN34">
        <v>354</v>
      </c>
      <c r="FO34">
        <v>573</v>
      </c>
      <c r="FP34">
        <v>0</v>
      </c>
      <c r="FQ34">
        <v>0</v>
      </c>
      <c r="FR34">
        <v>258</v>
      </c>
      <c r="FS34">
        <v>1188</v>
      </c>
      <c r="FT34" s="33"/>
      <c r="FU34" s="33">
        <f t="shared" ref="FU34:FU40" si="388">SUM(FK34:FT34)</f>
        <v>2972</v>
      </c>
      <c r="FV34">
        <v>285</v>
      </c>
      <c r="FW34">
        <v>294</v>
      </c>
      <c r="FX34">
        <v>674</v>
      </c>
      <c r="FY34">
        <v>313</v>
      </c>
      <c r="FZ34">
        <v>1702</v>
      </c>
      <c r="GA34">
        <v>0</v>
      </c>
      <c r="GB34">
        <v>944</v>
      </c>
      <c r="GC34">
        <v>553</v>
      </c>
      <c r="GD34">
        <v>1071</v>
      </c>
      <c r="GE34" s="33"/>
      <c r="GF34" s="33">
        <f t="shared" ref="GF34:GF40" si="389">SUM(FV34:GE34)</f>
        <v>5836</v>
      </c>
      <c r="GG34">
        <v>0</v>
      </c>
      <c r="GH34">
        <v>386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292</v>
      </c>
      <c r="GP34">
        <v>0</v>
      </c>
      <c r="GQ34" s="33">
        <f t="shared" ref="GQ34:GQ39" si="390">SUM(GG34:GP34)</f>
        <v>678</v>
      </c>
      <c r="GR34">
        <v>0</v>
      </c>
      <c r="GS34">
        <v>403</v>
      </c>
      <c r="GT34">
        <v>0</v>
      </c>
      <c r="GU34">
        <v>0</v>
      </c>
      <c r="GV34">
        <v>887</v>
      </c>
      <c r="GW34">
        <v>0</v>
      </c>
      <c r="GX34">
        <v>0</v>
      </c>
      <c r="GY34">
        <v>837</v>
      </c>
      <c r="GZ34">
        <v>1311</v>
      </c>
      <c r="HA34">
        <v>1862</v>
      </c>
      <c r="HB34" s="33">
        <f t="shared" ref="HB34:HB39" si="391">SUM(GR34:HA34)</f>
        <v>5300</v>
      </c>
      <c r="HC34" s="33">
        <v>0</v>
      </c>
      <c r="HD34" s="33">
        <v>0</v>
      </c>
      <c r="HE34" s="33">
        <v>130</v>
      </c>
      <c r="HF34" s="33">
        <v>0</v>
      </c>
      <c r="HG34" s="33">
        <v>277</v>
      </c>
      <c r="HH34" s="33">
        <v>546</v>
      </c>
      <c r="HI34" s="33">
        <v>0</v>
      </c>
      <c r="HJ34" s="33">
        <v>675</v>
      </c>
      <c r="HK34" s="33">
        <v>0</v>
      </c>
      <c r="HL34" s="33">
        <v>0</v>
      </c>
      <c r="HM34" s="33">
        <f t="shared" ref="HM34:HM35" si="392">SUM(HC34:HL34)</f>
        <v>1628</v>
      </c>
    </row>
    <row r="35" spans="1:221" ht="15.75" customHeight="1" x14ac:dyDescent="0.25">
      <c r="A35" s="12" t="s">
        <v>16</v>
      </c>
      <c r="B35">
        <v>0</v>
      </c>
      <c r="C35">
        <v>0</v>
      </c>
      <c r="D35">
        <v>0</v>
      </c>
      <c r="E35">
        <v>208</v>
      </c>
      <c r="F35">
        <v>0</v>
      </c>
      <c r="G35">
        <v>0</v>
      </c>
      <c r="H35">
        <v>365</v>
      </c>
      <c r="I35">
        <v>1103</v>
      </c>
      <c r="J35">
        <v>601</v>
      </c>
      <c r="K35">
        <v>2545</v>
      </c>
      <c r="L35" s="33">
        <f>SUM(C35:K35)</f>
        <v>4822</v>
      </c>
      <c r="M35">
        <v>0</v>
      </c>
      <c r="N35">
        <v>125</v>
      </c>
      <c r="O35">
        <v>0</v>
      </c>
      <c r="P35">
        <v>0</v>
      </c>
      <c r="Q35">
        <v>0</v>
      </c>
      <c r="R35">
        <v>1103</v>
      </c>
      <c r="S35">
        <v>745</v>
      </c>
      <c r="T35">
        <v>986</v>
      </c>
      <c r="U35">
        <v>1813</v>
      </c>
      <c r="V35">
        <v>2024</v>
      </c>
      <c r="W35" s="33">
        <f t="shared" si="374"/>
        <v>6796</v>
      </c>
      <c r="X35">
        <v>0</v>
      </c>
      <c r="Y35">
        <v>0</v>
      </c>
      <c r="Z35">
        <v>0</v>
      </c>
      <c r="AA35">
        <v>0</v>
      </c>
      <c r="AB35">
        <v>123</v>
      </c>
      <c r="AC35">
        <v>2495</v>
      </c>
      <c r="AD35">
        <v>262</v>
      </c>
      <c r="AE35">
        <v>3135</v>
      </c>
      <c r="AF35">
        <v>781</v>
      </c>
      <c r="AG35">
        <v>3583</v>
      </c>
      <c r="AH35" s="33">
        <f t="shared" si="375"/>
        <v>10379</v>
      </c>
      <c r="AI35">
        <v>0</v>
      </c>
      <c r="AJ35">
        <v>386</v>
      </c>
      <c r="AK35">
        <v>0</v>
      </c>
      <c r="AL35">
        <v>114</v>
      </c>
      <c r="AM35">
        <v>0</v>
      </c>
      <c r="AN35">
        <v>386</v>
      </c>
      <c r="AO35">
        <v>0</v>
      </c>
      <c r="AP35">
        <v>2232</v>
      </c>
      <c r="AQ35">
        <v>1730</v>
      </c>
      <c r="AR35">
        <v>2961</v>
      </c>
      <c r="AS35" s="33">
        <f t="shared" si="376"/>
        <v>7809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593</v>
      </c>
      <c r="AZ35">
        <v>920</v>
      </c>
      <c r="BA35">
        <v>923</v>
      </c>
      <c r="BB35">
        <v>636</v>
      </c>
      <c r="BC35">
        <v>871</v>
      </c>
      <c r="BD35" s="33">
        <f t="shared" si="377"/>
        <v>3943</v>
      </c>
      <c r="BE35">
        <v>0</v>
      </c>
      <c r="BF35">
        <v>367</v>
      </c>
      <c r="BG35">
        <v>0</v>
      </c>
      <c r="BH35">
        <v>0</v>
      </c>
      <c r="BI35">
        <v>302</v>
      </c>
      <c r="BJ35">
        <v>1204</v>
      </c>
      <c r="BK35">
        <v>0</v>
      </c>
      <c r="BL35">
        <v>1277</v>
      </c>
      <c r="BM35">
        <v>213</v>
      </c>
      <c r="BN35">
        <v>2335</v>
      </c>
      <c r="BO35" s="33">
        <f t="shared" si="378"/>
        <v>5698</v>
      </c>
      <c r="BP35">
        <v>0</v>
      </c>
      <c r="BQ35">
        <v>695</v>
      </c>
      <c r="BR35">
        <v>0</v>
      </c>
      <c r="BS35">
        <v>0</v>
      </c>
      <c r="BT35">
        <v>371</v>
      </c>
      <c r="BU35">
        <v>633</v>
      </c>
      <c r="BV35">
        <v>1421</v>
      </c>
      <c r="BW35">
        <v>1361</v>
      </c>
      <c r="BX35">
        <v>1389</v>
      </c>
      <c r="BY35">
        <v>909</v>
      </c>
      <c r="BZ35" s="33">
        <f t="shared" si="379"/>
        <v>6779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1462</v>
      </c>
      <c r="CG35">
        <v>997</v>
      </c>
      <c r="CH35">
        <v>430</v>
      </c>
      <c r="CI35">
        <v>632</v>
      </c>
      <c r="CJ35">
        <v>2361</v>
      </c>
      <c r="CK35" s="33">
        <f t="shared" si="380"/>
        <v>5882</v>
      </c>
      <c r="CL35">
        <v>0</v>
      </c>
      <c r="CM35">
        <v>0</v>
      </c>
      <c r="CN35">
        <v>210</v>
      </c>
      <c r="CO35">
        <v>0</v>
      </c>
      <c r="CP35">
        <v>532</v>
      </c>
      <c r="CQ35">
        <v>1419</v>
      </c>
      <c r="CR35">
        <v>329</v>
      </c>
      <c r="CS35">
        <v>701</v>
      </c>
      <c r="CT35">
        <v>549</v>
      </c>
      <c r="CU35">
        <v>2417</v>
      </c>
      <c r="CV35" s="33">
        <f t="shared" si="381"/>
        <v>6157</v>
      </c>
      <c r="CW35">
        <v>0</v>
      </c>
      <c r="CX35">
        <v>0</v>
      </c>
      <c r="CY35">
        <v>0</v>
      </c>
      <c r="CZ35">
        <v>0</v>
      </c>
      <c r="DA35">
        <v>525</v>
      </c>
      <c r="DB35">
        <v>839</v>
      </c>
      <c r="DC35">
        <v>0</v>
      </c>
      <c r="DD35">
        <v>0</v>
      </c>
      <c r="DE35">
        <v>686</v>
      </c>
      <c r="DF35">
        <v>2739</v>
      </c>
      <c r="DG35" s="33">
        <f t="shared" si="382"/>
        <v>4789</v>
      </c>
      <c r="DH35">
        <v>0</v>
      </c>
      <c r="DI35">
        <v>0</v>
      </c>
      <c r="DJ35">
        <v>484</v>
      </c>
      <c r="DK35">
        <v>0</v>
      </c>
      <c r="DL35">
        <v>1751</v>
      </c>
      <c r="DM35">
        <v>838</v>
      </c>
      <c r="DN35">
        <v>210</v>
      </c>
      <c r="DO35">
        <v>759</v>
      </c>
      <c r="DP35">
        <v>2550</v>
      </c>
      <c r="DQ35" s="33"/>
      <c r="DR35" s="33">
        <f t="shared" si="383"/>
        <v>6592</v>
      </c>
      <c r="DS35" s="33">
        <v>0</v>
      </c>
      <c r="DT35">
        <v>0</v>
      </c>
      <c r="DU35">
        <v>0</v>
      </c>
      <c r="DV35">
        <v>123</v>
      </c>
      <c r="DW35">
        <v>0</v>
      </c>
      <c r="DX35">
        <v>1345</v>
      </c>
      <c r="DY35">
        <v>214</v>
      </c>
      <c r="DZ35">
        <v>560</v>
      </c>
      <c r="EA35">
        <v>1332</v>
      </c>
      <c r="EB35">
        <v>3701</v>
      </c>
      <c r="EC35" s="33">
        <f t="shared" si="384"/>
        <v>7275</v>
      </c>
      <c r="ED35" s="33">
        <v>0</v>
      </c>
      <c r="EE35">
        <v>0</v>
      </c>
      <c r="EF35">
        <v>202</v>
      </c>
      <c r="EG35">
        <v>0</v>
      </c>
      <c r="EH35">
        <v>339</v>
      </c>
      <c r="EI35">
        <v>1010</v>
      </c>
      <c r="EJ35">
        <v>393</v>
      </c>
      <c r="EK35">
        <v>1456</v>
      </c>
      <c r="EL35">
        <v>1375</v>
      </c>
      <c r="EM35">
        <v>2768</v>
      </c>
      <c r="EN35" s="33">
        <f t="shared" si="385"/>
        <v>7543</v>
      </c>
      <c r="EO35">
        <v>0</v>
      </c>
      <c r="EP35">
        <v>0</v>
      </c>
      <c r="EQ35">
        <v>0</v>
      </c>
      <c r="ER35">
        <v>315</v>
      </c>
      <c r="ES35">
        <v>850</v>
      </c>
      <c r="ET35">
        <v>637</v>
      </c>
      <c r="EU35">
        <v>432</v>
      </c>
      <c r="EV35">
        <v>360</v>
      </c>
      <c r="EW35">
        <v>1548</v>
      </c>
      <c r="EX35" s="33"/>
      <c r="EY35" s="33">
        <f t="shared" si="386"/>
        <v>4142</v>
      </c>
      <c r="EZ35">
        <v>0</v>
      </c>
      <c r="FA35">
        <v>0</v>
      </c>
      <c r="FB35">
        <v>924</v>
      </c>
      <c r="FC35">
        <v>312</v>
      </c>
      <c r="FD35">
        <v>2486</v>
      </c>
      <c r="FE35">
        <v>315</v>
      </c>
      <c r="FF35">
        <v>2268</v>
      </c>
      <c r="FG35">
        <v>529</v>
      </c>
      <c r="FH35">
        <v>5389</v>
      </c>
      <c r="FI35" s="33"/>
      <c r="FJ35" s="33">
        <f t="shared" si="387"/>
        <v>12223</v>
      </c>
      <c r="FK35">
        <v>0</v>
      </c>
      <c r="FL35">
        <v>289</v>
      </c>
      <c r="FM35">
        <v>0</v>
      </c>
      <c r="FN35">
        <v>0</v>
      </c>
      <c r="FO35">
        <v>1087</v>
      </c>
      <c r="FP35">
        <v>0</v>
      </c>
      <c r="FQ35">
        <v>1740</v>
      </c>
      <c r="FR35">
        <v>1332</v>
      </c>
      <c r="FS35">
        <v>2251</v>
      </c>
      <c r="FT35" s="33"/>
      <c r="FU35" s="33">
        <f t="shared" si="388"/>
        <v>6699</v>
      </c>
      <c r="FV35">
        <v>271</v>
      </c>
      <c r="FW35">
        <v>0</v>
      </c>
      <c r="FX35">
        <v>0</v>
      </c>
      <c r="FY35">
        <v>0</v>
      </c>
      <c r="FZ35">
        <v>220</v>
      </c>
      <c r="GA35">
        <v>0</v>
      </c>
      <c r="GB35">
        <v>1776</v>
      </c>
      <c r="GC35">
        <v>1188</v>
      </c>
      <c r="GD35">
        <v>2830</v>
      </c>
      <c r="GE35" s="33"/>
      <c r="GF35" s="33">
        <f t="shared" si="389"/>
        <v>6285</v>
      </c>
      <c r="GG35">
        <v>0</v>
      </c>
      <c r="GH35">
        <v>0</v>
      </c>
      <c r="GI35">
        <v>261</v>
      </c>
      <c r="GJ35">
        <v>0</v>
      </c>
      <c r="GK35">
        <v>0</v>
      </c>
      <c r="GL35">
        <v>2653</v>
      </c>
      <c r="GM35">
        <v>449</v>
      </c>
      <c r="GN35">
        <v>1858</v>
      </c>
      <c r="GO35">
        <v>1358</v>
      </c>
      <c r="GP35">
        <v>6305</v>
      </c>
      <c r="GQ35" s="33">
        <f t="shared" si="390"/>
        <v>12884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2597</v>
      </c>
      <c r="GX35">
        <v>438</v>
      </c>
      <c r="GY35">
        <v>892</v>
      </c>
      <c r="GZ35">
        <v>2526</v>
      </c>
      <c r="HA35">
        <v>5013</v>
      </c>
      <c r="HB35" s="33">
        <f t="shared" si="391"/>
        <v>11466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1462</v>
      </c>
      <c r="HI35">
        <v>997</v>
      </c>
      <c r="HJ35">
        <v>430</v>
      </c>
      <c r="HK35">
        <v>632</v>
      </c>
      <c r="HL35">
        <v>2361</v>
      </c>
      <c r="HM35" s="33">
        <f t="shared" si="392"/>
        <v>5882</v>
      </c>
    </row>
    <row r="36" spans="1:221" ht="15.75" customHeight="1" x14ac:dyDescent="0.25">
      <c r="A36" s="12" t="s">
        <v>17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 s="33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33">
        <f>SUM(M36:V36)</f>
        <v>0</v>
      </c>
      <c r="X36" s="33" t="s">
        <v>22</v>
      </c>
      <c r="Y36" s="33" t="s">
        <v>22</v>
      </c>
      <c r="Z36" s="33" t="s">
        <v>22</v>
      </c>
      <c r="AA36" s="33" t="s">
        <v>22</v>
      </c>
      <c r="AB36" s="33" t="s">
        <v>22</v>
      </c>
      <c r="AC36" s="33" t="s">
        <v>22</v>
      </c>
      <c r="AD36" s="33" t="s">
        <v>22</v>
      </c>
      <c r="AE36" s="33" t="s">
        <v>22</v>
      </c>
      <c r="AF36" s="33" t="s">
        <v>22</v>
      </c>
      <c r="AG36" s="33" t="s">
        <v>22</v>
      </c>
      <c r="AH36" s="33" t="s">
        <v>22</v>
      </c>
      <c r="AI36" s="33" t="s">
        <v>22</v>
      </c>
      <c r="AJ36" s="33" t="s">
        <v>22</v>
      </c>
      <c r="AK36" s="33" t="s">
        <v>22</v>
      </c>
      <c r="AL36" s="33" t="s">
        <v>22</v>
      </c>
      <c r="AM36" s="33" t="s">
        <v>22</v>
      </c>
      <c r="AN36" s="33" t="s">
        <v>22</v>
      </c>
      <c r="AO36" s="33" t="s">
        <v>22</v>
      </c>
      <c r="AP36" s="33" t="s">
        <v>22</v>
      </c>
      <c r="AQ36" s="33" t="s">
        <v>22</v>
      </c>
      <c r="AR36" s="33" t="s">
        <v>22</v>
      </c>
      <c r="AS36" s="33" t="s">
        <v>22</v>
      </c>
      <c r="AT36">
        <v>0</v>
      </c>
      <c r="AU36">
        <v>234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 s="33">
        <f>SUM(AT36:BC36)</f>
        <v>234</v>
      </c>
      <c r="BE36" s="33" t="s">
        <v>22</v>
      </c>
      <c r="BF36" s="33" t="s">
        <v>22</v>
      </c>
      <c r="BG36" s="33" t="s">
        <v>22</v>
      </c>
      <c r="BH36" s="33" t="s">
        <v>22</v>
      </c>
      <c r="BI36" s="33" t="s">
        <v>22</v>
      </c>
      <c r="BJ36" s="33" t="s">
        <v>22</v>
      </c>
      <c r="BK36" s="33" t="s">
        <v>22</v>
      </c>
      <c r="BL36" s="33" t="s">
        <v>22</v>
      </c>
      <c r="BM36" s="33" t="s">
        <v>22</v>
      </c>
      <c r="BN36" s="33" t="s">
        <v>22</v>
      </c>
      <c r="BO36" s="33" t="s">
        <v>22</v>
      </c>
      <c r="BZ36" s="33">
        <f>SUM(BP36:BY36)</f>
        <v>0</v>
      </c>
      <c r="CA36" s="33" t="s">
        <v>22</v>
      </c>
      <c r="CB36" s="33" t="s">
        <v>22</v>
      </c>
      <c r="CC36" s="33" t="s">
        <v>22</v>
      </c>
      <c r="CD36" s="33" t="s">
        <v>22</v>
      </c>
      <c r="CE36" s="33" t="s">
        <v>22</v>
      </c>
      <c r="CF36" s="33" t="s">
        <v>22</v>
      </c>
      <c r="CG36" s="33" t="s">
        <v>22</v>
      </c>
      <c r="CH36" s="33" t="s">
        <v>22</v>
      </c>
      <c r="CI36" s="33" t="s">
        <v>22</v>
      </c>
      <c r="CJ36" s="33" t="s">
        <v>22</v>
      </c>
      <c r="CK36" s="33" t="s">
        <v>22</v>
      </c>
      <c r="CL36" s="33" t="s">
        <v>22</v>
      </c>
      <c r="CM36" s="33" t="s">
        <v>22</v>
      </c>
      <c r="CN36" s="33" t="s">
        <v>22</v>
      </c>
      <c r="CO36" s="33" t="s">
        <v>22</v>
      </c>
      <c r="CP36" s="33" t="s">
        <v>22</v>
      </c>
      <c r="CQ36" s="33" t="s">
        <v>22</v>
      </c>
      <c r="CR36" s="33" t="s">
        <v>22</v>
      </c>
      <c r="CS36" s="33" t="s">
        <v>22</v>
      </c>
      <c r="CT36" s="33" t="s">
        <v>22</v>
      </c>
      <c r="CU36" s="33" t="s">
        <v>22</v>
      </c>
      <c r="CV36" s="33" t="s">
        <v>22</v>
      </c>
      <c r="DG36" s="33">
        <f>SUM(CW36:DF36)</f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 s="33"/>
      <c r="DR36" s="33">
        <f>SUM(DH36:DQ36)</f>
        <v>0</v>
      </c>
      <c r="DS36" s="33">
        <v>0</v>
      </c>
      <c r="EC36" s="33">
        <f>SUM(DS36:EB36)</f>
        <v>0</v>
      </c>
      <c r="ED36" s="33">
        <v>0</v>
      </c>
      <c r="EN36" s="33">
        <f>SUM(ED36:EM36)</f>
        <v>0</v>
      </c>
      <c r="EO36" s="33" t="s">
        <v>22</v>
      </c>
      <c r="EP36" s="33" t="s">
        <v>22</v>
      </c>
      <c r="EQ36" s="33" t="s">
        <v>22</v>
      </c>
      <c r="ER36" s="33" t="s">
        <v>22</v>
      </c>
      <c r="ES36" s="33" t="s">
        <v>22</v>
      </c>
      <c r="ET36" s="33" t="s">
        <v>22</v>
      </c>
      <c r="EU36" s="33" t="s">
        <v>22</v>
      </c>
      <c r="EV36" s="33" t="s">
        <v>22</v>
      </c>
      <c r="EW36" s="33" t="s">
        <v>22</v>
      </c>
      <c r="EX36" s="33" t="s">
        <v>22</v>
      </c>
      <c r="EY36" s="33" t="s">
        <v>22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 s="33"/>
      <c r="FJ36" s="33">
        <f>SUM(EZ36:FI36)</f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 s="33"/>
      <c r="FU36" s="33">
        <f>SUM(FK36:FT36)</f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 s="33"/>
      <c r="GF36" s="33">
        <f>SUM(FV36:GE36)</f>
        <v>0</v>
      </c>
      <c r="GG36" s="33" t="s">
        <v>22</v>
      </c>
      <c r="GH36" s="33" t="s">
        <v>22</v>
      </c>
      <c r="GI36" s="33" t="s">
        <v>22</v>
      </c>
      <c r="GJ36" s="33" t="s">
        <v>22</v>
      </c>
      <c r="GK36" s="33" t="s">
        <v>22</v>
      </c>
      <c r="GL36" s="33" t="s">
        <v>22</v>
      </c>
      <c r="GM36" s="33" t="s">
        <v>22</v>
      </c>
      <c r="GN36" s="33" t="s">
        <v>22</v>
      </c>
      <c r="GO36" s="33" t="s">
        <v>22</v>
      </c>
      <c r="GP36" s="33" t="s">
        <v>22</v>
      </c>
      <c r="GQ36" s="33" t="s">
        <v>22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>
        <v>0</v>
      </c>
      <c r="GY36">
        <v>0</v>
      </c>
      <c r="GZ36">
        <v>0</v>
      </c>
      <c r="HA36">
        <v>0</v>
      </c>
      <c r="HB36" s="33">
        <f>SUM(GR36:HA36)</f>
        <v>0</v>
      </c>
      <c r="HC36" s="33" t="s">
        <v>22</v>
      </c>
      <c r="HD36" s="33" t="s">
        <v>22</v>
      </c>
      <c r="HE36" s="33" t="s">
        <v>22</v>
      </c>
      <c r="HF36" s="33" t="s">
        <v>22</v>
      </c>
      <c r="HG36" s="33" t="s">
        <v>22</v>
      </c>
      <c r="HH36" s="33" t="s">
        <v>22</v>
      </c>
      <c r="HI36" s="33" t="s">
        <v>22</v>
      </c>
      <c r="HJ36" s="33" t="s">
        <v>22</v>
      </c>
      <c r="HK36" s="33" t="s">
        <v>22</v>
      </c>
      <c r="HL36" s="33" t="s">
        <v>22</v>
      </c>
      <c r="HM36" s="33" t="s">
        <v>22</v>
      </c>
    </row>
    <row r="37" spans="1:221" ht="15.75" customHeight="1" x14ac:dyDescent="0.25">
      <c r="A37" s="12" t="s">
        <v>18</v>
      </c>
      <c r="B37">
        <v>0</v>
      </c>
      <c r="C37">
        <v>0</v>
      </c>
      <c r="D37">
        <v>0</v>
      </c>
      <c r="E37">
        <v>58</v>
      </c>
      <c r="F37">
        <v>185</v>
      </c>
      <c r="G37">
        <v>0</v>
      </c>
      <c r="H37">
        <v>0</v>
      </c>
      <c r="I37">
        <v>0</v>
      </c>
      <c r="J37">
        <v>144</v>
      </c>
      <c r="K37">
        <v>1025</v>
      </c>
      <c r="L37" s="33">
        <f>SUM(C37:K37)</f>
        <v>1412</v>
      </c>
      <c r="M37">
        <v>0</v>
      </c>
      <c r="N37">
        <v>0</v>
      </c>
      <c r="O37">
        <v>0</v>
      </c>
      <c r="P37">
        <v>0</v>
      </c>
      <c r="Q37">
        <v>0</v>
      </c>
      <c r="R37">
        <v>275</v>
      </c>
      <c r="S37">
        <v>0</v>
      </c>
      <c r="T37">
        <v>0</v>
      </c>
      <c r="U37">
        <v>206</v>
      </c>
      <c r="V37">
        <v>275</v>
      </c>
      <c r="W37" s="33">
        <f t="shared" si="374"/>
        <v>756</v>
      </c>
      <c r="X37">
        <v>0</v>
      </c>
      <c r="Y37">
        <v>0</v>
      </c>
      <c r="Z37">
        <v>0</v>
      </c>
      <c r="AA37">
        <v>250</v>
      </c>
      <c r="AB37">
        <v>516</v>
      </c>
      <c r="AC37">
        <v>0</v>
      </c>
      <c r="AD37">
        <v>0</v>
      </c>
      <c r="AE37">
        <v>440</v>
      </c>
      <c r="AF37">
        <v>0</v>
      </c>
      <c r="AG37">
        <v>230</v>
      </c>
      <c r="AH37" s="33">
        <f t="shared" si="375"/>
        <v>1436</v>
      </c>
      <c r="AI37">
        <v>0</v>
      </c>
      <c r="AJ37">
        <v>0</v>
      </c>
      <c r="AK37">
        <v>414</v>
      </c>
      <c r="AL37">
        <v>134</v>
      </c>
      <c r="AM37">
        <v>266</v>
      </c>
      <c r="AN37">
        <v>0</v>
      </c>
      <c r="AO37">
        <v>0</v>
      </c>
      <c r="AP37">
        <v>0</v>
      </c>
      <c r="AQ37">
        <v>393</v>
      </c>
      <c r="AR37">
        <v>0</v>
      </c>
      <c r="AS37" s="33">
        <f t="shared" si="376"/>
        <v>1207</v>
      </c>
      <c r="AT37">
        <v>0</v>
      </c>
      <c r="AU37">
        <v>0</v>
      </c>
      <c r="AV37">
        <v>492</v>
      </c>
      <c r="AW37">
        <v>0</v>
      </c>
      <c r="AX37">
        <v>0</v>
      </c>
      <c r="AY37">
        <v>245</v>
      </c>
      <c r="AZ37">
        <v>0</v>
      </c>
      <c r="BA37">
        <v>0</v>
      </c>
      <c r="BB37">
        <v>0</v>
      </c>
      <c r="BC37">
        <v>0</v>
      </c>
      <c r="BD37" s="33">
        <f t="shared" si="377"/>
        <v>737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106</v>
      </c>
      <c r="BM37">
        <v>0</v>
      </c>
      <c r="BN37">
        <v>0</v>
      </c>
      <c r="BO37" s="33">
        <f t="shared" si="378"/>
        <v>106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360</v>
      </c>
      <c r="BV37">
        <v>0</v>
      </c>
      <c r="BW37">
        <v>0</v>
      </c>
      <c r="BX37">
        <v>0</v>
      </c>
      <c r="BY37">
        <v>168</v>
      </c>
      <c r="BZ37" s="33">
        <f t="shared" si="379"/>
        <v>528</v>
      </c>
      <c r="CA37">
        <v>0</v>
      </c>
      <c r="CB37">
        <v>0</v>
      </c>
      <c r="CC37">
        <v>0</v>
      </c>
      <c r="CD37">
        <v>222</v>
      </c>
      <c r="CE37">
        <v>0</v>
      </c>
      <c r="CF37">
        <v>496</v>
      </c>
      <c r="CG37">
        <v>0</v>
      </c>
      <c r="CH37">
        <v>721</v>
      </c>
      <c r="CI37">
        <v>0</v>
      </c>
      <c r="CJ37">
        <v>317</v>
      </c>
      <c r="CK37" s="33">
        <f t="shared" si="380"/>
        <v>1756</v>
      </c>
      <c r="CL37">
        <v>0</v>
      </c>
      <c r="CM37">
        <v>0</v>
      </c>
      <c r="CN37">
        <v>0</v>
      </c>
      <c r="CO37">
        <v>198</v>
      </c>
      <c r="CP37">
        <v>0</v>
      </c>
      <c r="CQ37">
        <v>633</v>
      </c>
      <c r="CR37">
        <v>0</v>
      </c>
      <c r="CS37">
        <v>0</v>
      </c>
      <c r="CT37">
        <v>0</v>
      </c>
      <c r="CU37">
        <v>0</v>
      </c>
      <c r="CV37" s="33">
        <f t="shared" si="381"/>
        <v>831</v>
      </c>
      <c r="CW37">
        <v>0</v>
      </c>
      <c r="CX37">
        <v>0</v>
      </c>
      <c r="CY37">
        <v>620</v>
      </c>
      <c r="CZ37">
        <v>0</v>
      </c>
      <c r="DA37">
        <v>0</v>
      </c>
      <c r="DB37">
        <v>1543</v>
      </c>
      <c r="DC37">
        <v>0</v>
      </c>
      <c r="DD37">
        <v>0</v>
      </c>
      <c r="DE37">
        <v>0</v>
      </c>
      <c r="DF37">
        <v>0</v>
      </c>
      <c r="DG37" s="33">
        <f t="shared" si="382"/>
        <v>2163</v>
      </c>
      <c r="DH37">
        <v>0</v>
      </c>
      <c r="DI37">
        <v>0</v>
      </c>
      <c r="DJ37">
        <v>0</v>
      </c>
      <c r="DK37">
        <v>0</v>
      </c>
      <c r="DL37">
        <v>261</v>
      </c>
      <c r="DM37">
        <v>0</v>
      </c>
      <c r="DN37">
        <v>0</v>
      </c>
      <c r="DO37">
        <v>0</v>
      </c>
      <c r="DP37">
        <v>0</v>
      </c>
      <c r="DQ37" s="33"/>
      <c r="DR37" s="33">
        <f t="shared" si="383"/>
        <v>261</v>
      </c>
      <c r="DS37" s="33">
        <v>0</v>
      </c>
      <c r="DT37">
        <v>0</v>
      </c>
      <c r="DU37">
        <v>391</v>
      </c>
      <c r="DV37">
        <v>0</v>
      </c>
      <c r="DW37">
        <v>298</v>
      </c>
      <c r="DX37">
        <v>679</v>
      </c>
      <c r="DY37">
        <v>0</v>
      </c>
      <c r="DZ37">
        <v>0</v>
      </c>
      <c r="EA37">
        <v>0</v>
      </c>
      <c r="EB37">
        <v>339</v>
      </c>
      <c r="EC37" s="33">
        <f t="shared" si="384"/>
        <v>1707</v>
      </c>
      <c r="ED37" s="33">
        <v>0</v>
      </c>
      <c r="EE37">
        <v>0</v>
      </c>
      <c r="EF37">
        <v>289</v>
      </c>
      <c r="EG37">
        <v>0</v>
      </c>
      <c r="EH37">
        <v>307</v>
      </c>
      <c r="EI37">
        <v>0</v>
      </c>
      <c r="EJ37">
        <v>0</v>
      </c>
      <c r="EK37">
        <v>0</v>
      </c>
      <c r="EL37">
        <v>0</v>
      </c>
      <c r="EM37">
        <v>131</v>
      </c>
      <c r="EN37" s="33">
        <f t="shared" si="385"/>
        <v>727</v>
      </c>
      <c r="EO37">
        <v>0</v>
      </c>
      <c r="EP37">
        <v>267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157</v>
      </c>
      <c r="EW37">
        <v>0</v>
      </c>
      <c r="EX37" s="33"/>
      <c r="EY37" s="33">
        <f t="shared" si="386"/>
        <v>424</v>
      </c>
      <c r="EZ37">
        <v>100</v>
      </c>
      <c r="FA37">
        <v>165</v>
      </c>
      <c r="FB37">
        <v>0</v>
      </c>
      <c r="FC37">
        <v>0</v>
      </c>
      <c r="FD37">
        <v>240</v>
      </c>
      <c r="FE37">
        <v>0</v>
      </c>
      <c r="FF37">
        <v>0</v>
      </c>
      <c r="FG37">
        <v>0</v>
      </c>
      <c r="FH37">
        <v>226</v>
      </c>
      <c r="FI37" s="33"/>
      <c r="FJ37" s="33">
        <f t="shared" si="387"/>
        <v>731</v>
      </c>
      <c r="FK37">
        <v>179</v>
      </c>
      <c r="FL37">
        <v>205</v>
      </c>
      <c r="FM37">
        <v>0</v>
      </c>
      <c r="FN37">
        <v>0</v>
      </c>
      <c r="FO37">
        <v>315</v>
      </c>
      <c r="FP37">
        <v>0</v>
      </c>
      <c r="FQ37">
        <v>0</v>
      </c>
      <c r="FR37">
        <v>0</v>
      </c>
      <c r="FS37">
        <v>222</v>
      </c>
      <c r="FT37" s="33"/>
      <c r="FU37" s="33">
        <f t="shared" si="388"/>
        <v>921</v>
      </c>
      <c r="FV37">
        <v>0</v>
      </c>
      <c r="FW37">
        <v>499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 s="33"/>
      <c r="GF37" s="33">
        <f t="shared" si="389"/>
        <v>499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2589</v>
      </c>
      <c r="GM37">
        <v>0</v>
      </c>
      <c r="GN37">
        <v>0</v>
      </c>
      <c r="GO37">
        <v>0</v>
      </c>
      <c r="GP37">
        <v>429</v>
      </c>
      <c r="GQ37" s="33">
        <f t="shared" si="390"/>
        <v>3018</v>
      </c>
      <c r="GR37">
        <v>0</v>
      </c>
      <c r="GS37">
        <v>311</v>
      </c>
      <c r="GT37">
        <v>286</v>
      </c>
      <c r="GU37">
        <v>0</v>
      </c>
      <c r="GV37">
        <v>0</v>
      </c>
      <c r="GW37">
        <v>729</v>
      </c>
      <c r="GX37">
        <v>0</v>
      </c>
      <c r="GY37">
        <v>0</v>
      </c>
      <c r="GZ37">
        <v>0</v>
      </c>
      <c r="HA37">
        <v>0</v>
      </c>
      <c r="HB37" s="33">
        <f t="shared" si="391"/>
        <v>1326</v>
      </c>
      <c r="HC37">
        <v>0</v>
      </c>
      <c r="HD37">
        <v>0</v>
      </c>
      <c r="HE37">
        <v>0</v>
      </c>
      <c r="HF37">
        <v>222</v>
      </c>
      <c r="HG37">
        <v>0</v>
      </c>
      <c r="HH37">
        <v>496</v>
      </c>
      <c r="HI37">
        <v>0</v>
      </c>
      <c r="HJ37">
        <v>721</v>
      </c>
      <c r="HK37">
        <v>0</v>
      </c>
      <c r="HL37">
        <v>317</v>
      </c>
      <c r="HM37" s="33">
        <f t="shared" ref="HM37:HM39" si="393">SUM(HC37:HL37)</f>
        <v>1756</v>
      </c>
    </row>
    <row r="38" spans="1:221" ht="15.75" customHeight="1" x14ac:dyDescent="0.25">
      <c r="A38" s="12" t="s">
        <v>19</v>
      </c>
      <c r="B38">
        <v>0</v>
      </c>
      <c r="C38">
        <v>0</v>
      </c>
      <c r="D38">
        <v>0</v>
      </c>
      <c r="E38">
        <v>0</v>
      </c>
      <c r="F38">
        <v>332</v>
      </c>
      <c r="G38">
        <v>492</v>
      </c>
      <c r="H38">
        <v>389</v>
      </c>
      <c r="I38">
        <v>2532</v>
      </c>
      <c r="J38">
        <v>759</v>
      </c>
      <c r="K38">
        <v>4660</v>
      </c>
      <c r="L38" s="33">
        <f>SUM(C38:K38)</f>
        <v>9164</v>
      </c>
      <c r="M38">
        <v>0</v>
      </c>
      <c r="N38">
        <v>157</v>
      </c>
      <c r="O38">
        <v>616</v>
      </c>
      <c r="P38">
        <v>0</v>
      </c>
      <c r="Q38">
        <v>958</v>
      </c>
      <c r="R38">
        <v>2174</v>
      </c>
      <c r="S38">
        <v>0</v>
      </c>
      <c r="T38">
        <v>2738</v>
      </c>
      <c r="U38">
        <v>1445</v>
      </c>
      <c r="V38">
        <v>3785</v>
      </c>
      <c r="W38" s="33">
        <f t="shared" si="374"/>
        <v>11873</v>
      </c>
      <c r="X38">
        <v>0</v>
      </c>
      <c r="Y38">
        <v>547</v>
      </c>
      <c r="Z38">
        <v>414</v>
      </c>
      <c r="AA38">
        <v>0</v>
      </c>
      <c r="AB38">
        <v>597</v>
      </c>
      <c r="AC38">
        <v>3127</v>
      </c>
      <c r="AD38">
        <v>0</v>
      </c>
      <c r="AE38">
        <v>1277</v>
      </c>
      <c r="AF38">
        <v>1449</v>
      </c>
      <c r="AG38">
        <v>1448</v>
      </c>
      <c r="AH38" s="33">
        <f t="shared" si="375"/>
        <v>8859</v>
      </c>
      <c r="AI38">
        <v>536</v>
      </c>
      <c r="AJ38">
        <v>0</v>
      </c>
      <c r="AK38">
        <v>288</v>
      </c>
      <c r="AL38">
        <v>0</v>
      </c>
      <c r="AM38">
        <v>547</v>
      </c>
      <c r="AN38">
        <v>4448</v>
      </c>
      <c r="AO38">
        <v>0</v>
      </c>
      <c r="AP38">
        <v>2415</v>
      </c>
      <c r="AQ38">
        <v>2871</v>
      </c>
      <c r="AR38">
        <v>3126</v>
      </c>
      <c r="AS38" s="33">
        <f t="shared" si="376"/>
        <v>14231</v>
      </c>
      <c r="AT38">
        <v>0</v>
      </c>
      <c r="AU38">
        <v>768</v>
      </c>
      <c r="AV38">
        <v>278</v>
      </c>
      <c r="AW38">
        <v>425</v>
      </c>
      <c r="AX38">
        <v>294</v>
      </c>
      <c r="AY38">
        <v>2858</v>
      </c>
      <c r="AZ38">
        <v>0</v>
      </c>
      <c r="BA38">
        <v>344</v>
      </c>
      <c r="BB38">
        <v>955</v>
      </c>
      <c r="BC38">
        <v>2471</v>
      </c>
      <c r="BD38" s="33">
        <f t="shared" si="377"/>
        <v>8393</v>
      </c>
      <c r="BE38">
        <v>277</v>
      </c>
      <c r="BF38">
        <v>0</v>
      </c>
      <c r="BG38">
        <v>0</v>
      </c>
      <c r="BH38">
        <v>329</v>
      </c>
      <c r="BI38">
        <v>16</v>
      </c>
      <c r="BJ38">
        <v>1379</v>
      </c>
      <c r="BK38">
        <v>0</v>
      </c>
      <c r="BL38">
        <v>2046</v>
      </c>
      <c r="BM38">
        <v>1119</v>
      </c>
      <c r="BN38">
        <v>1552</v>
      </c>
      <c r="BO38" s="33">
        <f t="shared" si="378"/>
        <v>6718</v>
      </c>
      <c r="BP38">
        <v>0</v>
      </c>
      <c r="BQ38">
        <v>0</v>
      </c>
      <c r="BR38">
        <v>812</v>
      </c>
      <c r="BS38">
        <v>1113</v>
      </c>
      <c r="BT38">
        <v>49</v>
      </c>
      <c r="BU38">
        <v>1612</v>
      </c>
      <c r="BV38">
        <v>0</v>
      </c>
      <c r="BW38">
        <v>1534</v>
      </c>
      <c r="BX38">
        <v>931</v>
      </c>
      <c r="BY38">
        <v>2105</v>
      </c>
      <c r="BZ38" s="33">
        <f t="shared" si="379"/>
        <v>8156</v>
      </c>
      <c r="CA38">
        <v>0</v>
      </c>
      <c r="CB38">
        <v>130</v>
      </c>
      <c r="CC38">
        <v>576</v>
      </c>
      <c r="CD38">
        <v>1003</v>
      </c>
      <c r="CE38">
        <v>0</v>
      </c>
      <c r="CF38">
        <v>3130</v>
      </c>
      <c r="CG38">
        <v>0</v>
      </c>
      <c r="CH38">
        <v>200</v>
      </c>
      <c r="CI38">
        <v>945</v>
      </c>
      <c r="CJ38">
        <v>2251</v>
      </c>
      <c r="CK38" s="33">
        <f t="shared" si="380"/>
        <v>8235</v>
      </c>
      <c r="CL38">
        <v>0</v>
      </c>
      <c r="CM38">
        <v>0</v>
      </c>
      <c r="CN38">
        <v>349</v>
      </c>
      <c r="CO38">
        <v>205</v>
      </c>
      <c r="CP38">
        <v>0</v>
      </c>
      <c r="CQ38">
        <v>1675</v>
      </c>
      <c r="CR38">
        <v>0</v>
      </c>
      <c r="CS38">
        <v>984</v>
      </c>
      <c r="CT38">
        <v>1359</v>
      </c>
      <c r="CU38">
        <v>465</v>
      </c>
      <c r="CV38" s="33">
        <f t="shared" si="381"/>
        <v>5037</v>
      </c>
      <c r="CW38">
        <v>0</v>
      </c>
      <c r="CX38">
        <v>0</v>
      </c>
      <c r="CY38">
        <v>158</v>
      </c>
      <c r="CZ38">
        <v>239</v>
      </c>
      <c r="DA38">
        <v>157</v>
      </c>
      <c r="DB38">
        <v>2580</v>
      </c>
      <c r="DC38">
        <v>408</v>
      </c>
      <c r="DD38">
        <v>613</v>
      </c>
      <c r="DE38">
        <v>519</v>
      </c>
      <c r="DF38">
        <v>2106</v>
      </c>
      <c r="DG38" s="33">
        <f t="shared" si="382"/>
        <v>6780</v>
      </c>
      <c r="DH38">
        <v>0</v>
      </c>
      <c r="DI38">
        <v>103</v>
      </c>
      <c r="DJ38">
        <v>494</v>
      </c>
      <c r="DK38">
        <v>128</v>
      </c>
      <c r="DL38">
        <v>1242</v>
      </c>
      <c r="DM38">
        <v>569</v>
      </c>
      <c r="DN38">
        <v>427</v>
      </c>
      <c r="DO38">
        <v>246</v>
      </c>
      <c r="DP38">
        <v>1630</v>
      </c>
      <c r="DQ38" s="33"/>
      <c r="DR38" s="33">
        <f t="shared" si="383"/>
        <v>4839</v>
      </c>
      <c r="DS38" s="33">
        <v>0</v>
      </c>
      <c r="DT38">
        <v>123</v>
      </c>
      <c r="DU38">
        <v>776</v>
      </c>
      <c r="DV38">
        <v>221</v>
      </c>
      <c r="DW38">
        <v>0</v>
      </c>
      <c r="DX38">
        <v>1924</v>
      </c>
      <c r="DY38">
        <v>0</v>
      </c>
      <c r="DZ38">
        <v>707</v>
      </c>
      <c r="EA38">
        <v>300</v>
      </c>
      <c r="EB38">
        <v>804</v>
      </c>
      <c r="EC38" s="33">
        <f t="shared" si="384"/>
        <v>4855</v>
      </c>
      <c r="ED38" s="33">
        <v>0</v>
      </c>
      <c r="EE38">
        <v>104</v>
      </c>
      <c r="EF38">
        <v>296</v>
      </c>
      <c r="EG38">
        <v>646</v>
      </c>
      <c r="EH38">
        <v>0</v>
      </c>
      <c r="EI38">
        <v>1661</v>
      </c>
      <c r="EJ38">
        <v>0</v>
      </c>
      <c r="EK38">
        <v>791</v>
      </c>
      <c r="EL38">
        <v>2456</v>
      </c>
      <c r="EM38">
        <v>1058</v>
      </c>
      <c r="EN38" s="33">
        <f t="shared" si="385"/>
        <v>7012</v>
      </c>
      <c r="EO38">
        <v>203</v>
      </c>
      <c r="EP38">
        <v>905</v>
      </c>
      <c r="EQ38">
        <v>203</v>
      </c>
      <c r="ER38">
        <v>329</v>
      </c>
      <c r="ES38">
        <v>3320</v>
      </c>
      <c r="ET38">
        <v>0</v>
      </c>
      <c r="EU38">
        <v>1780</v>
      </c>
      <c r="EV38">
        <v>1730</v>
      </c>
      <c r="EW38">
        <v>2905</v>
      </c>
      <c r="EX38" s="33"/>
      <c r="EY38" s="33">
        <f t="shared" si="386"/>
        <v>11375</v>
      </c>
      <c r="EZ38">
        <v>436</v>
      </c>
      <c r="FA38">
        <v>1733</v>
      </c>
      <c r="FB38">
        <v>125</v>
      </c>
      <c r="FC38">
        <v>315</v>
      </c>
      <c r="FD38">
        <v>2459</v>
      </c>
      <c r="FE38">
        <v>0</v>
      </c>
      <c r="FF38">
        <v>1055</v>
      </c>
      <c r="FG38">
        <v>1001</v>
      </c>
      <c r="FH38">
        <v>2586</v>
      </c>
      <c r="FI38" s="33"/>
      <c r="FJ38" s="33">
        <f t="shared" si="387"/>
        <v>9710</v>
      </c>
      <c r="FK38">
        <v>97</v>
      </c>
      <c r="FL38">
        <v>425</v>
      </c>
      <c r="FM38">
        <v>179</v>
      </c>
      <c r="FN38">
        <v>712</v>
      </c>
      <c r="FO38">
        <v>3550</v>
      </c>
      <c r="FP38">
        <v>0</v>
      </c>
      <c r="FQ38">
        <v>729</v>
      </c>
      <c r="FR38">
        <v>1007</v>
      </c>
      <c r="FS38">
        <v>2372</v>
      </c>
      <c r="FT38" s="33"/>
      <c r="FU38" s="33">
        <f t="shared" si="388"/>
        <v>9071</v>
      </c>
      <c r="FV38">
        <v>361</v>
      </c>
      <c r="FW38">
        <v>906</v>
      </c>
      <c r="FX38">
        <v>717</v>
      </c>
      <c r="FY38">
        <v>748</v>
      </c>
      <c r="FZ38">
        <v>2903</v>
      </c>
      <c r="GA38">
        <v>0</v>
      </c>
      <c r="GB38">
        <v>784</v>
      </c>
      <c r="GC38">
        <v>1876</v>
      </c>
      <c r="GD38">
        <v>2345</v>
      </c>
      <c r="GE38" s="33"/>
      <c r="GF38" s="33">
        <f t="shared" si="389"/>
        <v>10640</v>
      </c>
      <c r="GG38">
        <v>0</v>
      </c>
      <c r="GH38">
        <v>880</v>
      </c>
      <c r="GI38">
        <v>500</v>
      </c>
      <c r="GJ38">
        <v>1445</v>
      </c>
      <c r="GK38">
        <v>182</v>
      </c>
      <c r="GL38">
        <v>7730</v>
      </c>
      <c r="GM38">
        <v>0</v>
      </c>
      <c r="GN38">
        <v>1366</v>
      </c>
      <c r="GO38">
        <v>2464</v>
      </c>
      <c r="GP38">
        <v>1881</v>
      </c>
      <c r="GQ38" s="33">
        <f t="shared" si="390"/>
        <v>16448</v>
      </c>
      <c r="GR38">
        <v>0</v>
      </c>
      <c r="GS38">
        <v>526</v>
      </c>
      <c r="GT38">
        <v>0</v>
      </c>
      <c r="GU38">
        <v>1051</v>
      </c>
      <c r="GV38">
        <v>387</v>
      </c>
      <c r="GW38">
        <v>8076</v>
      </c>
      <c r="GX38">
        <v>0</v>
      </c>
      <c r="GY38">
        <v>3595</v>
      </c>
      <c r="GZ38">
        <v>1417</v>
      </c>
      <c r="HA38">
        <v>4689</v>
      </c>
      <c r="HB38" s="33">
        <f t="shared" si="391"/>
        <v>19741</v>
      </c>
      <c r="HC38">
        <v>0</v>
      </c>
      <c r="HD38">
        <v>130</v>
      </c>
      <c r="HE38">
        <v>576</v>
      </c>
      <c r="HF38">
        <v>1003</v>
      </c>
      <c r="HG38">
        <v>0</v>
      </c>
      <c r="HH38">
        <v>3130</v>
      </c>
      <c r="HI38">
        <v>0</v>
      </c>
      <c r="HJ38">
        <v>200</v>
      </c>
      <c r="HK38">
        <v>945</v>
      </c>
      <c r="HL38">
        <v>2251</v>
      </c>
      <c r="HM38" s="33">
        <f t="shared" si="393"/>
        <v>8235</v>
      </c>
    </row>
    <row r="39" spans="1:221" ht="15.75" customHeight="1" x14ac:dyDescent="0.25">
      <c r="A39" s="12" t="s">
        <v>20</v>
      </c>
      <c r="B39">
        <v>0</v>
      </c>
      <c r="C39">
        <v>339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 s="33">
        <f>SUM(C39:K39)</f>
        <v>339</v>
      </c>
      <c r="M39">
        <v>0</v>
      </c>
      <c r="N39">
        <v>655</v>
      </c>
      <c r="O39">
        <v>0</v>
      </c>
      <c r="P39">
        <v>0</v>
      </c>
      <c r="Q39">
        <v>0</v>
      </c>
      <c r="R39">
        <v>218</v>
      </c>
      <c r="S39">
        <v>0</v>
      </c>
      <c r="T39">
        <v>0</v>
      </c>
      <c r="U39">
        <v>0</v>
      </c>
      <c r="V39">
        <v>0</v>
      </c>
      <c r="W39" s="33">
        <f t="shared" si="374"/>
        <v>873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 s="33">
        <f t="shared" si="375"/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 s="33">
        <f t="shared" si="376"/>
        <v>0</v>
      </c>
      <c r="AT39" s="33">
        <v>0</v>
      </c>
      <c r="AU39" s="33"/>
      <c r="AV39" s="33"/>
      <c r="AW39" s="33"/>
      <c r="AX39" s="33"/>
      <c r="AY39" s="33"/>
      <c r="AZ39" s="33"/>
      <c r="BA39" s="33"/>
      <c r="BB39" s="33"/>
      <c r="BC39" s="33"/>
      <c r="BD39" s="33">
        <f t="shared" si="377"/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 s="33">
        <f t="shared" si="378"/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212</v>
      </c>
      <c r="BV39">
        <v>0</v>
      </c>
      <c r="BW39">
        <v>0</v>
      </c>
      <c r="BX39">
        <v>394</v>
      </c>
      <c r="BY39">
        <v>0</v>
      </c>
      <c r="BZ39" s="33">
        <f t="shared" si="379"/>
        <v>606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 s="33">
        <f t="shared" si="380"/>
        <v>0</v>
      </c>
      <c r="CL39" s="33">
        <v>0</v>
      </c>
      <c r="CM39" s="33">
        <v>0</v>
      </c>
      <c r="CN39" s="33">
        <v>0</v>
      </c>
      <c r="CO39" s="33">
        <v>0</v>
      </c>
      <c r="CP39" s="33">
        <v>218</v>
      </c>
      <c r="CQ39" s="33">
        <v>457</v>
      </c>
      <c r="CR39" s="33">
        <v>0</v>
      </c>
      <c r="CS39" s="33">
        <v>0</v>
      </c>
      <c r="CT39" s="33">
        <v>0</v>
      </c>
      <c r="CU39" s="33">
        <v>0</v>
      </c>
      <c r="CV39" s="33">
        <f t="shared" si="381"/>
        <v>675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618</v>
      </c>
      <c r="DC39">
        <v>0</v>
      </c>
      <c r="DD39">
        <v>0</v>
      </c>
      <c r="DE39">
        <v>0</v>
      </c>
      <c r="DF39">
        <v>0</v>
      </c>
      <c r="DG39" s="33">
        <f t="shared" si="382"/>
        <v>618</v>
      </c>
      <c r="DH39" s="33">
        <v>0</v>
      </c>
      <c r="DI39" s="33">
        <v>191</v>
      </c>
      <c r="DJ39" s="33">
        <v>0</v>
      </c>
      <c r="DK39" s="33">
        <v>0</v>
      </c>
      <c r="DL39" s="33">
        <v>2498</v>
      </c>
      <c r="DM39" s="33">
        <v>0</v>
      </c>
      <c r="DN39" s="33">
        <v>0</v>
      </c>
      <c r="DO39" s="33">
        <v>0</v>
      </c>
      <c r="DP39" s="33">
        <v>0</v>
      </c>
      <c r="DQ39" s="33"/>
      <c r="DR39" s="33">
        <f t="shared" si="383"/>
        <v>2689</v>
      </c>
      <c r="DS39" s="33">
        <v>0</v>
      </c>
      <c r="DT39" s="33">
        <v>0</v>
      </c>
      <c r="DU39" s="33">
        <v>0</v>
      </c>
      <c r="DV39" s="33">
        <v>0</v>
      </c>
      <c r="DW39" s="33">
        <v>0</v>
      </c>
      <c r="DX39" s="33">
        <v>1228</v>
      </c>
      <c r="DY39" s="33">
        <v>0</v>
      </c>
      <c r="DZ39" s="33">
        <v>0</v>
      </c>
      <c r="EA39" s="33">
        <v>193</v>
      </c>
      <c r="EB39" s="33">
        <v>0</v>
      </c>
      <c r="EC39" s="33">
        <f t="shared" si="384"/>
        <v>1421</v>
      </c>
      <c r="ED39" s="33">
        <v>0</v>
      </c>
      <c r="EE39" s="33">
        <v>114</v>
      </c>
      <c r="EF39" s="33">
        <v>0</v>
      </c>
      <c r="EG39" s="33">
        <v>0</v>
      </c>
      <c r="EH39" s="33">
        <v>0</v>
      </c>
      <c r="EI39" s="33">
        <v>877</v>
      </c>
      <c r="EJ39" s="33">
        <v>0</v>
      </c>
      <c r="EK39" s="33">
        <v>0</v>
      </c>
      <c r="EL39" s="33">
        <v>182</v>
      </c>
      <c r="EM39" s="33">
        <v>230</v>
      </c>
      <c r="EN39" s="33">
        <f t="shared" si="385"/>
        <v>1403</v>
      </c>
      <c r="EO39" s="33">
        <v>133</v>
      </c>
      <c r="EP39" s="33">
        <v>147</v>
      </c>
      <c r="EQ39" s="33">
        <v>0</v>
      </c>
      <c r="ER39" s="33">
        <v>0</v>
      </c>
      <c r="ES39" s="33">
        <v>1087</v>
      </c>
      <c r="ET39" s="33">
        <v>0</v>
      </c>
      <c r="EU39" s="33">
        <v>0</v>
      </c>
      <c r="EV39" s="33">
        <v>0</v>
      </c>
      <c r="EW39" s="33">
        <v>517</v>
      </c>
      <c r="EX39" s="33"/>
      <c r="EY39" s="33">
        <f t="shared" si="386"/>
        <v>1884</v>
      </c>
      <c r="EZ39" s="33">
        <v>113</v>
      </c>
      <c r="FA39" s="33">
        <v>0</v>
      </c>
      <c r="FB39" s="33">
        <v>72</v>
      </c>
      <c r="FC39" s="33">
        <v>123</v>
      </c>
      <c r="FD39" s="33">
        <v>0</v>
      </c>
      <c r="FE39" s="33">
        <v>0</v>
      </c>
      <c r="FF39" s="33">
        <v>0</v>
      </c>
      <c r="FG39" s="33">
        <v>0</v>
      </c>
      <c r="FH39" s="33">
        <v>350</v>
      </c>
      <c r="FI39" s="33"/>
      <c r="FJ39" s="33">
        <f t="shared" si="387"/>
        <v>658</v>
      </c>
      <c r="FK39">
        <v>0</v>
      </c>
      <c r="FL39">
        <v>0</v>
      </c>
      <c r="FM39">
        <v>0</v>
      </c>
      <c r="FN39">
        <v>0</v>
      </c>
      <c r="FO39">
        <v>960</v>
      </c>
      <c r="FP39">
        <v>0</v>
      </c>
      <c r="FQ39">
        <v>0</v>
      </c>
      <c r="FR39">
        <v>0</v>
      </c>
      <c r="FS39">
        <v>0</v>
      </c>
      <c r="FT39" s="33"/>
      <c r="FU39" s="33">
        <f t="shared" si="388"/>
        <v>960</v>
      </c>
      <c r="FV39" s="33">
        <v>0</v>
      </c>
      <c r="FW39" s="33">
        <v>0</v>
      </c>
      <c r="FX39" s="33">
        <v>635</v>
      </c>
      <c r="FY39" s="33">
        <v>0</v>
      </c>
      <c r="FZ39" s="33">
        <v>0</v>
      </c>
      <c r="GA39" s="33">
        <v>0</v>
      </c>
      <c r="GB39" s="33">
        <v>0</v>
      </c>
      <c r="GC39" s="33">
        <v>186</v>
      </c>
      <c r="GD39" s="33">
        <v>0</v>
      </c>
      <c r="GE39" s="33"/>
      <c r="GF39" s="33">
        <f t="shared" si="389"/>
        <v>821</v>
      </c>
      <c r="GG39" s="33">
        <v>0</v>
      </c>
      <c r="GH39" s="33">
        <v>0</v>
      </c>
      <c r="GI39" s="33">
        <v>0</v>
      </c>
      <c r="GJ39" s="33">
        <v>519</v>
      </c>
      <c r="GK39" s="33">
        <v>0</v>
      </c>
      <c r="GL39" s="33">
        <v>1021</v>
      </c>
      <c r="GM39" s="33">
        <v>0</v>
      </c>
      <c r="GN39" s="33">
        <v>0</v>
      </c>
      <c r="GO39" s="33">
        <v>0</v>
      </c>
      <c r="GP39" s="33">
        <v>0</v>
      </c>
      <c r="GQ39" s="33">
        <f t="shared" si="390"/>
        <v>1540</v>
      </c>
      <c r="GR39" s="33">
        <v>0</v>
      </c>
      <c r="GS39" s="33">
        <v>0</v>
      </c>
      <c r="GT39" s="33">
        <v>0</v>
      </c>
      <c r="GU39" s="33">
        <v>0</v>
      </c>
      <c r="GV39" s="33">
        <v>0</v>
      </c>
      <c r="GW39" s="33">
        <v>4726</v>
      </c>
      <c r="GX39" s="33">
        <v>0</v>
      </c>
      <c r="GY39" s="33">
        <v>0</v>
      </c>
      <c r="GZ39" s="33">
        <v>0</v>
      </c>
      <c r="HA39" s="33">
        <v>0</v>
      </c>
      <c r="HB39" s="33">
        <f t="shared" si="391"/>
        <v>4726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>
        <v>0</v>
      </c>
      <c r="HK39">
        <v>0</v>
      </c>
      <c r="HL39">
        <v>0</v>
      </c>
      <c r="HM39" s="33">
        <f t="shared" si="393"/>
        <v>0</v>
      </c>
    </row>
    <row r="40" spans="1:221" ht="15.75" customHeight="1" x14ac:dyDescent="0.25">
      <c r="A40" s="12" t="s">
        <v>21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f t="shared" ref="L40" si="394">SUM(B40:K40)</f>
        <v>0</v>
      </c>
      <c r="M40" s="33" t="s">
        <v>22</v>
      </c>
      <c r="N40" s="33" t="s">
        <v>22</v>
      </c>
      <c r="O40" s="33" t="s">
        <v>22</v>
      </c>
      <c r="P40" s="33" t="s">
        <v>22</v>
      </c>
      <c r="Q40" s="33" t="s">
        <v>22</v>
      </c>
      <c r="R40" s="33" t="s">
        <v>22</v>
      </c>
      <c r="S40" s="33" t="s">
        <v>22</v>
      </c>
      <c r="T40" s="33" t="s">
        <v>22</v>
      </c>
      <c r="U40" s="33" t="s">
        <v>22</v>
      </c>
      <c r="V40" s="33" t="s">
        <v>22</v>
      </c>
      <c r="W40" s="33" t="s">
        <v>22</v>
      </c>
      <c r="X40" s="33" t="s">
        <v>22</v>
      </c>
      <c r="Y40" s="33" t="s">
        <v>22</v>
      </c>
      <c r="Z40" s="33" t="s">
        <v>22</v>
      </c>
      <c r="AA40" s="33" t="s">
        <v>22</v>
      </c>
      <c r="AB40" s="33" t="s">
        <v>22</v>
      </c>
      <c r="AC40" s="33" t="s">
        <v>22</v>
      </c>
      <c r="AD40" s="33" t="s">
        <v>22</v>
      </c>
      <c r="AE40" s="33" t="s">
        <v>22</v>
      </c>
      <c r="AF40" s="33" t="s">
        <v>22</v>
      </c>
      <c r="AG40" s="33" t="s">
        <v>22</v>
      </c>
      <c r="AH40" s="33" t="s">
        <v>22</v>
      </c>
      <c r="AI40" s="33" t="s">
        <v>22</v>
      </c>
      <c r="AJ40" s="33" t="s">
        <v>22</v>
      </c>
      <c r="AK40" s="33" t="s">
        <v>22</v>
      </c>
      <c r="AL40" s="33" t="s">
        <v>22</v>
      </c>
      <c r="AM40" s="33" t="s">
        <v>22</v>
      </c>
      <c r="AN40" s="33" t="s">
        <v>22</v>
      </c>
      <c r="AO40" s="33" t="s">
        <v>22</v>
      </c>
      <c r="AP40" s="33" t="s">
        <v>22</v>
      </c>
      <c r="AQ40" s="33" t="s">
        <v>22</v>
      </c>
      <c r="AR40" s="33" t="s">
        <v>22</v>
      </c>
      <c r="AS40" s="33" t="s">
        <v>22</v>
      </c>
      <c r="AT40" s="33" t="s">
        <v>22</v>
      </c>
      <c r="AU40" s="33" t="s">
        <v>22</v>
      </c>
      <c r="AV40" s="33" t="s">
        <v>22</v>
      </c>
      <c r="AW40" s="33" t="s">
        <v>22</v>
      </c>
      <c r="AX40" s="33" t="s">
        <v>22</v>
      </c>
      <c r="AY40" s="33" t="s">
        <v>22</v>
      </c>
      <c r="AZ40" s="33" t="s">
        <v>22</v>
      </c>
      <c r="BA40" s="33" t="s">
        <v>22</v>
      </c>
      <c r="BB40" s="33" t="s">
        <v>22</v>
      </c>
      <c r="BC40" s="33" t="s">
        <v>22</v>
      </c>
      <c r="BD40" s="33" t="s">
        <v>22</v>
      </c>
      <c r="BE40" s="33" t="s">
        <v>22</v>
      </c>
      <c r="BF40" s="33" t="s">
        <v>22</v>
      </c>
      <c r="BG40" s="33" t="s">
        <v>22</v>
      </c>
      <c r="BH40" s="33" t="s">
        <v>22</v>
      </c>
      <c r="BI40" s="33" t="s">
        <v>22</v>
      </c>
      <c r="BJ40" s="33" t="s">
        <v>22</v>
      </c>
      <c r="BK40" s="33" t="s">
        <v>22</v>
      </c>
      <c r="BL40" s="33" t="s">
        <v>22</v>
      </c>
      <c r="BM40" s="33" t="s">
        <v>22</v>
      </c>
      <c r="BN40" s="33" t="s">
        <v>22</v>
      </c>
      <c r="BO40" s="33" t="s">
        <v>22</v>
      </c>
      <c r="BP40" s="33" t="s">
        <v>22</v>
      </c>
      <c r="BQ40" s="33" t="s">
        <v>22</v>
      </c>
      <c r="BR40" s="33" t="s">
        <v>22</v>
      </c>
      <c r="BS40" s="33" t="s">
        <v>22</v>
      </c>
      <c r="BT40" s="33" t="s">
        <v>22</v>
      </c>
      <c r="BU40" s="33" t="s">
        <v>22</v>
      </c>
      <c r="BV40" s="33" t="s">
        <v>22</v>
      </c>
      <c r="BW40" s="33" t="s">
        <v>22</v>
      </c>
      <c r="BX40" s="33" t="s">
        <v>22</v>
      </c>
      <c r="BY40" s="33" t="s">
        <v>22</v>
      </c>
      <c r="BZ40" s="33" t="s">
        <v>22</v>
      </c>
      <c r="CA40" s="33" t="s">
        <v>22</v>
      </c>
      <c r="CB40" s="33" t="s">
        <v>22</v>
      </c>
      <c r="CC40" s="33" t="s">
        <v>22</v>
      </c>
      <c r="CD40" s="33" t="s">
        <v>22</v>
      </c>
      <c r="CE40" s="33" t="s">
        <v>22</v>
      </c>
      <c r="CF40" s="33" t="s">
        <v>22</v>
      </c>
      <c r="CG40" s="33" t="s">
        <v>22</v>
      </c>
      <c r="CH40" s="33" t="s">
        <v>22</v>
      </c>
      <c r="CI40" s="33" t="s">
        <v>22</v>
      </c>
      <c r="CJ40" s="33" t="s">
        <v>22</v>
      </c>
      <c r="CK40" s="33" t="s">
        <v>22</v>
      </c>
      <c r="CL40" s="33" t="s">
        <v>22</v>
      </c>
      <c r="CM40" s="33" t="s">
        <v>22</v>
      </c>
      <c r="CN40" s="33" t="s">
        <v>22</v>
      </c>
      <c r="CO40" s="33" t="s">
        <v>22</v>
      </c>
      <c r="CP40" s="33" t="s">
        <v>22</v>
      </c>
      <c r="CQ40" s="33" t="s">
        <v>22</v>
      </c>
      <c r="CR40" s="33" t="s">
        <v>22</v>
      </c>
      <c r="CS40" s="33" t="s">
        <v>22</v>
      </c>
      <c r="CT40" s="33" t="s">
        <v>22</v>
      </c>
      <c r="CU40" s="33" t="s">
        <v>22</v>
      </c>
      <c r="CV40" s="33" t="s">
        <v>22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 s="33">
        <f t="shared" si="382"/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 s="33"/>
      <c r="DR40" s="33">
        <f t="shared" si="383"/>
        <v>0</v>
      </c>
      <c r="DS40" s="33">
        <v>0</v>
      </c>
      <c r="DT40" s="33"/>
      <c r="DU40" s="33"/>
      <c r="DV40" s="33"/>
      <c r="DW40" s="33"/>
      <c r="DX40" s="33"/>
      <c r="DY40" s="33"/>
      <c r="DZ40" s="33"/>
      <c r="EA40" s="33"/>
      <c r="EB40" s="33"/>
      <c r="EC40" s="33">
        <f t="shared" si="384"/>
        <v>0</v>
      </c>
      <c r="ED40" s="33">
        <v>0</v>
      </c>
      <c r="EE40" s="33"/>
      <c r="EF40" s="33"/>
      <c r="EG40" s="33"/>
      <c r="EH40" s="33"/>
      <c r="EI40" s="33"/>
      <c r="EJ40" s="33"/>
      <c r="EK40" s="33"/>
      <c r="EL40" s="33"/>
      <c r="EM40" s="33"/>
      <c r="EN40" s="33">
        <f t="shared" si="385"/>
        <v>0</v>
      </c>
      <c r="EO40" s="33" t="s">
        <v>22</v>
      </c>
      <c r="EP40" s="33" t="s">
        <v>22</v>
      </c>
      <c r="EQ40" s="33" t="s">
        <v>22</v>
      </c>
      <c r="ER40" s="33" t="s">
        <v>22</v>
      </c>
      <c r="ES40" s="33" t="s">
        <v>22</v>
      </c>
      <c r="ET40" s="33" t="s">
        <v>22</v>
      </c>
      <c r="EU40" s="33" t="s">
        <v>22</v>
      </c>
      <c r="EV40" s="33" t="s">
        <v>22</v>
      </c>
      <c r="EW40" s="33" t="s">
        <v>22</v>
      </c>
      <c r="EX40" s="33" t="s">
        <v>22</v>
      </c>
      <c r="EY40" s="33" t="s">
        <v>22</v>
      </c>
      <c r="EZ40" s="33" t="s">
        <v>22</v>
      </c>
      <c r="FA40" s="33" t="s">
        <v>22</v>
      </c>
      <c r="FB40" s="33" t="s">
        <v>22</v>
      </c>
      <c r="FC40" s="33" t="s">
        <v>22</v>
      </c>
      <c r="FD40" s="33" t="s">
        <v>22</v>
      </c>
      <c r="FE40" s="33" t="s">
        <v>22</v>
      </c>
      <c r="FF40" s="33" t="s">
        <v>22</v>
      </c>
      <c r="FG40" s="33" t="s">
        <v>22</v>
      </c>
      <c r="FH40" s="33" t="s">
        <v>22</v>
      </c>
      <c r="FI40" s="33" t="s">
        <v>22</v>
      </c>
      <c r="FJ40" s="33" t="s">
        <v>22</v>
      </c>
      <c r="FK40">
        <v>0</v>
      </c>
      <c r="FL40">
        <v>0</v>
      </c>
      <c r="FM40">
        <v>0</v>
      </c>
      <c r="FN40">
        <v>0</v>
      </c>
      <c r="FO40">
        <v>243</v>
      </c>
      <c r="FP40">
        <v>0</v>
      </c>
      <c r="FQ40">
        <v>0</v>
      </c>
      <c r="FR40">
        <v>0</v>
      </c>
      <c r="FS40">
        <v>0</v>
      </c>
      <c r="FT40" s="33"/>
      <c r="FU40" s="33">
        <f t="shared" si="388"/>
        <v>243</v>
      </c>
      <c r="FV40">
        <v>0</v>
      </c>
      <c r="FW40">
        <v>0</v>
      </c>
      <c r="FX40">
        <v>252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 s="33"/>
      <c r="GF40" s="33">
        <f t="shared" si="389"/>
        <v>252</v>
      </c>
      <c r="GG40" s="33" t="s">
        <v>22</v>
      </c>
      <c r="GH40" s="33" t="s">
        <v>22</v>
      </c>
      <c r="GI40" s="33" t="s">
        <v>22</v>
      </c>
      <c r="GJ40" s="33" t="s">
        <v>22</v>
      </c>
      <c r="GK40" s="33" t="s">
        <v>22</v>
      </c>
      <c r="GL40" s="33" t="s">
        <v>22</v>
      </c>
      <c r="GM40" s="33" t="s">
        <v>22</v>
      </c>
      <c r="GN40" s="33" t="s">
        <v>22</v>
      </c>
      <c r="GO40" s="33" t="s">
        <v>22</v>
      </c>
      <c r="GP40" s="33" t="s">
        <v>22</v>
      </c>
      <c r="GQ40" s="33" t="s">
        <v>22</v>
      </c>
      <c r="GR40" s="33" t="s">
        <v>22</v>
      </c>
      <c r="GS40" s="33" t="s">
        <v>22</v>
      </c>
      <c r="GT40" s="33" t="s">
        <v>22</v>
      </c>
      <c r="GU40" s="33" t="s">
        <v>22</v>
      </c>
      <c r="GV40" s="33" t="s">
        <v>22</v>
      </c>
      <c r="GW40" s="33" t="s">
        <v>22</v>
      </c>
      <c r="GX40" s="33" t="s">
        <v>22</v>
      </c>
      <c r="GY40" s="33" t="s">
        <v>22</v>
      </c>
      <c r="GZ40" s="33" t="s">
        <v>22</v>
      </c>
      <c r="HA40" s="33" t="s">
        <v>22</v>
      </c>
      <c r="HB40" s="33" t="s">
        <v>22</v>
      </c>
      <c r="HC40" s="33" t="s">
        <v>22</v>
      </c>
      <c r="HD40" s="33" t="s">
        <v>22</v>
      </c>
      <c r="HE40" s="33" t="s">
        <v>22</v>
      </c>
      <c r="HF40" s="33" t="s">
        <v>22</v>
      </c>
      <c r="HG40" s="33" t="s">
        <v>22</v>
      </c>
      <c r="HH40" s="33" t="s">
        <v>22</v>
      </c>
      <c r="HI40" s="33" t="s">
        <v>22</v>
      </c>
      <c r="HJ40" s="33" t="s">
        <v>22</v>
      </c>
      <c r="HK40" s="33" t="s">
        <v>22</v>
      </c>
      <c r="HL40" s="33" t="s">
        <v>22</v>
      </c>
      <c r="HM40" s="33" t="s">
        <v>22</v>
      </c>
    </row>
    <row r="41" spans="1:221" ht="15.75" customHeight="1" x14ac:dyDescent="0.25">
      <c r="A41" s="25" t="s">
        <v>13</v>
      </c>
      <c r="B41" s="30">
        <f>SUM(B33:B40)</f>
        <v>0</v>
      </c>
      <c r="C41" s="30">
        <f t="shared" ref="C41:F41" si="395">SUM(C33:C40)</f>
        <v>561</v>
      </c>
      <c r="D41" s="30">
        <f t="shared" si="395"/>
        <v>211</v>
      </c>
      <c r="E41" s="30">
        <f t="shared" si="395"/>
        <v>657</v>
      </c>
      <c r="F41" s="30">
        <f t="shared" si="395"/>
        <v>1827</v>
      </c>
      <c r="G41" s="30">
        <f>SUM(G33:G40)</f>
        <v>6111</v>
      </c>
      <c r="H41" s="30">
        <f t="shared" ref="H41:L41" si="396">SUM(H33:H40)</f>
        <v>1034</v>
      </c>
      <c r="I41" s="30">
        <f t="shared" si="396"/>
        <v>9715</v>
      </c>
      <c r="J41" s="30">
        <f t="shared" si="396"/>
        <v>6790</v>
      </c>
      <c r="K41" s="30">
        <f>SUM(K33:K40)</f>
        <v>21234</v>
      </c>
      <c r="L41" s="30">
        <f t="shared" si="396"/>
        <v>48140</v>
      </c>
      <c r="M41" s="30">
        <f>SUM(M33:M40)</f>
        <v>0</v>
      </c>
      <c r="N41" s="30">
        <f t="shared" ref="N41" si="397">SUM(N33:N40)</f>
        <v>1445</v>
      </c>
      <c r="O41" s="30">
        <f t="shared" ref="O41" si="398">SUM(O33:O40)</f>
        <v>972</v>
      </c>
      <c r="P41" s="30">
        <f t="shared" ref="P41" si="399">SUM(P33:P40)</f>
        <v>755</v>
      </c>
      <c r="Q41" s="30">
        <f t="shared" ref="Q41" si="400">SUM(Q33:Q40)</f>
        <v>2286</v>
      </c>
      <c r="R41" s="30">
        <f>SUM(R33:R40)</f>
        <v>8866</v>
      </c>
      <c r="S41" s="30">
        <f t="shared" ref="S41" si="401">SUM(S33:S40)</f>
        <v>1012</v>
      </c>
      <c r="T41" s="30">
        <f t="shared" ref="T41" si="402">SUM(T33:T40)</f>
        <v>12553</v>
      </c>
      <c r="U41" s="30">
        <f t="shared" ref="U41" si="403">SUM(U33:U40)</f>
        <v>7282</v>
      </c>
      <c r="V41" s="30">
        <f t="shared" ref="V41" si="404">SUM(V33:V40)</f>
        <v>16350</v>
      </c>
      <c r="W41" s="30">
        <f t="shared" ref="W41" si="405">SUM(W33:W40)</f>
        <v>51521</v>
      </c>
      <c r="X41" s="30">
        <f>SUM(X33:X40)</f>
        <v>0</v>
      </c>
      <c r="Y41" s="30">
        <f t="shared" ref="Y41" si="406">SUM(Y33:Y40)</f>
        <v>2316</v>
      </c>
      <c r="Z41" s="30">
        <f t="shared" ref="Z41" si="407">SUM(Z33:Z40)</f>
        <v>1501</v>
      </c>
      <c r="AA41" s="30">
        <f t="shared" ref="AA41" si="408">SUM(AA33:AA40)</f>
        <v>1528</v>
      </c>
      <c r="AB41" s="30">
        <f t="shared" ref="AB41" si="409">SUM(AB33:AB40)</f>
        <v>2173</v>
      </c>
      <c r="AC41" s="30">
        <f>SUM(AC33:AC40)</f>
        <v>9439</v>
      </c>
      <c r="AD41" s="30">
        <f t="shared" ref="AD41" si="410">SUM(AD33:AD40)</f>
        <v>469</v>
      </c>
      <c r="AE41" s="30">
        <f t="shared" ref="AE41" si="411">SUM(AE33:AE40)</f>
        <v>19830</v>
      </c>
      <c r="AF41" s="30">
        <f t="shared" ref="AF41" si="412">SUM(AF33:AF40)</f>
        <v>6543</v>
      </c>
      <c r="AG41" s="30">
        <f t="shared" ref="AG41" si="413">SUM(AG33:AG40)</f>
        <v>17563</v>
      </c>
      <c r="AH41" s="30">
        <f t="shared" ref="AH41" si="414">SUM(AH33:AH40)</f>
        <v>61362</v>
      </c>
      <c r="AI41" s="30">
        <f>SUM(AI33:AI40)</f>
        <v>536</v>
      </c>
      <c r="AJ41" s="30">
        <f t="shared" ref="AJ41" si="415">SUM(AJ33:AJ40)</f>
        <v>1764</v>
      </c>
      <c r="AK41" s="30">
        <f t="shared" ref="AK41" si="416">SUM(AK33:AK40)</f>
        <v>1520</v>
      </c>
      <c r="AL41" s="30">
        <f t="shared" ref="AL41" si="417">SUM(AL33:AL40)</f>
        <v>1521</v>
      </c>
      <c r="AM41" s="30">
        <f t="shared" ref="AM41" si="418">SUM(AM33:AM40)</f>
        <v>1832</v>
      </c>
      <c r="AN41" s="30">
        <f>SUM(AN33:AN40)</f>
        <v>16123</v>
      </c>
      <c r="AO41" s="30">
        <f t="shared" ref="AO41" si="419">SUM(AO33:AO40)</f>
        <v>776</v>
      </c>
      <c r="AP41" s="30">
        <f t="shared" ref="AP41" si="420">SUM(AP33:AP40)</f>
        <v>19691</v>
      </c>
      <c r="AQ41" s="30">
        <f t="shared" ref="AQ41" si="421">SUM(AQ33:AQ40)</f>
        <v>13242</v>
      </c>
      <c r="AR41" s="30">
        <f t="shared" ref="AR41" si="422">SUM(AR33:AR40)</f>
        <v>22967</v>
      </c>
      <c r="AS41" s="30">
        <f t="shared" ref="AS41" si="423">SUM(AS33:AS40)</f>
        <v>79972</v>
      </c>
      <c r="AT41" s="30">
        <f>SUM(AT33:AT40)</f>
        <v>0</v>
      </c>
      <c r="AU41" s="30">
        <f t="shared" ref="AU41" si="424">SUM(AU33:AU40)</f>
        <v>1693</v>
      </c>
      <c r="AV41" s="30">
        <f t="shared" ref="AV41" si="425">SUM(AV33:AV40)</f>
        <v>1293</v>
      </c>
      <c r="AW41" s="30">
        <f t="shared" ref="AW41" si="426">SUM(AW33:AW40)</f>
        <v>1041</v>
      </c>
      <c r="AX41" s="30">
        <f t="shared" ref="AX41" si="427">SUM(AX33:AX40)</f>
        <v>2376</v>
      </c>
      <c r="AY41" s="30">
        <f>SUM(AY33:AY40)</f>
        <v>12161</v>
      </c>
      <c r="AZ41" s="30">
        <f t="shared" ref="AZ41" si="428">SUM(AZ33:AZ40)</f>
        <v>1634</v>
      </c>
      <c r="BA41" s="30">
        <f t="shared" ref="BA41" si="429">SUM(BA33:BA40)</f>
        <v>10092</v>
      </c>
      <c r="BB41" s="30">
        <f t="shared" ref="BB41" si="430">SUM(BB33:BB40)</f>
        <v>6053</v>
      </c>
      <c r="BC41" s="30">
        <f t="shared" ref="BC41" si="431">SUM(BC33:BC40)</f>
        <v>16304</v>
      </c>
      <c r="BD41" s="30">
        <f t="shared" ref="BD41" si="432">SUM(BD33:BD40)</f>
        <v>52647</v>
      </c>
      <c r="BE41" s="30">
        <f>SUM(BE33:BE40)</f>
        <v>277</v>
      </c>
      <c r="BF41" s="30">
        <f t="shared" ref="BF41" si="433">SUM(BF33:BF40)</f>
        <v>2273</v>
      </c>
      <c r="BG41" s="30">
        <f t="shared" ref="BG41" si="434">SUM(BG33:BG40)</f>
        <v>1006</v>
      </c>
      <c r="BH41" s="30">
        <f t="shared" ref="BH41" si="435">SUM(BH33:BH40)</f>
        <v>2073</v>
      </c>
      <c r="BI41" s="30">
        <f t="shared" ref="BI41" si="436">SUM(BI33:BI40)</f>
        <v>967</v>
      </c>
      <c r="BJ41" s="30">
        <f>SUM(BJ33:BJ40)</f>
        <v>9689</v>
      </c>
      <c r="BK41" s="30">
        <f t="shared" ref="BK41" si="437">SUM(BK33:BK40)</f>
        <v>508</v>
      </c>
      <c r="BL41" s="30">
        <f t="shared" ref="BL41" si="438">SUM(BL33:BL40)</f>
        <v>6435</v>
      </c>
      <c r="BM41" s="30">
        <f t="shared" ref="BM41" si="439">SUM(BM33:BM40)</f>
        <v>3877</v>
      </c>
      <c r="BN41" s="30">
        <f t="shared" ref="BN41" si="440">SUM(BN33:BN40)</f>
        <v>11988</v>
      </c>
      <c r="BO41" s="30">
        <f t="shared" ref="BO41" si="441">SUM(BO33:BO40)</f>
        <v>39093</v>
      </c>
      <c r="BP41" s="30">
        <f>SUM(BP33:BP40)</f>
        <v>0</v>
      </c>
      <c r="BQ41" s="30">
        <f t="shared" ref="BQ41" si="442">SUM(BQ33:BQ40)</f>
        <v>1224</v>
      </c>
      <c r="BR41" s="30">
        <f t="shared" ref="BR41" si="443">SUM(BR33:BR40)</f>
        <v>1769</v>
      </c>
      <c r="BS41" s="30">
        <f t="shared" ref="BS41" si="444">SUM(BS33:BS40)</f>
        <v>2299</v>
      </c>
      <c r="BT41" s="30">
        <f t="shared" ref="BT41" si="445">SUM(BT33:BT40)</f>
        <v>828</v>
      </c>
      <c r="BU41" s="30">
        <f>SUM(BU33:BU40)</f>
        <v>8938</v>
      </c>
      <c r="BV41" s="30">
        <f t="shared" ref="BV41" si="446">SUM(BV33:BV40)</f>
        <v>1706</v>
      </c>
      <c r="BW41" s="30">
        <f t="shared" ref="BW41" si="447">SUM(BW33:BW40)</f>
        <v>9050</v>
      </c>
      <c r="BX41" s="30">
        <f t="shared" ref="BX41" si="448">SUM(BX33:BX40)</f>
        <v>7384</v>
      </c>
      <c r="BY41" s="30">
        <f t="shared" ref="BY41" si="449">SUM(BY33:BY40)</f>
        <v>10728</v>
      </c>
      <c r="BZ41" s="30">
        <f t="shared" ref="BZ41" si="450">SUM(BZ33:BZ40)</f>
        <v>43926</v>
      </c>
      <c r="CA41" s="30">
        <f>SUM(CA33:CA40)</f>
        <v>0</v>
      </c>
      <c r="CB41" s="30">
        <f t="shared" ref="CB41" si="451">SUM(CB33:CB40)</f>
        <v>713</v>
      </c>
      <c r="CC41" s="30">
        <f t="shared" ref="CC41" si="452">SUM(CC33:CC40)</f>
        <v>1800</v>
      </c>
      <c r="CD41" s="30">
        <f t="shared" ref="CD41" si="453">SUM(CD33:CD40)</f>
        <v>1777</v>
      </c>
      <c r="CE41" s="30">
        <f t="shared" ref="CE41" si="454">SUM(CE33:CE40)</f>
        <v>277</v>
      </c>
      <c r="CF41" s="30">
        <f>SUM(CF33:CF40)</f>
        <v>10628</v>
      </c>
      <c r="CG41" s="30">
        <f t="shared" ref="CG41" si="455">SUM(CG33:CG40)</f>
        <v>997</v>
      </c>
      <c r="CH41" s="30">
        <f t="shared" ref="CH41" si="456">SUM(CH33:CH40)</f>
        <v>5427</v>
      </c>
      <c r="CI41" s="30">
        <f t="shared" ref="CI41" si="457">SUM(CI33:CI40)</f>
        <v>5781</v>
      </c>
      <c r="CJ41" s="30">
        <f t="shared" ref="CJ41" si="458">SUM(CJ33:CJ40)</f>
        <v>10317</v>
      </c>
      <c r="CK41" s="30">
        <f t="shared" ref="CK41" si="459">SUM(CK33:CK40)</f>
        <v>37717</v>
      </c>
      <c r="CL41" s="30">
        <f>SUM(CL33:CL40)</f>
        <v>0</v>
      </c>
      <c r="CM41" s="30">
        <f t="shared" ref="CM41" si="460">SUM(CM33:CM40)</f>
        <v>511</v>
      </c>
      <c r="CN41" s="30">
        <f t="shared" ref="CN41" si="461">SUM(CN33:CN40)</f>
        <v>829</v>
      </c>
      <c r="CO41" s="30">
        <f t="shared" ref="CO41" si="462">SUM(CO33:CO40)</f>
        <v>2296</v>
      </c>
      <c r="CP41" s="30">
        <f t="shared" ref="CP41" si="463">SUM(CP33:CP40)</f>
        <v>2112</v>
      </c>
      <c r="CQ41" s="30">
        <f>SUM(CQ33:CQ40)</f>
        <v>10348</v>
      </c>
      <c r="CR41" s="30">
        <f t="shared" ref="CR41" si="464">SUM(CR33:CR40)</f>
        <v>329</v>
      </c>
      <c r="CS41" s="30">
        <f t="shared" ref="CS41" si="465">SUM(CS33:CS40)</f>
        <v>4400</v>
      </c>
      <c r="CT41" s="30">
        <f t="shared" ref="CT41" si="466">SUM(CT33:CT40)</f>
        <v>4827</v>
      </c>
      <c r="CU41" s="30">
        <f t="shared" ref="CU41" si="467">SUM(CU33:CU40)</f>
        <v>8305</v>
      </c>
      <c r="CV41" s="30">
        <f t="shared" ref="CV41" si="468">SUM(CV33:CV40)</f>
        <v>33957</v>
      </c>
      <c r="CW41" s="30">
        <f>SUM(CW33:CW40)</f>
        <v>511</v>
      </c>
      <c r="CX41" s="30">
        <f t="shared" ref="CX41" si="469">SUM(CX33:CX40)</f>
        <v>270</v>
      </c>
      <c r="CY41" s="30">
        <f t="shared" ref="CY41" si="470">SUM(CY33:CY40)</f>
        <v>2671</v>
      </c>
      <c r="CZ41" s="30">
        <f t="shared" ref="CZ41" si="471">SUM(CZ33:CZ40)</f>
        <v>1931</v>
      </c>
      <c r="DA41" s="30">
        <f t="shared" ref="DA41" si="472">SUM(DA33:DA40)</f>
        <v>7392</v>
      </c>
      <c r="DB41" s="30">
        <f>SUM(DB33:DB40)</f>
        <v>6151</v>
      </c>
      <c r="DC41" s="30">
        <f t="shared" ref="DC41" si="473">SUM(DC33:DC40)</f>
        <v>3123</v>
      </c>
      <c r="DD41" s="30">
        <f t="shared" ref="DD41" si="474">SUM(DD33:DD40)</f>
        <v>3532</v>
      </c>
      <c r="DE41" s="30">
        <f t="shared" ref="DE41" si="475">SUM(DE33:DE40)</f>
        <v>6928</v>
      </c>
      <c r="DF41" s="30">
        <f t="shared" ref="DF41" si="476">SUM(DF33:DF40)</f>
        <v>27128</v>
      </c>
      <c r="DG41" s="30">
        <f t="shared" ref="DG41" si="477">SUM(DG33:DG40)</f>
        <v>59637</v>
      </c>
      <c r="DH41" s="30">
        <f>SUM(DH33:DH40)</f>
        <v>263</v>
      </c>
      <c r="DI41" s="30">
        <f t="shared" ref="DI41" si="478">SUM(DI33:DI40)</f>
        <v>1188</v>
      </c>
      <c r="DJ41" s="30">
        <f t="shared" ref="DJ41" si="479">SUM(DJ33:DJ40)</f>
        <v>1191</v>
      </c>
      <c r="DK41" s="30">
        <f t="shared" ref="DK41" si="480">SUM(DK33:DK40)</f>
        <v>1232</v>
      </c>
      <c r="DL41" s="30">
        <f t="shared" ref="DL41" si="481">SUM(DL33:DL40)</f>
        <v>12174</v>
      </c>
      <c r="DM41" s="30">
        <f>SUM(DM33:DM40)</f>
        <v>1618</v>
      </c>
      <c r="DN41" s="30">
        <f t="shared" ref="DN41" si="482">SUM(DN33:DN40)</f>
        <v>4089</v>
      </c>
      <c r="DO41" s="30">
        <f t="shared" ref="DO41" si="483">SUM(DO33:DO40)</f>
        <v>5066</v>
      </c>
      <c r="DP41" s="30">
        <f t="shared" ref="DP41" si="484">SUM(DP33:DP40)</f>
        <v>13181</v>
      </c>
      <c r="DQ41" s="30">
        <f t="shared" ref="DQ41" si="485">SUM(DQ33:DQ40)</f>
        <v>0</v>
      </c>
      <c r="DR41" s="30">
        <f t="shared" ref="DR41" si="486">SUM(DR33:DR40)</f>
        <v>40002</v>
      </c>
      <c r="DS41" s="30">
        <f>SUM(DS33:DS40)</f>
        <v>0</v>
      </c>
      <c r="DT41" s="30">
        <f t="shared" ref="DT41" si="487">SUM(DT33:DT40)</f>
        <v>396</v>
      </c>
      <c r="DU41" s="30">
        <f t="shared" ref="DU41" si="488">SUM(DU33:DU40)</f>
        <v>2660</v>
      </c>
      <c r="DV41" s="30">
        <f t="shared" ref="DV41" si="489">SUM(DV33:DV40)</f>
        <v>1581</v>
      </c>
      <c r="DW41" s="30">
        <f t="shared" ref="DW41" si="490">SUM(DW33:DW40)</f>
        <v>1196</v>
      </c>
      <c r="DX41" s="30">
        <f>SUM(DX33:DX40)</f>
        <v>10118</v>
      </c>
      <c r="DY41" s="30">
        <f t="shared" ref="DY41" si="491">SUM(DY33:DY40)</f>
        <v>1037</v>
      </c>
      <c r="DZ41" s="30">
        <f t="shared" ref="DZ41" si="492">SUM(DZ33:DZ40)</f>
        <v>3771</v>
      </c>
      <c r="EA41" s="30">
        <f t="shared" ref="EA41" si="493">SUM(EA33:EA40)</f>
        <v>6891</v>
      </c>
      <c r="EB41" s="30">
        <f t="shared" ref="EB41" si="494">SUM(EB33:EB40)</f>
        <v>15438</v>
      </c>
      <c r="EC41" s="30">
        <f t="shared" ref="EC41" si="495">SUM(EC33:EC40)</f>
        <v>43088</v>
      </c>
      <c r="ED41" s="30">
        <f>SUM(ED33:ED40)</f>
        <v>0</v>
      </c>
      <c r="EE41" s="30">
        <f t="shared" ref="EE41" si="496">SUM(EE33:EE40)</f>
        <v>848</v>
      </c>
      <c r="EF41" s="30">
        <f t="shared" ref="EF41" si="497">SUM(EF33:EF40)</f>
        <v>1582</v>
      </c>
      <c r="EG41" s="30">
        <f t="shared" ref="EG41" si="498">SUM(EG33:EG40)</f>
        <v>1411</v>
      </c>
      <c r="EH41" s="30">
        <f t="shared" ref="EH41" si="499">SUM(EH33:EH40)</f>
        <v>1644</v>
      </c>
      <c r="EI41" s="30">
        <f>SUM(EI33:EI40)</f>
        <v>9187</v>
      </c>
      <c r="EJ41" s="30">
        <f t="shared" ref="EJ41" si="500">SUM(EJ33:EJ40)</f>
        <v>608</v>
      </c>
      <c r="EK41" s="30">
        <f t="shared" ref="EK41" si="501">SUM(EK33:EK40)</f>
        <v>5311</v>
      </c>
      <c r="EL41" s="30">
        <f t="shared" ref="EL41" si="502">SUM(EL33:EL40)</f>
        <v>9522</v>
      </c>
      <c r="EM41" s="30">
        <f t="shared" ref="EM41" si="503">SUM(EM33:EM40)</f>
        <v>12486</v>
      </c>
      <c r="EN41" s="30">
        <f t="shared" ref="EN41" si="504">SUM(EN33:EN40)</f>
        <v>42599</v>
      </c>
      <c r="EO41" s="30">
        <f>SUM(EO33:EO40)</f>
        <v>947</v>
      </c>
      <c r="EP41" s="30">
        <f t="shared" ref="EP41" si="505">SUM(EP33:EP40)</f>
        <v>1319</v>
      </c>
      <c r="EQ41" s="30">
        <f t="shared" ref="EQ41" si="506">SUM(EQ33:EQ40)</f>
        <v>1125</v>
      </c>
      <c r="ER41" s="30">
        <f t="shared" ref="ER41" si="507">SUM(ER33:ER40)</f>
        <v>1496</v>
      </c>
      <c r="ES41" s="30">
        <f t="shared" ref="ES41" si="508">SUM(ES33:ES40)</f>
        <v>14010</v>
      </c>
      <c r="ET41" s="30">
        <f>SUM(ET33:ET40)</f>
        <v>637</v>
      </c>
      <c r="EU41" s="30">
        <f t="shared" ref="EU41" si="509">SUM(EU33:EU40)</f>
        <v>9076</v>
      </c>
      <c r="EV41" s="30">
        <f t="shared" ref="EV41" si="510">SUM(EV33:EV40)</f>
        <v>7701</v>
      </c>
      <c r="EW41" s="30">
        <f t="shared" ref="EW41" si="511">SUM(EW33:EW40)</f>
        <v>16964</v>
      </c>
      <c r="EX41" s="30">
        <f t="shared" ref="EX41" si="512">SUM(EX33:EX40)</f>
        <v>0</v>
      </c>
      <c r="EY41" s="30">
        <f t="shared" ref="EY41" si="513">SUM(EY33:EY40)</f>
        <v>53275</v>
      </c>
      <c r="EZ41" s="30">
        <f>SUM(EZ33:EZ40)</f>
        <v>2113</v>
      </c>
      <c r="FA41" s="30">
        <f t="shared" ref="FA41" si="514">SUM(FA33:FA40)</f>
        <v>3216</v>
      </c>
      <c r="FB41" s="30">
        <f t="shared" ref="FB41" si="515">SUM(FB33:FB40)</f>
        <v>3852</v>
      </c>
      <c r="FC41" s="30">
        <f t="shared" ref="FC41" si="516">SUM(FC33:FC40)</f>
        <v>2896</v>
      </c>
      <c r="FD41" s="30">
        <f t="shared" ref="FD41" si="517">SUM(FD33:FD40)</f>
        <v>17158</v>
      </c>
      <c r="FE41" s="30">
        <f>SUM(FE33:FE40)</f>
        <v>623</v>
      </c>
      <c r="FF41" s="30">
        <f t="shared" ref="FF41" si="518">SUM(FF33:FF40)</f>
        <v>9243</v>
      </c>
      <c r="FG41" s="30">
        <f t="shared" ref="FG41" si="519">SUM(FG33:FG40)</f>
        <v>7610</v>
      </c>
      <c r="FH41" s="30">
        <f t="shared" ref="FH41" si="520">SUM(FH33:FH40)</f>
        <v>17188</v>
      </c>
      <c r="FI41" s="30">
        <f t="shared" ref="FI41" si="521">SUM(FI33:FI40)</f>
        <v>0</v>
      </c>
      <c r="FJ41" s="30">
        <f t="shared" ref="FJ41" si="522">SUM(FJ33:FJ40)</f>
        <v>63899</v>
      </c>
      <c r="FK41" s="30">
        <f>SUM(FK33:FK40)</f>
        <v>804</v>
      </c>
      <c r="FL41" s="30">
        <f t="shared" ref="FL41" si="523">SUM(FL33:FL40)</f>
        <v>2488</v>
      </c>
      <c r="FM41" s="30">
        <f t="shared" ref="FM41" si="524">SUM(FM33:FM40)</f>
        <v>3010</v>
      </c>
      <c r="FN41" s="30">
        <f t="shared" ref="FN41" si="525">SUM(FN33:FN40)</f>
        <v>3764</v>
      </c>
      <c r="FO41" s="30">
        <f t="shared" ref="FO41" si="526">SUM(FO33:FO40)</f>
        <v>14734</v>
      </c>
      <c r="FP41" s="30">
        <f>SUM(FP33:FP40)</f>
        <v>774</v>
      </c>
      <c r="FQ41" s="30">
        <f t="shared" ref="FQ41" si="527">SUM(FQ33:FQ40)</f>
        <v>12108</v>
      </c>
      <c r="FR41" s="30">
        <f t="shared" ref="FR41" si="528">SUM(FR33:FR40)</f>
        <v>7383</v>
      </c>
      <c r="FS41" s="30">
        <f t="shared" ref="FS41" si="529">SUM(FS33:FS40)</f>
        <v>13263</v>
      </c>
      <c r="FT41" s="30">
        <f t="shared" ref="FT41" si="530">SUM(FT33:FT40)</f>
        <v>0</v>
      </c>
      <c r="FU41" s="30">
        <f t="shared" ref="FU41" si="531">SUM(FU33:FU40)</f>
        <v>58328</v>
      </c>
      <c r="FV41" s="30">
        <f>SUM(FV33:FV40)</f>
        <v>1295</v>
      </c>
      <c r="FW41" s="30">
        <f t="shared" ref="FW41" si="532">SUM(FW33:FW40)</f>
        <v>2973</v>
      </c>
      <c r="FX41" s="30">
        <f t="shared" ref="FX41" si="533">SUM(FX33:FX40)</f>
        <v>3948</v>
      </c>
      <c r="FY41" s="30">
        <f t="shared" ref="FY41" si="534">SUM(FY33:FY40)</f>
        <v>3423</v>
      </c>
      <c r="FZ41" s="30">
        <f t="shared" ref="FZ41" si="535">SUM(FZ33:FZ40)</f>
        <v>9038</v>
      </c>
      <c r="GA41" s="30">
        <f>SUM(GA33:GA40)</f>
        <v>667</v>
      </c>
      <c r="GB41" s="30">
        <f t="shared" ref="GB41" si="536">SUM(GB33:GB40)</f>
        <v>8951</v>
      </c>
      <c r="GC41" s="30">
        <f t="shared" ref="GC41" si="537">SUM(GC33:GC40)</f>
        <v>10455</v>
      </c>
      <c r="GD41" s="30">
        <f t="shared" ref="GD41" si="538">SUM(GD33:GD40)</f>
        <v>12347</v>
      </c>
      <c r="GE41" s="30">
        <f t="shared" ref="GE41" si="539">SUM(GE33:GE40)</f>
        <v>0</v>
      </c>
      <c r="GF41" s="30">
        <f t="shared" ref="GF41" si="540">SUM(GF33:GF40)</f>
        <v>53097</v>
      </c>
      <c r="GG41" s="30">
        <f>SUM(GG33:GG40)</f>
        <v>0</v>
      </c>
      <c r="GH41" s="30">
        <f t="shared" ref="GH41" si="541">SUM(GH33:GH40)</f>
        <v>1266</v>
      </c>
      <c r="GI41" s="30">
        <f t="shared" ref="GI41" si="542">SUM(GI33:GI40)</f>
        <v>2451</v>
      </c>
      <c r="GJ41" s="30">
        <f t="shared" ref="GJ41" si="543">SUM(GJ33:GJ40)</f>
        <v>4586</v>
      </c>
      <c r="GK41" s="30">
        <f t="shared" ref="GK41" si="544">SUM(GK33:GK40)</f>
        <v>1926</v>
      </c>
      <c r="GL41" s="30">
        <f>SUM(GL33:GL40)</f>
        <v>18843</v>
      </c>
      <c r="GM41" s="30">
        <f t="shared" ref="GM41" si="545">SUM(GM33:GM40)</f>
        <v>449</v>
      </c>
      <c r="GN41" s="30">
        <f t="shared" ref="GN41" si="546">SUM(GN33:GN40)</f>
        <v>5717</v>
      </c>
      <c r="GO41" s="30">
        <f t="shared" ref="GO41" si="547">SUM(GO33:GO40)</f>
        <v>10819</v>
      </c>
      <c r="GP41" s="30">
        <f t="shared" ref="GP41" si="548">SUM(GP33:GP40)</f>
        <v>16442</v>
      </c>
      <c r="GQ41" s="30">
        <f t="shared" ref="GQ41" si="549">SUM(GQ33:GQ40)</f>
        <v>62499</v>
      </c>
      <c r="GR41" s="30">
        <f>SUM(GR33:GR40)</f>
        <v>0</v>
      </c>
      <c r="GS41" s="30">
        <f t="shared" ref="GS41" si="550">SUM(GS33:GS40)</f>
        <v>2621</v>
      </c>
      <c r="GT41" s="30">
        <f t="shared" ref="GT41" si="551">SUM(GT33:GT40)</f>
        <v>1334</v>
      </c>
      <c r="GU41" s="30">
        <f t="shared" ref="GU41" si="552">SUM(GU33:GU40)</f>
        <v>2120</v>
      </c>
      <c r="GV41" s="30">
        <f t="shared" ref="GV41" si="553">SUM(GV33:GV40)</f>
        <v>2348</v>
      </c>
      <c r="GW41" s="30">
        <f>SUM(GW33:GW40)</f>
        <v>24268</v>
      </c>
      <c r="GX41" s="30">
        <f t="shared" ref="GX41" si="554">SUM(GX33:GX40)</f>
        <v>1092</v>
      </c>
      <c r="GY41" s="30">
        <f t="shared" ref="GY41" si="555">SUM(GY33:GY40)</f>
        <v>9493</v>
      </c>
      <c r="GZ41" s="30">
        <f t="shared" ref="GZ41" si="556">SUM(GZ33:GZ40)</f>
        <v>11220</v>
      </c>
      <c r="HA41" s="30">
        <f t="shared" ref="HA41" si="557">SUM(HA33:HA40)</f>
        <v>18999</v>
      </c>
      <c r="HB41" s="30">
        <f t="shared" ref="HB41" si="558">SUM(HB33:HB40)</f>
        <v>73495</v>
      </c>
      <c r="HC41" s="30">
        <f>SUM(HC33:HC40)</f>
        <v>0</v>
      </c>
      <c r="HD41" s="30">
        <f t="shared" ref="HD41:HG41" si="559">SUM(HD33:HD40)</f>
        <v>713</v>
      </c>
      <c r="HE41" s="30">
        <f t="shared" si="559"/>
        <v>1800</v>
      </c>
      <c r="HF41" s="30">
        <f t="shared" si="559"/>
        <v>1777</v>
      </c>
      <c r="HG41" s="30">
        <f t="shared" si="559"/>
        <v>277</v>
      </c>
      <c r="HH41" s="30">
        <f>SUM(HH33:HH40)</f>
        <v>10628</v>
      </c>
      <c r="HI41" s="30">
        <f t="shared" ref="HI41:HM41" si="560">SUM(HI33:HI40)</f>
        <v>997</v>
      </c>
      <c r="HJ41" s="30">
        <f t="shared" si="560"/>
        <v>5427</v>
      </c>
      <c r="HK41" s="30">
        <f t="shared" si="560"/>
        <v>5781</v>
      </c>
      <c r="HL41" s="30">
        <f t="shared" si="560"/>
        <v>10317</v>
      </c>
      <c r="HM41" s="30">
        <f t="shared" si="560"/>
        <v>37717</v>
      </c>
    </row>
    <row r="42" spans="1:221" ht="15.75" customHeight="1" x14ac:dyDescent="0.25">
      <c r="A42" s="27"/>
    </row>
    <row r="43" spans="1:221" ht="15.75" customHeight="1" x14ac:dyDescent="0.25">
      <c r="A43" s="27"/>
    </row>
    <row r="44" spans="1:221" ht="15.75" customHeight="1" x14ac:dyDescent="0.25">
      <c r="A44" s="26" t="s">
        <v>25</v>
      </c>
      <c r="B44" s="46">
        <v>2005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>
        <v>2006</v>
      </c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>
        <v>2007</v>
      </c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>
        <v>2008</v>
      </c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>
        <v>2009</v>
      </c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>
        <v>2010</v>
      </c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>
        <v>2011</v>
      </c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>
        <v>2012</v>
      </c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>
        <v>2013</v>
      </c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>
        <v>2014</v>
      </c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>
        <v>2015</v>
      </c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>
        <v>2016</v>
      </c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>
        <v>2017</v>
      </c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>
        <v>2018</v>
      </c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>
        <v>2019</v>
      </c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>
        <v>2020</v>
      </c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>
        <v>2021</v>
      </c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>
        <v>2022</v>
      </c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>
        <v>2023</v>
      </c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>
        <v>2024</v>
      </c>
      <c r="HD44" s="46"/>
      <c r="HE44" s="46"/>
      <c r="HF44" s="46"/>
      <c r="HG44" s="46"/>
      <c r="HH44" s="46"/>
      <c r="HI44" s="46"/>
      <c r="HJ44" s="46"/>
      <c r="HK44" s="46"/>
      <c r="HL44" s="46"/>
      <c r="HM44" s="46"/>
    </row>
    <row r="45" spans="1:221" s="37" customFormat="1" ht="54.75" customHeight="1" x14ac:dyDescent="0.2">
      <c r="A45" s="34"/>
      <c r="B45" s="35" t="s">
        <v>46</v>
      </c>
      <c r="C45" s="35" t="s">
        <v>47</v>
      </c>
      <c r="D45" s="35" t="s">
        <v>48</v>
      </c>
      <c r="E45" s="35" t="s">
        <v>49</v>
      </c>
      <c r="F45" s="35" t="s">
        <v>50</v>
      </c>
      <c r="G45" s="35" t="s">
        <v>51</v>
      </c>
      <c r="H45" s="35" t="s">
        <v>52</v>
      </c>
      <c r="I45" s="35" t="s">
        <v>53</v>
      </c>
      <c r="J45" s="35" t="s">
        <v>54</v>
      </c>
      <c r="K45" s="36" t="s">
        <v>55</v>
      </c>
      <c r="L45" s="36" t="s">
        <v>13</v>
      </c>
      <c r="M45" s="35" t="s">
        <v>46</v>
      </c>
      <c r="N45" s="35" t="s">
        <v>47</v>
      </c>
      <c r="O45" s="35" t="s">
        <v>48</v>
      </c>
      <c r="P45" s="35" t="s">
        <v>49</v>
      </c>
      <c r="Q45" s="35" t="s">
        <v>50</v>
      </c>
      <c r="R45" s="35" t="s">
        <v>51</v>
      </c>
      <c r="S45" s="35" t="s">
        <v>52</v>
      </c>
      <c r="T45" s="35" t="s">
        <v>53</v>
      </c>
      <c r="U45" s="35" t="s">
        <v>54</v>
      </c>
      <c r="V45" s="36" t="s">
        <v>55</v>
      </c>
      <c r="W45" s="36" t="s">
        <v>13</v>
      </c>
      <c r="X45" s="35" t="s">
        <v>46</v>
      </c>
      <c r="Y45" s="35" t="s">
        <v>47</v>
      </c>
      <c r="Z45" s="35" t="s">
        <v>48</v>
      </c>
      <c r="AA45" s="35" t="s">
        <v>49</v>
      </c>
      <c r="AB45" s="35" t="s">
        <v>50</v>
      </c>
      <c r="AC45" s="35" t="s">
        <v>51</v>
      </c>
      <c r="AD45" s="35" t="s">
        <v>52</v>
      </c>
      <c r="AE45" s="35" t="s">
        <v>53</v>
      </c>
      <c r="AF45" s="35" t="s">
        <v>54</v>
      </c>
      <c r="AG45" s="36" t="s">
        <v>55</v>
      </c>
      <c r="AH45" s="36" t="s">
        <v>13</v>
      </c>
      <c r="AI45" s="35" t="s">
        <v>46</v>
      </c>
      <c r="AJ45" s="35" t="s">
        <v>47</v>
      </c>
      <c r="AK45" s="35" t="s">
        <v>48</v>
      </c>
      <c r="AL45" s="35" t="s">
        <v>49</v>
      </c>
      <c r="AM45" s="35" t="s">
        <v>50</v>
      </c>
      <c r="AN45" s="35" t="s">
        <v>51</v>
      </c>
      <c r="AO45" s="35" t="s">
        <v>52</v>
      </c>
      <c r="AP45" s="35" t="s">
        <v>53</v>
      </c>
      <c r="AQ45" s="35" t="s">
        <v>54</v>
      </c>
      <c r="AR45" s="36" t="s">
        <v>55</v>
      </c>
      <c r="AS45" s="36" t="s">
        <v>13</v>
      </c>
      <c r="AT45" s="35" t="s">
        <v>46</v>
      </c>
      <c r="AU45" s="35" t="s">
        <v>47</v>
      </c>
      <c r="AV45" s="35" t="s">
        <v>48</v>
      </c>
      <c r="AW45" s="35" t="s">
        <v>49</v>
      </c>
      <c r="AX45" s="35" t="s">
        <v>50</v>
      </c>
      <c r="AY45" s="35" t="s">
        <v>51</v>
      </c>
      <c r="AZ45" s="35" t="s">
        <v>52</v>
      </c>
      <c r="BA45" s="35" t="s">
        <v>53</v>
      </c>
      <c r="BB45" s="35" t="s">
        <v>54</v>
      </c>
      <c r="BC45" s="36" t="s">
        <v>55</v>
      </c>
      <c r="BD45" s="36" t="s">
        <v>13</v>
      </c>
      <c r="BE45" s="35" t="s">
        <v>46</v>
      </c>
      <c r="BF45" s="35" t="s">
        <v>47</v>
      </c>
      <c r="BG45" s="35" t="s">
        <v>48</v>
      </c>
      <c r="BH45" s="35" t="s">
        <v>49</v>
      </c>
      <c r="BI45" s="35" t="s">
        <v>50</v>
      </c>
      <c r="BJ45" s="35" t="s">
        <v>51</v>
      </c>
      <c r="BK45" s="35" t="s">
        <v>52</v>
      </c>
      <c r="BL45" s="35" t="s">
        <v>53</v>
      </c>
      <c r="BM45" s="35" t="s">
        <v>54</v>
      </c>
      <c r="BN45" s="36" t="s">
        <v>55</v>
      </c>
      <c r="BO45" s="36" t="s">
        <v>13</v>
      </c>
      <c r="BP45" s="35" t="s">
        <v>46</v>
      </c>
      <c r="BQ45" s="35" t="s">
        <v>47</v>
      </c>
      <c r="BR45" s="35" t="s">
        <v>48</v>
      </c>
      <c r="BS45" s="35" t="s">
        <v>49</v>
      </c>
      <c r="BT45" s="35" t="s">
        <v>50</v>
      </c>
      <c r="BU45" s="35" t="s">
        <v>51</v>
      </c>
      <c r="BV45" s="35" t="s">
        <v>52</v>
      </c>
      <c r="BW45" s="35" t="s">
        <v>53</v>
      </c>
      <c r="BX45" s="35" t="s">
        <v>54</v>
      </c>
      <c r="BY45" s="36" t="s">
        <v>55</v>
      </c>
      <c r="BZ45" s="36" t="s">
        <v>13</v>
      </c>
      <c r="CA45" s="35" t="s">
        <v>46</v>
      </c>
      <c r="CB45" s="35" t="s">
        <v>47</v>
      </c>
      <c r="CC45" s="35" t="s">
        <v>48</v>
      </c>
      <c r="CD45" s="35" t="s">
        <v>49</v>
      </c>
      <c r="CE45" s="35" t="s">
        <v>50</v>
      </c>
      <c r="CF45" s="35" t="s">
        <v>51</v>
      </c>
      <c r="CG45" s="35" t="s">
        <v>52</v>
      </c>
      <c r="CH45" s="35" t="s">
        <v>53</v>
      </c>
      <c r="CI45" s="35" t="s">
        <v>54</v>
      </c>
      <c r="CJ45" s="36" t="s">
        <v>55</v>
      </c>
      <c r="CK45" s="36" t="s">
        <v>13</v>
      </c>
      <c r="CL45" s="35" t="s">
        <v>46</v>
      </c>
      <c r="CM45" s="35" t="s">
        <v>47</v>
      </c>
      <c r="CN45" s="35" t="s">
        <v>48</v>
      </c>
      <c r="CO45" s="35" t="s">
        <v>49</v>
      </c>
      <c r="CP45" s="35" t="s">
        <v>50</v>
      </c>
      <c r="CQ45" s="35" t="s">
        <v>51</v>
      </c>
      <c r="CR45" s="35" t="s">
        <v>52</v>
      </c>
      <c r="CS45" s="35" t="s">
        <v>53</v>
      </c>
      <c r="CT45" s="35" t="s">
        <v>54</v>
      </c>
      <c r="CU45" s="36" t="s">
        <v>55</v>
      </c>
      <c r="CV45" s="36" t="s">
        <v>13</v>
      </c>
      <c r="CW45" s="35" t="s">
        <v>46</v>
      </c>
      <c r="CX45" s="35" t="s">
        <v>47</v>
      </c>
      <c r="CY45" s="35" t="s">
        <v>48</v>
      </c>
      <c r="CZ45" s="35" t="s">
        <v>49</v>
      </c>
      <c r="DA45" s="35" t="s">
        <v>50</v>
      </c>
      <c r="DB45" s="35" t="s">
        <v>51</v>
      </c>
      <c r="DC45" s="35" t="s">
        <v>52</v>
      </c>
      <c r="DD45" s="35" t="s">
        <v>53</v>
      </c>
      <c r="DE45" s="35" t="s">
        <v>54</v>
      </c>
      <c r="DF45" s="36" t="s">
        <v>55</v>
      </c>
      <c r="DG45" s="36" t="s">
        <v>13</v>
      </c>
      <c r="DH45" s="35" t="s">
        <v>46</v>
      </c>
      <c r="DI45" s="35" t="s">
        <v>47</v>
      </c>
      <c r="DJ45" s="35" t="s">
        <v>48</v>
      </c>
      <c r="DK45" s="35" t="s">
        <v>49</v>
      </c>
      <c r="DL45" s="35" t="s">
        <v>50</v>
      </c>
      <c r="DM45" s="35" t="s">
        <v>51</v>
      </c>
      <c r="DN45" s="35" t="s">
        <v>52</v>
      </c>
      <c r="DO45" s="35" t="s">
        <v>53</v>
      </c>
      <c r="DP45" s="35" t="s">
        <v>54</v>
      </c>
      <c r="DQ45" s="36" t="s">
        <v>55</v>
      </c>
      <c r="DR45" s="36" t="s">
        <v>13</v>
      </c>
      <c r="DS45" s="35" t="s">
        <v>46</v>
      </c>
      <c r="DT45" s="35" t="s">
        <v>47</v>
      </c>
      <c r="DU45" s="35" t="s">
        <v>48</v>
      </c>
      <c r="DV45" s="35" t="s">
        <v>49</v>
      </c>
      <c r="DW45" s="35" t="s">
        <v>50</v>
      </c>
      <c r="DX45" s="35" t="s">
        <v>51</v>
      </c>
      <c r="DY45" s="35" t="s">
        <v>52</v>
      </c>
      <c r="DZ45" s="35" t="s">
        <v>53</v>
      </c>
      <c r="EA45" s="35" t="s">
        <v>54</v>
      </c>
      <c r="EB45" s="36" t="s">
        <v>55</v>
      </c>
      <c r="EC45" s="36" t="s">
        <v>13</v>
      </c>
      <c r="ED45" s="35" t="s">
        <v>46</v>
      </c>
      <c r="EE45" s="35" t="s">
        <v>47</v>
      </c>
      <c r="EF45" s="35" t="s">
        <v>48</v>
      </c>
      <c r="EG45" s="35" t="s">
        <v>49</v>
      </c>
      <c r="EH45" s="35" t="s">
        <v>50</v>
      </c>
      <c r="EI45" s="35" t="s">
        <v>51</v>
      </c>
      <c r="EJ45" s="35" t="s">
        <v>52</v>
      </c>
      <c r="EK45" s="35" t="s">
        <v>53</v>
      </c>
      <c r="EL45" s="35" t="s">
        <v>54</v>
      </c>
      <c r="EM45" s="36" t="s">
        <v>55</v>
      </c>
      <c r="EN45" s="36" t="s">
        <v>13</v>
      </c>
      <c r="EO45" s="35" t="s">
        <v>46</v>
      </c>
      <c r="EP45" s="35" t="s">
        <v>47</v>
      </c>
      <c r="EQ45" s="35" t="s">
        <v>48</v>
      </c>
      <c r="ER45" s="35" t="s">
        <v>49</v>
      </c>
      <c r="ES45" s="35" t="s">
        <v>50</v>
      </c>
      <c r="ET45" s="35" t="s">
        <v>51</v>
      </c>
      <c r="EU45" s="35" t="s">
        <v>52</v>
      </c>
      <c r="EV45" s="35" t="s">
        <v>53</v>
      </c>
      <c r="EW45" s="35" t="s">
        <v>54</v>
      </c>
      <c r="EX45" s="36" t="s">
        <v>55</v>
      </c>
      <c r="EY45" s="36" t="s">
        <v>13</v>
      </c>
      <c r="EZ45" s="35" t="s">
        <v>46</v>
      </c>
      <c r="FA45" s="35" t="s">
        <v>47</v>
      </c>
      <c r="FB45" s="35" t="s">
        <v>48</v>
      </c>
      <c r="FC45" s="35" t="s">
        <v>49</v>
      </c>
      <c r="FD45" s="35" t="s">
        <v>50</v>
      </c>
      <c r="FE45" s="35" t="s">
        <v>51</v>
      </c>
      <c r="FF45" s="35" t="s">
        <v>52</v>
      </c>
      <c r="FG45" s="35" t="s">
        <v>53</v>
      </c>
      <c r="FH45" s="35" t="s">
        <v>54</v>
      </c>
      <c r="FI45" s="36" t="s">
        <v>55</v>
      </c>
      <c r="FJ45" s="36" t="s">
        <v>13</v>
      </c>
      <c r="FK45" s="35" t="s">
        <v>46</v>
      </c>
      <c r="FL45" s="35" t="s">
        <v>47</v>
      </c>
      <c r="FM45" s="35" t="s">
        <v>48</v>
      </c>
      <c r="FN45" s="35" t="s">
        <v>49</v>
      </c>
      <c r="FO45" s="35" t="s">
        <v>50</v>
      </c>
      <c r="FP45" s="35" t="s">
        <v>51</v>
      </c>
      <c r="FQ45" s="35" t="s">
        <v>52</v>
      </c>
      <c r="FR45" s="35" t="s">
        <v>53</v>
      </c>
      <c r="FS45" s="35" t="s">
        <v>54</v>
      </c>
      <c r="FT45" s="36" t="s">
        <v>55</v>
      </c>
      <c r="FU45" s="36" t="s">
        <v>13</v>
      </c>
      <c r="FV45" s="35" t="s">
        <v>46</v>
      </c>
      <c r="FW45" s="35" t="s">
        <v>47</v>
      </c>
      <c r="FX45" s="35" t="s">
        <v>48</v>
      </c>
      <c r="FY45" s="35" t="s">
        <v>49</v>
      </c>
      <c r="FZ45" s="35" t="s">
        <v>50</v>
      </c>
      <c r="GA45" s="35" t="s">
        <v>51</v>
      </c>
      <c r="GB45" s="35" t="s">
        <v>52</v>
      </c>
      <c r="GC45" s="35" t="s">
        <v>53</v>
      </c>
      <c r="GD45" s="35" t="s">
        <v>54</v>
      </c>
      <c r="GE45" s="36" t="s">
        <v>55</v>
      </c>
      <c r="GF45" s="36" t="s">
        <v>13</v>
      </c>
      <c r="GG45" s="35" t="s">
        <v>46</v>
      </c>
      <c r="GH45" s="35" t="s">
        <v>47</v>
      </c>
      <c r="GI45" s="35" t="s">
        <v>48</v>
      </c>
      <c r="GJ45" s="35" t="s">
        <v>49</v>
      </c>
      <c r="GK45" s="35" t="s">
        <v>50</v>
      </c>
      <c r="GL45" s="35" t="s">
        <v>51</v>
      </c>
      <c r="GM45" s="35" t="s">
        <v>52</v>
      </c>
      <c r="GN45" s="35" t="s">
        <v>53</v>
      </c>
      <c r="GO45" s="35" t="s">
        <v>54</v>
      </c>
      <c r="GP45" s="36" t="s">
        <v>55</v>
      </c>
      <c r="GQ45" s="36" t="s">
        <v>13</v>
      </c>
      <c r="GR45" s="35" t="s">
        <v>46</v>
      </c>
      <c r="GS45" s="35" t="s">
        <v>47</v>
      </c>
      <c r="GT45" s="35" t="s">
        <v>48</v>
      </c>
      <c r="GU45" s="35" t="s">
        <v>49</v>
      </c>
      <c r="GV45" s="35" t="s">
        <v>50</v>
      </c>
      <c r="GW45" s="35" t="s">
        <v>51</v>
      </c>
      <c r="GX45" s="35" t="s">
        <v>52</v>
      </c>
      <c r="GY45" s="35" t="s">
        <v>53</v>
      </c>
      <c r="GZ45" s="35" t="s">
        <v>54</v>
      </c>
      <c r="HA45" s="36" t="s">
        <v>55</v>
      </c>
      <c r="HB45" s="36" t="s">
        <v>13</v>
      </c>
      <c r="HC45" s="35" t="s">
        <v>46</v>
      </c>
      <c r="HD45" s="35" t="s">
        <v>47</v>
      </c>
      <c r="HE45" s="35" t="s">
        <v>48</v>
      </c>
      <c r="HF45" s="35" t="s">
        <v>49</v>
      </c>
      <c r="HG45" s="35" t="s">
        <v>50</v>
      </c>
      <c r="HH45" s="35" t="s">
        <v>51</v>
      </c>
      <c r="HI45" s="35" t="s">
        <v>52</v>
      </c>
      <c r="HJ45" s="35" t="s">
        <v>53</v>
      </c>
      <c r="HK45" s="35" t="s">
        <v>54</v>
      </c>
      <c r="HL45" s="36" t="s">
        <v>55</v>
      </c>
      <c r="HM45" s="36" t="s">
        <v>13</v>
      </c>
    </row>
    <row r="46" spans="1:221" ht="15.75" customHeight="1" x14ac:dyDescent="0.25">
      <c r="A46" s="12" t="s">
        <v>14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>
        <f>SUM(B46:K46)</f>
        <v>0</v>
      </c>
      <c r="M46" s="33">
        <v>0</v>
      </c>
      <c r="N46" s="33">
        <v>4159</v>
      </c>
      <c r="O46" s="33">
        <v>3478</v>
      </c>
      <c r="P46" s="33">
        <v>473</v>
      </c>
      <c r="Q46" s="33">
        <v>1383</v>
      </c>
      <c r="R46" s="33">
        <v>5090</v>
      </c>
      <c r="S46" s="33">
        <v>0</v>
      </c>
      <c r="T46" s="33">
        <v>6455</v>
      </c>
      <c r="U46" s="33">
        <v>3306</v>
      </c>
      <c r="V46" s="33">
        <v>2140</v>
      </c>
      <c r="W46" s="33">
        <f>SUM(M46:V46)</f>
        <v>26484</v>
      </c>
      <c r="X46" s="33">
        <v>0</v>
      </c>
      <c r="Y46" s="33">
        <v>968</v>
      </c>
      <c r="Z46" s="33">
        <v>3830</v>
      </c>
      <c r="AA46" s="33">
        <v>5844</v>
      </c>
      <c r="AB46" s="33">
        <v>2162</v>
      </c>
      <c r="AC46" s="33">
        <v>1373</v>
      </c>
      <c r="AD46" s="33">
        <v>455</v>
      </c>
      <c r="AE46" s="33">
        <v>6614</v>
      </c>
      <c r="AF46" s="33">
        <v>2469</v>
      </c>
      <c r="AG46" s="33">
        <v>2790</v>
      </c>
      <c r="AH46" s="33">
        <f>SUM(X46:AG46)</f>
        <v>26505</v>
      </c>
      <c r="AI46" s="33">
        <v>0</v>
      </c>
      <c r="AJ46" s="33">
        <v>2217</v>
      </c>
      <c r="AK46" s="33">
        <v>8101</v>
      </c>
      <c r="AL46" s="33">
        <v>5659</v>
      </c>
      <c r="AM46" s="33">
        <v>961</v>
      </c>
      <c r="AN46" s="33">
        <v>1773</v>
      </c>
      <c r="AO46" s="33">
        <v>0</v>
      </c>
      <c r="AP46" s="33">
        <v>6498</v>
      </c>
      <c r="AQ46" s="33">
        <v>3513</v>
      </c>
      <c r="AR46" s="33">
        <v>4185</v>
      </c>
      <c r="AS46" s="33">
        <f>SUM(AI46:AR46)</f>
        <v>32907</v>
      </c>
      <c r="AT46" s="33">
        <v>0</v>
      </c>
      <c r="AU46" s="33">
        <v>1694</v>
      </c>
      <c r="AV46" s="33">
        <v>2689</v>
      </c>
      <c r="AW46" s="33">
        <v>6369</v>
      </c>
      <c r="AX46" s="33">
        <v>3080</v>
      </c>
      <c r="AY46" s="33">
        <v>8558</v>
      </c>
      <c r="AZ46" s="33">
        <v>819</v>
      </c>
      <c r="BA46" s="33">
        <v>10252</v>
      </c>
      <c r="BB46" s="33">
        <v>10490</v>
      </c>
      <c r="BC46" s="33">
        <v>23451</v>
      </c>
      <c r="BD46" s="33">
        <f>SUM(AT46:BC46)</f>
        <v>67402</v>
      </c>
      <c r="BE46" s="33">
        <v>880</v>
      </c>
      <c r="BF46" s="33">
        <v>4337</v>
      </c>
      <c r="BG46" s="33">
        <v>2909</v>
      </c>
      <c r="BH46" s="33">
        <v>5472</v>
      </c>
      <c r="BI46" s="33">
        <v>3424</v>
      </c>
      <c r="BJ46" s="33">
        <v>8629</v>
      </c>
      <c r="BK46" s="33">
        <v>993</v>
      </c>
      <c r="BL46" s="33">
        <v>18719</v>
      </c>
      <c r="BM46" s="33">
        <v>11735</v>
      </c>
      <c r="BN46" s="33">
        <v>22982</v>
      </c>
      <c r="BO46" s="33">
        <f>SUM(BE46:BN46)</f>
        <v>80080</v>
      </c>
      <c r="BP46" s="33">
        <v>471</v>
      </c>
      <c r="BQ46" s="33">
        <v>2144</v>
      </c>
      <c r="BR46" s="33">
        <v>3966</v>
      </c>
      <c r="BS46" s="33">
        <v>1920</v>
      </c>
      <c r="BT46" s="33">
        <v>3712</v>
      </c>
      <c r="BU46" s="33">
        <v>11712</v>
      </c>
      <c r="BV46" s="33">
        <v>1007</v>
      </c>
      <c r="BW46" s="33">
        <v>17623</v>
      </c>
      <c r="BX46" s="33">
        <v>3022</v>
      </c>
      <c r="BY46" s="33">
        <v>16515</v>
      </c>
      <c r="BZ46" s="33">
        <f>SUM(BP46:BY46)</f>
        <v>62092</v>
      </c>
      <c r="CA46" s="33">
        <v>0</v>
      </c>
      <c r="CB46" s="33">
        <v>716</v>
      </c>
      <c r="CC46" s="33">
        <v>5053</v>
      </c>
      <c r="CD46" s="33">
        <v>1447</v>
      </c>
      <c r="CE46" s="33">
        <v>4319</v>
      </c>
      <c r="CF46" s="33">
        <v>12764</v>
      </c>
      <c r="CG46" s="33">
        <v>0</v>
      </c>
      <c r="CH46" s="33">
        <v>14055</v>
      </c>
      <c r="CI46" s="33">
        <v>5749</v>
      </c>
      <c r="CJ46" s="33">
        <v>15019</v>
      </c>
      <c r="CK46" s="33">
        <f>SUM(CA46:CJ46)</f>
        <v>59122</v>
      </c>
      <c r="CL46" s="33">
        <v>0</v>
      </c>
      <c r="CM46" s="33">
        <v>3139</v>
      </c>
      <c r="CN46" s="33">
        <v>4304</v>
      </c>
      <c r="CO46" s="33">
        <v>3530</v>
      </c>
      <c r="CP46" s="33">
        <v>2739</v>
      </c>
      <c r="CQ46" s="33">
        <v>12655</v>
      </c>
      <c r="CR46" s="33">
        <v>0</v>
      </c>
      <c r="CS46" s="33">
        <v>9184</v>
      </c>
      <c r="CT46" s="33">
        <v>7294</v>
      </c>
      <c r="CU46" s="33">
        <v>18003</v>
      </c>
      <c r="CV46" s="33">
        <f>SUM(CL46:CU46)</f>
        <v>60848</v>
      </c>
      <c r="CW46" s="33">
        <v>0</v>
      </c>
      <c r="CX46" s="33">
        <v>1779</v>
      </c>
      <c r="CY46" s="33">
        <v>2450</v>
      </c>
      <c r="CZ46" s="33">
        <v>1754</v>
      </c>
      <c r="DA46" s="33">
        <v>3954</v>
      </c>
      <c r="DB46" s="33">
        <v>10781</v>
      </c>
      <c r="DC46" s="33">
        <v>1803</v>
      </c>
      <c r="DD46" s="33">
        <v>6501</v>
      </c>
      <c r="DE46" s="33">
        <v>7719</v>
      </c>
      <c r="DF46" s="33">
        <v>22781</v>
      </c>
      <c r="DG46" s="33">
        <f>SUM(CW46:DF46)</f>
        <v>59522</v>
      </c>
      <c r="DH46" s="33">
        <v>0</v>
      </c>
      <c r="DI46" s="33">
        <v>2507</v>
      </c>
      <c r="DJ46" s="33">
        <v>3596</v>
      </c>
      <c r="DK46" s="33">
        <v>3560</v>
      </c>
      <c r="DL46" s="33">
        <v>4045</v>
      </c>
      <c r="DM46" s="33">
        <v>13109</v>
      </c>
      <c r="DN46" s="33">
        <v>0</v>
      </c>
      <c r="DO46" s="33">
        <v>5138</v>
      </c>
      <c r="DP46" s="33">
        <v>10650</v>
      </c>
      <c r="DQ46" s="33">
        <v>14805</v>
      </c>
      <c r="DR46" s="33">
        <f>SUM(DH46:DQ46)</f>
        <v>57410</v>
      </c>
      <c r="DS46" s="33">
        <v>0</v>
      </c>
      <c r="DT46" s="33">
        <v>373</v>
      </c>
      <c r="DU46" s="33">
        <v>5553</v>
      </c>
      <c r="DV46" s="33">
        <v>4067</v>
      </c>
      <c r="DW46" s="33">
        <v>1537</v>
      </c>
      <c r="DX46" s="33">
        <v>9540</v>
      </c>
      <c r="DY46" s="33">
        <v>684</v>
      </c>
      <c r="DZ46" s="33">
        <v>7544</v>
      </c>
      <c r="EA46" s="33">
        <v>10334</v>
      </c>
      <c r="EB46" s="33">
        <v>19140</v>
      </c>
      <c r="EC46" s="33">
        <f>SUM(DS46:EB46)</f>
        <v>58772</v>
      </c>
      <c r="ED46" s="33">
        <v>0</v>
      </c>
      <c r="EE46" s="33">
        <v>1935</v>
      </c>
      <c r="EF46" s="33">
        <v>10891</v>
      </c>
      <c r="EG46" s="33">
        <v>5573</v>
      </c>
      <c r="EH46" s="33">
        <v>2228</v>
      </c>
      <c r="EI46" s="33">
        <v>13551</v>
      </c>
      <c r="EJ46" s="33">
        <v>4129</v>
      </c>
      <c r="EK46" s="33">
        <v>10434</v>
      </c>
      <c r="EL46" s="33">
        <v>9510</v>
      </c>
      <c r="EM46" s="33">
        <v>22663</v>
      </c>
      <c r="EN46" s="33">
        <f>SUM(ED46:EM46)</f>
        <v>80914</v>
      </c>
      <c r="EO46" s="33">
        <v>0</v>
      </c>
      <c r="EP46" s="33">
        <v>2756</v>
      </c>
      <c r="EQ46" s="33">
        <v>10449</v>
      </c>
      <c r="ER46" s="33">
        <v>4541</v>
      </c>
      <c r="ES46" s="33">
        <v>2863</v>
      </c>
      <c r="ET46" s="33">
        <v>11233</v>
      </c>
      <c r="EU46" s="33">
        <v>3401</v>
      </c>
      <c r="EV46" s="33">
        <v>10283</v>
      </c>
      <c r="EW46" s="33">
        <v>6326</v>
      </c>
      <c r="EX46" s="33">
        <v>21507</v>
      </c>
      <c r="EY46" s="33">
        <f>SUM(EO46:EX46)</f>
        <v>73359</v>
      </c>
      <c r="EZ46" s="33">
        <v>0</v>
      </c>
      <c r="FA46" s="33">
        <v>2701</v>
      </c>
      <c r="FB46" s="33">
        <v>9485</v>
      </c>
      <c r="FC46" s="33">
        <v>7273</v>
      </c>
      <c r="FD46" s="33">
        <v>5974</v>
      </c>
      <c r="FE46" s="33">
        <v>14283</v>
      </c>
      <c r="FF46" s="33">
        <v>282</v>
      </c>
      <c r="FG46" s="33">
        <v>13567</v>
      </c>
      <c r="FH46" s="33">
        <v>10557</v>
      </c>
      <c r="FI46" s="33">
        <v>17480</v>
      </c>
      <c r="FJ46" s="33">
        <f>SUM(EZ46:FI46)</f>
        <v>81602</v>
      </c>
      <c r="FK46" s="33">
        <v>0</v>
      </c>
      <c r="FL46" s="33">
        <v>2633</v>
      </c>
      <c r="FM46" s="33">
        <v>6610</v>
      </c>
      <c r="FN46" s="33">
        <v>8761</v>
      </c>
      <c r="FO46" s="33">
        <v>3503</v>
      </c>
      <c r="FP46" s="33">
        <v>9621</v>
      </c>
      <c r="FQ46" s="33">
        <v>1671</v>
      </c>
      <c r="FR46" s="33">
        <v>7956</v>
      </c>
      <c r="FS46" s="33">
        <v>7855</v>
      </c>
      <c r="FT46" s="33">
        <v>16401</v>
      </c>
      <c r="FU46" s="33">
        <f>SUM(FK46:FT46)</f>
        <v>65011</v>
      </c>
      <c r="FV46" s="33">
        <v>0</v>
      </c>
      <c r="FW46" s="33">
        <v>5264</v>
      </c>
      <c r="FX46" s="33">
        <v>1396</v>
      </c>
      <c r="FY46" s="33">
        <v>5485</v>
      </c>
      <c r="FZ46" s="33">
        <v>4957</v>
      </c>
      <c r="GA46" s="33">
        <v>8364</v>
      </c>
      <c r="GB46" s="33">
        <v>0</v>
      </c>
      <c r="GC46" s="33">
        <v>13402</v>
      </c>
      <c r="GD46" s="33">
        <v>9502</v>
      </c>
      <c r="GE46" s="33">
        <v>14623</v>
      </c>
      <c r="GF46" s="33">
        <f>SUM(FV46:GE46)</f>
        <v>62993</v>
      </c>
      <c r="GG46" s="33">
        <v>0</v>
      </c>
      <c r="GH46" s="33">
        <v>932</v>
      </c>
      <c r="GI46" s="33">
        <v>5583</v>
      </c>
      <c r="GJ46" s="33">
        <v>2799</v>
      </c>
      <c r="GK46" s="33">
        <v>5543</v>
      </c>
      <c r="GL46" s="33">
        <v>9180</v>
      </c>
      <c r="GM46" s="33">
        <v>0</v>
      </c>
      <c r="GN46" s="33">
        <v>8983</v>
      </c>
      <c r="GO46" s="33">
        <v>10615</v>
      </c>
      <c r="GP46" s="33">
        <v>10594</v>
      </c>
      <c r="GQ46" s="33">
        <f>SUM(GG46:GP46)</f>
        <v>54229</v>
      </c>
      <c r="GR46" s="33">
        <v>0</v>
      </c>
      <c r="GS46" s="33">
        <v>4482</v>
      </c>
      <c r="GT46" s="33">
        <v>8275</v>
      </c>
      <c r="GU46" s="33">
        <v>7369</v>
      </c>
      <c r="GV46" s="33">
        <v>3359</v>
      </c>
      <c r="GW46" s="33">
        <v>10390</v>
      </c>
      <c r="GX46" s="33">
        <v>0</v>
      </c>
      <c r="GY46" s="33">
        <v>9294</v>
      </c>
      <c r="GZ46" s="33">
        <v>18231</v>
      </c>
      <c r="HA46" s="33">
        <v>9220</v>
      </c>
      <c r="HB46" s="33">
        <f>SUM(GR46:HA46)</f>
        <v>70620</v>
      </c>
      <c r="HC46" s="33">
        <v>0</v>
      </c>
      <c r="HD46" s="33">
        <v>716</v>
      </c>
      <c r="HE46" s="33">
        <v>5053</v>
      </c>
      <c r="HF46" s="33">
        <v>1447</v>
      </c>
      <c r="HG46" s="33">
        <v>4319</v>
      </c>
      <c r="HH46" s="33">
        <v>12764</v>
      </c>
      <c r="HI46" s="33">
        <v>0</v>
      </c>
      <c r="HJ46" s="33">
        <v>14055</v>
      </c>
      <c r="HK46" s="33">
        <v>5749</v>
      </c>
      <c r="HL46" s="33">
        <v>15019</v>
      </c>
      <c r="HM46" s="33">
        <f>SUM(HC46:HL46)</f>
        <v>59122</v>
      </c>
    </row>
    <row r="47" spans="1:221" ht="15.75" customHeight="1" x14ac:dyDescent="0.25">
      <c r="A47" s="12" t="s">
        <v>15</v>
      </c>
      <c r="B47">
        <v>0</v>
      </c>
      <c r="C47">
        <v>367</v>
      </c>
      <c r="D47">
        <v>1541</v>
      </c>
      <c r="E47">
        <v>1588</v>
      </c>
      <c r="F47">
        <v>0</v>
      </c>
      <c r="G47">
        <v>11927</v>
      </c>
      <c r="H47">
        <v>1064</v>
      </c>
      <c r="I47">
        <v>8693</v>
      </c>
      <c r="J47">
        <v>5175</v>
      </c>
      <c r="K47">
        <v>16510</v>
      </c>
      <c r="L47" s="33">
        <f t="shared" ref="L47:L48" si="561">SUM(B47:K47)</f>
        <v>46865</v>
      </c>
      <c r="M47">
        <v>0</v>
      </c>
      <c r="N47">
        <v>635</v>
      </c>
      <c r="O47">
        <v>756</v>
      </c>
      <c r="P47">
        <v>0</v>
      </c>
      <c r="Q47">
        <v>0</v>
      </c>
      <c r="R47">
        <v>11213</v>
      </c>
      <c r="S47">
        <v>0</v>
      </c>
      <c r="T47">
        <v>11008</v>
      </c>
      <c r="U47">
        <v>8307</v>
      </c>
      <c r="V47">
        <v>17003</v>
      </c>
      <c r="W47" s="33">
        <f t="shared" ref="W47:W52" si="562">SUM(M47:V47)</f>
        <v>48922</v>
      </c>
      <c r="X47">
        <v>0</v>
      </c>
      <c r="Y47">
        <v>3057</v>
      </c>
      <c r="Z47">
        <v>0</v>
      </c>
      <c r="AA47">
        <v>603</v>
      </c>
      <c r="AB47">
        <v>2057</v>
      </c>
      <c r="AC47">
        <v>7039</v>
      </c>
      <c r="AD47">
        <v>793</v>
      </c>
      <c r="AE47">
        <v>5245</v>
      </c>
      <c r="AF47">
        <v>7545</v>
      </c>
      <c r="AG47">
        <v>22345</v>
      </c>
      <c r="AH47" s="33">
        <f t="shared" ref="AH47:AH52" si="563">SUM(X47:AG47)</f>
        <v>48684</v>
      </c>
      <c r="AI47">
        <v>0</v>
      </c>
      <c r="AJ47">
        <v>2000</v>
      </c>
      <c r="AK47">
        <v>541</v>
      </c>
      <c r="AL47">
        <v>2308</v>
      </c>
      <c r="AM47">
        <v>1114</v>
      </c>
      <c r="AN47">
        <v>11425</v>
      </c>
      <c r="AO47">
        <v>768</v>
      </c>
      <c r="AP47">
        <v>14238</v>
      </c>
      <c r="AQ47">
        <v>9411</v>
      </c>
      <c r="AR47">
        <v>12063</v>
      </c>
      <c r="AS47" s="33">
        <f t="shared" ref="AS47:AS52" si="564">SUM(AI47:AR47)</f>
        <v>53868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1119</v>
      </c>
      <c r="AZ47">
        <v>0</v>
      </c>
      <c r="BA47">
        <v>1700</v>
      </c>
      <c r="BB47">
        <v>329</v>
      </c>
      <c r="BC47">
        <v>2749</v>
      </c>
      <c r="BD47" s="33">
        <f t="shared" ref="BD47:BD53" si="565">SUM(AT47:BC47)</f>
        <v>5897</v>
      </c>
      <c r="BE47">
        <v>0</v>
      </c>
      <c r="BF47">
        <v>1497</v>
      </c>
      <c r="BG47">
        <v>0</v>
      </c>
      <c r="BH47">
        <v>388</v>
      </c>
      <c r="BI47">
        <v>0</v>
      </c>
      <c r="BJ47">
        <v>1228</v>
      </c>
      <c r="BK47">
        <v>0</v>
      </c>
      <c r="BL47">
        <v>1674</v>
      </c>
      <c r="BM47">
        <v>2856</v>
      </c>
      <c r="BN47">
        <v>4817</v>
      </c>
      <c r="BO47" s="33">
        <f t="shared" ref="BO47:BO53" si="566">SUM(BE47:BN47)</f>
        <v>12460</v>
      </c>
      <c r="BP47">
        <v>0</v>
      </c>
      <c r="BQ47">
        <v>1246</v>
      </c>
      <c r="BR47">
        <v>317</v>
      </c>
      <c r="BS47">
        <v>0</v>
      </c>
      <c r="BT47">
        <v>816</v>
      </c>
      <c r="BU47">
        <v>4199</v>
      </c>
      <c r="BV47">
        <v>604</v>
      </c>
      <c r="BW47">
        <v>3278</v>
      </c>
      <c r="BX47">
        <v>0</v>
      </c>
      <c r="BY47">
        <v>3936</v>
      </c>
      <c r="BZ47" s="33">
        <f t="shared" ref="BZ47:BZ52" si="567">SUM(BP47:BY47)</f>
        <v>14396</v>
      </c>
      <c r="CA47">
        <v>0</v>
      </c>
      <c r="CB47">
        <v>0</v>
      </c>
      <c r="CC47">
        <v>0</v>
      </c>
      <c r="CD47">
        <v>0</v>
      </c>
      <c r="CE47">
        <v>1110</v>
      </c>
      <c r="CF47">
        <v>2499</v>
      </c>
      <c r="CG47">
        <v>0</v>
      </c>
      <c r="CH47">
        <v>3293</v>
      </c>
      <c r="CI47">
        <v>1788</v>
      </c>
      <c r="CJ47">
        <v>3976</v>
      </c>
      <c r="CK47" s="33">
        <f t="shared" ref="CK47:CK53" si="568">SUM(CA47:CJ47)</f>
        <v>12666</v>
      </c>
      <c r="CL47">
        <v>0</v>
      </c>
      <c r="CM47">
        <v>416</v>
      </c>
      <c r="CN47">
        <v>0</v>
      </c>
      <c r="CO47">
        <v>755</v>
      </c>
      <c r="CP47">
        <v>368</v>
      </c>
      <c r="CQ47">
        <v>1536</v>
      </c>
      <c r="CR47">
        <v>0</v>
      </c>
      <c r="CS47">
        <v>2971</v>
      </c>
      <c r="CT47">
        <v>2168</v>
      </c>
      <c r="CU47">
        <v>4477</v>
      </c>
      <c r="CV47" s="33">
        <f t="shared" ref="CV47:CV52" si="569">SUM(CL47:CU47)</f>
        <v>12691</v>
      </c>
      <c r="CW47">
        <v>0</v>
      </c>
      <c r="CX47">
        <v>1287</v>
      </c>
      <c r="CY47">
        <v>318</v>
      </c>
      <c r="CZ47">
        <v>0</v>
      </c>
      <c r="DA47">
        <v>694</v>
      </c>
      <c r="DB47">
        <v>633</v>
      </c>
      <c r="DC47">
        <v>0</v>
      </c>
      <c r="DD47">
        <v>272</v>
      </c>
      <c r="DE47">
        <v>0</v>
      </c>
      <c r="DF47">
        <v>2678</v>
      </c>
      <c r="DG47" s="33">
        <f t="shared" ref="DG47:DG52" si="570">SUM(CW47:DF47)</f>
        <v>5882</v>
      </c>
      <c r="DH47">
        <v>0</v>
      </c>
      <c r="DI47">
        <v>0</v>
      </c>
      <c r="DJ47">
        <v>552</v>
      </c>
      <c r="DK47">
        <v>3774</v>
      </c>
      <c r="DL47">
        <v>748</v>
      </c>
      <c r="DM47">
        <v>1773</v>
      </c>
      <c r="DN47">
        <v>0</v>
      </c>
      <c r="DO47">
        <v>4107</v>
      </c>
      <c r="DP47">
        <v>2290</v>
      </c>
      <c r="DQ47">
        <v>8705</v>
      </c>
      <c r="DR47" s="33">
        <f t="shared" ref="DR47:DR52" si="571">SUM(DH47:DQ47)</f>
        <v>21949</v>
      </c>
      <c r="DS47">
        <v>0</v>
      </c>
      <c r="DT47">
        <v>0</v>
      </c>
      <c r="DU47">
        <v>1433</v>
      </c>
      <c r="DV47">
        <v>502</v>
      </c>
      <c r="DW47">
        <v>0</v>
      </c>
      <c r="DX47">
        <v>512</v>
      </c>
      <c r="DY47">
        <v>0</v>
      </c>
      <c r="DZ47">
        <v>3581</v>
      </c>
      <c r="EA47">
        <v>3616</v>
      </c>
      <c r="EB47">
        <v>6357</v>
      </c>
      <c r="EC47" s="33">
        <f t="shared" ref="EC47:EC52" si="572">SUM(DS47:EB47)</f>
        <v>16001</v>
      </c>
      <c r="ED47">
        <v>0</v>
      </c>
      <c r="EE47">
        <v>0</v>
      </c>
      <c r="EF47">
        <v>1092</v>
      </c>
      <c r="EG47">
        <v>447</v>
      </c>
      <c r="EH47">
        <v>0</v>
      </c>
      <c r="EI47">
        <v>1012</v>
      </c>
      <c r="EJ47">
        <v>341</v>
      </c>
      <c r="EK47">
        <v>831</v>
      </c>
      <c r="EL47">
        <v>1407</v>
      </c>
      <c r="EM47">
        <v>5700</v>
      </c>
      <c r="EN47" s="33">
        <f t="shared" ref="EN47:EN52" si="573">SUM(ED47:EM47)</f>
        <v>10830</v>
      </c>
      <c r="EO47">
        <v>0</v>
      </c>
      <c r="EP47">
        <v>646</v>
      </c>
      <c r="EQ47">
        <v>3210</v>
      </c>
      <c r="ER47">
        <v>416</v>
      </c>
      <c r="ES47">
        <v>773</v>
      </c>
      <c r="ET47">
        <v>2905</v>
      </c>
      <c r="EU47">
        <v>0</v>
      </c>
      <c r="EV47">
        <v>701</v>
      </c>
      <c r="EW47">
        <v>1176</v>
      </c>
      <c r="EX47">
        <v>1044</v>
      </c>
      <c r="EY47" s="33">
        <f t="shared" ref="EY47:EY52" si="574">SUM(EO47:EX47)</f>
        <v>10871</v>
      </c>
      <c r="EZ47">
        <v>0</v>
      </c>
      <c r="FA47">
        <v>1168</v>
      </c>
      <c r="FB47">
        <v>1982</v>
      </c>
      <c r="FC47">
        <v>2195</v>
      </c>
      <c r="FD47">
        <v>264</v>
      </c>
      <c r="FE47">
        <v>4917</v>
      </c>
      <c r="FF47">
        <v>0</v>
      </c>
      <c r="FG47">
        <v>821</v>
      </c>
      <c r="FH47">
        <v>2955</v>
      </c>
      <c r="FI47">
        <v>2682</v>
      </c>
      <c r="FJ47" s="33">
        <f t="shared" ref="FJ47:FJ52" si="575">SUM(EZ47:FI47)</f>
        <v>16984</v>
      </c>
      <c r="FK47">
        <v>0</v>
      </c>
      <c r="FL47">
        <v>352</v>
      </c>
      <c r="FM47">
        <v>0</v>
      </c>
      <c r="FN47">
        <v>816</v>
      </c>
      <c r="FO47">
        <v>0</v>
      </c>
      <c r="FP47">
        <v>3167</v>
      </c>
      <c r="FQ47">
        <v>0</v>
      </c>
      <c r="FR47">
        <v>1278</v>
      </c>
      <c r="FS47">
        <v>1988</v>
      </c>
      <c r="FT47">
        <v>4911</v>
      </c>
      <c r="FU47" s="33">
        <f t="shared" ref="FU47:FU53" si="576">SUM(FK47:FT47)</f>
        <v>12512</v>
      </c>
      <c r="FV47">
        <v>0</v>
      </c>
      <c r="FW47">
        <v>961</v>
      </c>
      <c r="FX47">
        <v>2602</v>
      </c>
      <c r="FY47">
        <v>3489</v>
      </c>
      <c r="FZ47">
        <v>0</v>
      </c>
      <c r="GA47">
        <v>2511</v>
      </c>
      <c r="GB47">
        <v>0</v>
      </c>
      <c r="GC47">
        <v>5123</v>
      </c>
      <c r="GD47">
        <v>5199</v>
      </c>
      <c r="GE47">
        <v>4933</v>
      </c>
      <c r="GF47" s="33">
        <f t="shared" ref="GF47:GF52" si="577">SUM(FV47:GE47)</f>
        <v>24818</v>
      </c>
      <c r="GG47">
        <v>0</v>
      </c>
      <c r="GH47">
        <v>315</v>
      </c>
      <c r="GI47">
        <v>1891</v>
      </c>
      <c r="GJ47">
        <v>3852</v>
      </c>
      <c r="GK47">
        <v>1915</v>
      </c>
      <c r="GL47">
        <v>2580</v>
      </c>
      <c r="GM47">
        <v>0</v>
      </c>
      <c r="GN47">
        <v>3610</v>
      </c>
      <c r="GO47">
        <v>1617</v>
      </c>
      <c r="GP47">
        <v>2403</v>
      </c>
      <c r="GQ47" s="33">
        <f t="shared" ref="GQ47:GQ52" si="578">SUM(GG47:GP47)</f>
        <v>18183</v>
      </c>
      <c r="GR47">
        <v>0</v>
      </c>
      <c r="GS47">
        <v>392</v>
      </c>
      <c r="GT47">
        <v>5127</v>
      </c>
      <c r="GU47">
        <v>2158</v>
      </c>
      <c r="GV47">
        <v>2285</v>
      </c>
      <c r="GW47">
        <v>1617</v>
      </c>
      <c r="GX47">
        <v>0</v>
      </c>
      <c r="GY47">
        <v>4086</v>
      </c>
      <c r="GZ47">
        <v>2497</v>
      </c>
      <c r="HA47">
        <v>2523</v>
      </c>
      <c r="HB47" s="33">
        <f t="shared" ref="HB47:HB52" si="579">SUM(GR47:HA47)</f>
        <v>20685</v>
      </c>
      <c r="HC47">
        <v>0</v>
      </c>
      <c r="HD47">
        <v>0</v>
      </c>
      <c r="HE47">
        <v>0</v>
      </c>
      <c r="HF47">
        <v>0</v>
      </c>
      <c r="HG47">
        <v>1110</v>
      </c>
      <c r="HH47">
        <v>2499</v>
      </c>
      <c r="HI47">
        <v>0</v>
      </c>
      <c r="HJ47">
        <v>3293</v>
      </c>
      <c r="HK47">
        <v>1788</v>
      </c>
      <c r="HL47">
        <v>3976</v>
      </c>
      <c r="HM47" s="33">
        <f t="shared" ref="HM47:HM48" si="580">SUM(HC47:HL47)</f>
        <v>12666</v>
      </c>
    </row>
    <row r="48" spans="1:221" ht="15.75" customHeight="1" x14ac:dyDescent="0.25">
      <c r="A48" s="12" t="s">
        <v>16</v>
      </c>
      <c r="B48">
        <v>0</v>
      </c>
      <c r="C48">
        <v>2958</v>
      </c>
      <c r="D48">
        <v>1603</v>
      </c>
      <c r="E48">
        <v>1611</v>
      </c>
      <c r="F48">
        <v>0</v>
      </c>
      <c r="G48">
        <v>4763</v>
      </c>
      <c r="H48">
        <v>0</v>
      </c>
      <c r="I48">
        <v>1918</v>
      </c>
      <c r="J48">
        <v>1784</v>
      </c>
      <c r="K48">
        <v>5870</v>
      </c>
      <c r="L48" s="33">
        <f t="shared" si="561"/>
        <v>20507</v>
      </c>
      <c r="M48" s="33">
        <v>0</v>
      </c>
      <c r="N48" s="33">
        <v>1585</v>
      </c>
      <c r="O48" s="33">
        <v>1131</v>
      </c>
      <c r="P48" s="33">
        <v>0</v>
      </c>
      <c r="Q48" s="33">
        <v>1149</v>
      </c>
      <c r="R48" s="33">
        <v>2623</v>
      </c>
      <c r="S48" s="33">
        <v>775</v>
      </c>
      <c r="T48" s="33">
        <v>6960</v>
      </c>
      <c r="U48" s="33">
        <v>271</v>
      </c>
      <c r="V48" s="33">
        <v>4515</v>
      </c>
      <c r="W48" s="33">
        <f t="shared" si="562"/>
        <v>19009</v>
      </c>
      <c r="X48">
        <v>0</v>
      </c>
      <c r="Y48">
        <v>0</v>
      </c>
      <c r="Z48">
        <v>0</v>
      </c>
      <c r="AA48">
        <v>808</v>
      </c>
      <c r="AB48">
        <v>806</v>
      </c>
      <c r="AC48">
        <v>629</v>
      </c>
      <c r="AD48">
        <v>0</v>
      </c>
      <c r="AE48">
        <v>9459</v>
      </c>
      <c r="AF48">
        <v>2627</v>
      </c>
      <c r="AG48">
        <v>8796</v>
      </c>
      <c r="AH48" s="33">
        <f t="shared" si="563"/>
        <v>23125</v>
      </c>
      <c r="AI48">
        <v>0</v>
      </c>
      <c r="AJ48">
        <v>2264</v>
      </c>
      <c r="AK48">
        <v>1190</v>
      </c>
      <c r="AL48">
        <v>371</v>
      </c>
      <c r="AM48">
        <v>477</v>
      </c>
      <c r="AN48">
        <v>4127</v>
      </c>
      <c r="AO48">
        <v>0</v>
      </c>
      <c r="AP48">
        <v>5721</v>
      </c>
      <c r="AQ48">
        <v>4289</v>
      </c>
      <c r="AR48">
        <v>6408</v>
      </c>
      <c r="AS48" s="33">
        <f t="shared" si="564"/>
        <v>24847</v>
      </c>
      <c r="AT48">
        <v>0</v>
      </c>
      <c r="AU48">
        <v>1294</v>
      </c>
      <c r="AV48">
        <v>2396</v>
      </c>
      <c r="AW48">
        <v>0</v>
      </c>
      <c r="AX48">
        <v>0</v>
      </c>
      <c r="AY48">
        <v>1326</v>
      </c>
      <c r="AZ48">
        <v>0</v>
      </c>
      <c r="BA48">
        <v>4747</v>
      </c>
      <c r="BB48">
        <v>4914</v>
      </c>
      <c r="BC48">
        <v>6193</v>
      </c>
      <c r="BD48" s="33">
        <f t="shared" si="565"/>
        <v>20870</v>
      </c>
      <c r="BE48">
        <v>0</v>
      </c>
      <c r="BF48">
        <v>305</v>
      </c>
      <c r="BG48">
        <v>326</v>
      </c>
      <c r="BH48">
        <v>0</v>
      </c>
      <c r="BI48">
        <v>0</v>
      </c>
      <c r="BJ48">
        <v>1992</v>
      </c>
      <c r="BK48">
        <v>1060</v>
      </c>
      <c r="BL48">
        <v>1317</v>
      </c>
      <c r="BM48">
        <v>813</v>
      </c>
      <c r="BN48">
        <v>5876</v>
      </c>
      <c r="BO48" s="33">
        <f t="shared" si="566"/>
        <v>11689</v>
      </c>
      <c r="BP48">
        <v>0</v>
      </c>
      <c r="BQ48">
        <v>1150</v>
      </c>
      <c r="BR48">
        <v>733</v>
      </c>
      <c r="BS48">
        <v>0</v>
      </c>
      <c r="BT48">
        <v>473</v>
      </c>
      <c r="BU48">
        <v>4305</v>
      </c>
      <c r="BV48">
        <v>0</v>
      </c>
      <c r="BW48">
        <v>1905</v>
      </c>
      <c r="BX48">
        <v>446</v>
      </c>
      <c r="BY48">
        <v>3718</v>
      </c>
      <c r="BZ48" s="33">
        <f t="shared" si="567"/>
        <v>12730</v>
      </c>
      <c r="CA48">
        <v>0</v>
      </c>
      <c r="CB48">
        <v>839</v>
      </c>
      <c r="CC48">
        <v>1294</v>
      </c>
      <c r="CD48">
        <v>0</v>
      </c>
      <c r="CE48">
        <v>744</v>
      </c>
      <c r="CF48">
        <v>640</v>
      </c>
      <c r="CG48">
        <v>0</v>
      </c>
      <c r="CH48">
        <v>1807</v>
      </c>
      <c r="CI48">
        <v>1736</v>
      </c>
      <c r="CJ48">
        <v>5761</v>
      </c>
      <c r="CK48" s="33">
        <f t="shared" si="568"/>
        <v>12821</v>
      </c>
      <c r="CL48">
        <v>0</v>
      </c>
      <c r="CM48">
        <v>326</v>
      </c>
      <c r="CN48">
        <v>0</v>
      </c>
      <c r="CO48">
        <v>0</v>
      </c>
      <c r="CP48">
        <v>0</v>
      </c>
      <c r="CQ48">
        <v>2692</v>
      </c>
      <c r="CR48">
        <v>0</v>
      </c>
      <c r="CS48">
        <v>282</v>
      </c>
      <c r="CT48">
        <v>0</v>
      </c>
      <c r="CU48">
        <v>3879</v>
      </c>
      <c r="CV48" s="33">
        <f t="shared" si="569"/>
        <v>7179</v>
      </c>
      <c r="CW48">
        <v>0</v>
      </c>
      <c r="CX48">
        <v>0</v>
      </c>
      <c r="CY48">
        <v>1226</v>
      </c>
      <c r="CZ48">
        <v>696</v>
      </c>
      <c r="DA48">
        <v>0</v>
      </c>
      <c r="DB48">
        <v>1015</v>
      </c>
      <c r="DC48">
        <v>853</v>
      </c>
      <c r="DD48">
        <v>965</v>
      </c>
      <c r="DE48">
        <v>911</v>
      </c>
      <c r="DF48">
        <v>5270</v>
      </c>
      <c r="DG48" s="33">
        <f t="shared" si="570"/>
        <v>10936</v>
      </c>
      <c r="DH48">
        <v>0</v>
      </c>
      <c r="DI48">
        <v>803</v>
      </c>
      <c r="DJ48">
        <v>1135</v>
      </c>
      <c r="DK48">
        <v>3136</v>
      </c>
      <c r="DL48">
        <v>881</v>
      </c>
      <c r="DM48">
        <v>2249</v>
      </c>
      <c r="DN48">
        <v>0</v>
      </c>
      <c r="DO48">
        <v>3143</v>
      </c>
      <c r="DP48">
        <v>1810</v>
      </c>
      <c r="DQ48">
        <v>9056</v>
      </c>
      <c r="DR48" s="33">
        <f t="shared" si="571"/>
        <v>22213</v>
      </c>
      <c r="DS48">
        <v>0</v>
      </c>
      <c r="DT48">
        <v>0</v>
      </c>
      <c r="DU48">
        <v>800</v>
      </c>
      <c r="DV48">
        <v>478</v>
      </c>
      <c r="DW48">
        <v>1254</v>
      </c>
      <c r="DX48">
        <v>962</v>
      </c>
      <c r="DY48">
        <v>657</v>
      </c>
      <c r="DZ48">
        <v>2708</v>
      </c>
      <c r="EA48">
        <v>2171</v>
      </c>
      <c r="EB48">
        <v>3667</v>
      </c>
      <c r="EC48" s="33">
        <f t="shared" si="572"/>
        <v>12697</v>
      </c>
      <c r="ED48">
        <v>0</v>
      </c>
      <c r="EE48">
        <v>0</v>
      </c>
      <c r="EF48">
        <v>540</v>
      </c>
      <c r="EG48">
        <v>0</v>
      </c>
      <c r="EH48">
        <v>698</v>
      </c>
      <c r="EI48">
        <v>5571</v>
      </c>
      <c r="EJ48">
        <v>0</v>
      </c>
      <c r="EK48">
        <v>2341</v>
      </c>
      <c r="EL48">
        <v>0</v>
      </c>
      <c r="EM48">
        <v>11572</v>
      </c>
      <c r="EN48" s="33">
        <f t="shared" si="573"/>
        <v>20722</v>
      </c>
      <c r="EO48">
        <v>0</v>
      </c>
      <c r="EP48">
        <v>0</v>
      </c>
      <c r="EQ48">
        <v>1411</v>
      </c>
      <c r="ER48">
        <v>562</v>
      </c>
      <c r="ES48">
        <v>0</v>
      </c>
      <c r="ET48">
        <v>4151</v>
      </c>
      <c r="EU48">
        <v>375</v>
      </c>
      <c r="EV48">
        <v>1739</v>
      </c>
      <c r="EW48">
        <v>0</v>
      </c>
      <c r="EX48">
        <v>5869</v>
      </c>
      <c r="EY48" s="33">
        <f t="shared" si="574"/>
        <v>14107</v>
      </c>
      <c r="EZ48">
        <v>0</v>
      </c>
      <c r="FA48">
        <v>0</v>
      </c>
      <c r="FB48">
        <v>2057</v>
      </c>
      <c r="FC48">
        <v>0</v>
      </c>
      <c r="FD48">
        <v>0</v>
      </c>
      <c r="FE48">
        <v>5309</v>
      </c>
      <c r="FF48">
        <v>1104</v>
      </c>
      <c r="FG48">
        <v>866</v>
      </c>
      <c r="FH48">
        <v>3172</v>
      </c>
      <c r="FI48">
        <v>14971</v>
      </c>
      <c r="FJ48" s="33">
        <f t="shared" si="575"/>
        <v>27479</v>
      </c>
      <c r="FK48">
        <v>0</v>
      </c>
      <c r="FL48">
        <v>0</v>
      </c>
      <c r="FM48">
        <v>1865</v>
      </c>
      <c r="FN48">
        <v>417</v>
      </c>
      <c r="FO48">
        <v>0</v>
      </c>
      <c r="FP48">
        <v>600</v>
      </c>
      <c r="FQ48">
        <v>0</v>
      </c>
      <c r="FR48">
        <v>1143</v>
      </c>
      <c r="FS48">
        <v>858</v>
      </c>
      <c r="FT48">
        <v>12532</v>
      </c>
      <c r="FU48" s="33">
        <f t="shared" si="576"/>
        <v>17415</v>
      </c>
      <c r="FV48">
        <v>0</v>
      </c>
      <c r="FW48">
        <v>0</v>
      </c>
      <c r="FX48">
        <v>640</v>
      </c>
      <c r="FY48">
        <v>649</v>
      </c>
      <c r="FZ48">
        <v>0</v>
      </c>
      <c r="GA48">
        <v>3677</v>
      </c>
      <c r="GB48">
        <v>758</v>
      </c>
      <c r="GC48">
        <v>0</v>
      </c>
      <c r="GD48">
        <v>396</v>
      </c>
      <c r="GE48">
        <v>11059</v>
      </c>
      <c r="GF48" s="33">
        <f t="shared" si="577"/>
        <v>17179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5058</v>
      </c>
      <c r="GM48">
        <v>0</v>
      </c>
      <c r="GN48">
        <v>4267</v>
      </c>
      <c r="GO48">
        <v>3773</v>
      </c>
      <c r="GP48">
        <v>11216</v>
      </c>
      <c r="GQ48" s="33">
        <f t="shared" si="578"/>
        <v>24314</v>
      </c>
      <c r="GR48">
        <v>0</v>
      </c>
      <c r="GS48">
        <v>1621</v>
      </c>
      <c r="GT48">
        <v>0</v>
      </c>
      <c r="GU48">
        <v>0</v>
      </c>
      <c r="GV48">
        <v>589</v>
      </c>
      <c r="GW48">
        <v>3325</v>
      </c>
      <c r="GX48">
        <v>1130</v>
      </c>
      <c r="GY48">
        <v>2234</v>
      </c>
      <c r="GZ48">
        <v>1882</v>
      </c>
      <c r="HA48">
        <v>7894</v>
      </c>
      <c r="HB48" s="33">
        <f t="shared" si="579"/>
        <v>18675</v>
      </c>
      <c r="HC48">
        <v>0</v>
      </c>
      <c r="HD48">
        <v>839</v>
      </c>
      <c r="HE48">
        <v>1294</v>
      </c>
      <c r="HF48">
        <v>0</v>
      </c>
      <c r="HG48">
        <v>744</v>
      </c>
      <c r="HH48">
        <v>640</v>
      </c>
      <c r="HI48">
        <v>0</v>
      </c>
      <c r="HJ48">
        <v>1807</v>
      </c>
      <c r="HK48">
        <v>1736</v>
      </c>
      <c r="HL48">
        <v>5761</v>
      </c>
      <c r="HM48" s="33">
        <f t="shared" si="580"/>
        <v>12821</v>
      </c>
    </row>
    <row r="49" spans="1:221" ht="15.75" customHeight="1" x14ac:dyDescent="0.25">
      <c r="A49" s="12" t="s">
        <v>17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 s="33">
        <f>SUM(B49:K49)</f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f>SUM(M49:V49)</f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 s="33">
        <f>SUM(X49:AG49)</f>
        <v>0</v>
      </c>
      <c r="AI49" s="33" t="s">
        <v>22</v>
      </c>
      <c r="AJ49" s="33" t="s">
        <v>22</v>
      </c>
      <c r="AK49" s="33" t="s">
        <v>22</v>
      </c>
      <c r="AL49" s="33" t="s">
        <v>22</v>
      </c>
      <c r="AM49" s="33" t="s">
        <v>22</v>
      </c>
      <c r="AN49" s="33" t="s">
        <v>22</v>
      </c>
      <c r="AO49" s="33" t="s">
        <v>22</v>
      </c>
      <c r="AP49" s="33" t="s">
        <v>22</v>
      </c>
      <c r="AQ49" s="33" t="s">
        <v>22</v>
      </c>
      <c r="AR49" s="33" t="s">
        <v>22</v>
      </c>
      <c r="AS49" s="33" t="s">
        <v>22</v>
      </c>
      <c r="AT49">
        <v>0</v>
      </c>
      <c r="AU49">
        <v>0</v>
      </c>
      <c r="AV49">
        <v>272</v>
      </c>
      <c r="AW49">
        <v>0</v>
      </c>
      <c r="AX49">
        <v>634</v>
      </c>
      <c r="AY49">
        <v>0</v>
      </c>
      <c r="AZ49">
        <v>0</v>
      </c>
      <c r="BA49">
        <v>0</v>
      </c>
      <c r="BB49">
        <v>0</v>
      </c>
      <c r="BC49">
        <v>0</v>
      </c>
      <c r="BD49" s="33">
        <f>SUM(AT49:BC49)</f>
        <v>906</v>
      </c>
      <c r="BE49">
        <v>0</v>
      </c>
      <c r="BF49">
        <v>0</v>
      </c>
      <c r="BG49">
        <v>0</v>
      </c>
      <c r="BH49">
        <v>0</v>
      </c>
      <c r="BI49">
        <v>602</v>
      </c>
      <c r="BJ49">
        <v>0</v>
      </c>
      <c r="BK49">
        <v>0</v>
      </c>
      <c r="BL49">
        <v>0</v>
      </c>
      <c r="BM49">
        <v>0</v>
      </c>
      <c r="BN49">
        <v>0</v>
      </c>
      <c r="BO49" s="33">
        <f>SUM(BE49:BN49)</f>
        <v>602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 s="33">
        <f>SUM(BP49:BY49)</f>
        <v>0</v>
      </c>
      <c r="CA49" s="33" t="s">
        <v>22</v>
      </c>
      <c r="CB49" s="33" t="s">
        <v>22</v>
      </c>
      <c r="CC49" s="33" t="s">
        <v>22</v>
      </c>
      <c r="CD49" s="33" t="s">
        <v>22</v>
      </c>
      <c r="CE49" s="33" t="s">
        <v>22</v>
      </c>
      <c r="CF49" s="33" t="s">
        <v>22</v>
      </c>
      <c r="CG49" s="33" t="s">
        <v>22</v>
      </c>
      <c r="CH49" s="33" t="s">
        <v>22</v>
      </c>
      <c r="CI49" s="33" t="s">
        <v>22</v>
      </c>
      <c r="CJ49" s="33" t="s">
        <v>22</v>
      </c>
      <c r="CK49" s="33" t="s">
        <v>22</v>
      </c>
      <c r="CL49">
        <v>0</v>
      </c>
      <c r="CM49">
        <v>0</v>
      </c>
      <c r="CN49">
        <v>793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 s="33">
        <f>SUM(CL49:CU49)</f>
        <v>793</v>
      </c>
      <c r="CW49">
        <v>0</v>
      </c>
      <c r="CX49">
        <v>0</v>
      </c>
      <c r="CY49">
        <v>0</v>
      </c>
      <c r="CZ49">
        <v>341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 s="33">
        <f>SUM(CW49:DF49)</f>
        <v>341</v>
      </c>
      <c r="DH49">
        <v>0</v>
      </c>
      <c r="DI49">
        <v>0</v>
      </c>
      <c r="DJ49">
        <v>0</v>
      </c>
      <c r="DK49">
        <v>291</v>
      </c>
      <c r="DL49">
        <v>0</v>
      </c>
      <c r="DM49">
        <v>538</v>
      </c>
      <c r="DN49">
        <v>0</v>
      </c>
      <c r="DO49">
        <v>0</v>
      </c>
      <c r="DP49">
        <v>0</v>
      </c>
      <c r="DQ49">
        <v>0</v>
      </c>
      <c r="DR49" s="33">
        <f>SUM(DH49:DQ49)</f>
        <v>829</v>
      </c>
      <c r="DS49">
        <v>0</v>
      </c>
      <c r="DT49">
        <v>0</v>
      </c>
      <c r="DU49">
        <v>303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 s="33">
        <f>SUM(DS49:EB49)</f>
        <v>303</v>
      </c>
      <c r="ED49">
        <v>0</v>
      </c>
      <c r="EE49">
        <v>189</v>
      </c>
      <c r="EF49">
        <v>441</v>
      </c>
      <c r="EG49">
        <v>290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 s="33">
        <f t="shared" si="573"/>
        <v>920</v>
      </c>
      <c r="EO49">
        <v>0</v>
      </c>
      <c r="EP49">
        <v>571</v>
      </c>
      <c r="EQ49">
        <v>0</v>
      </c>
      <c r="ER49">
        <v>296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 s="33">
        <f>SUM(EO49:EX49)</f>
        <v>867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 s="33">
        <f>SUM(EZ49:FI49)</f>
        <v>0</v>
      </c>
      <c r="FK49">
        <v>0</v>
      </c>
      <c r="FL49">
        <v>0</v>
      </c>
      <c r="FM49">
        <v>309</v>
      </c>
      <c r="FN49">
        <v>0</v>
      </c>
      <c r="FO49">
        <v>354</v>
      </c>
      <c r="FP49">
        <v>0</v>
      </c>
      <c r="FQ49">
        <v>0</v>
      </c>
      <c r="FR49">
        <v>0</v>
      </c>
      <c r="FS49">
        <v>0</v>
      </c>
      <c r="FT49">
        <v>0</v>
      </c>
      <c r="FU49" s="33">
        <f>SUM(FK49:FT49)</f>
        <v>663</v>
      </c>
      <c r="FV49">
        <v>0</v>
      </c>
      <c r="FW49">
        <v>0</v>
      </c>
      <c r="FX49">
        <v>626</v>
      </c>
      <c r="FY49">
        <v>0</v>
      </c>
      <c r="FZ49">
        <v>589</v>
      </c>
      <c r="GA49">
        <v>0</v>
      </c>
      <c r="GB49">
        <v>0</v>
      </c>
      <c r="GC49">
        <v>0</v>
      </c>
      <c r="GD49">
        <v>0</v>
      </c>
      <c r="GE49">
        <v>0</v>
      </c>
      <c r="GF49" s="33">
        <f>SUM(FV49:GE49)</f>
        <v>1215</v>
      </c>
      <c r="GG49">
        <v>0</v>
      </c>
      <c r="GH49">
        <v>0</v>
      </c>
      <c r="GI49">
        <v>648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0</v>
      </c>
      <c r="GQ49" s="33">
        <f>SUM(GG49:GP49)</f>
        <v>648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0</v>
      </c>
      <c r="GY49">
        <v>0</v>
      </c>
      <c r="GZ49">
        <v>0</v>
      </c>
      <c r="HA49">
        <v>0</v>
      </c>
      <c r="HB49" s="33">
        <f>SUM(GR49:HA49)</f>
        <v>0</v>
      </c>
      <c r="HC49" s="33" t="s">
        <v>22</v>
      </c>
      <c r="HD49" s="33" t="s">
        <v>22</v>
      </c>
      <c r="HE49" s="33" t="s">
        <v>22</v>
      </c>
      <c r="HF49" s="33" t="s">
        <v>22</v>
      </c>
      <c r="HG49" s="33" t="s">
        <v>22</v>
      </c>
      <c r="HH49" s="33" t="s">
        <v>22</v>
      </c>
      <c r="HI49" s="33" t="s">
        <v>22</v>
      </c>
      <c r="HJ49" s="33" t="s">
        <v>22</v>
      </c>
      <c r="HK49" s="33" t="s">
        <v>22</v>
      </c>
      <c r="HL49" s="33" t="s">
        <v>22</v>
      </c>
      <c r="HM49" s="33" t="s">
        <v>22</v>
      </c>
    </row>
    <row r="50" spans="1:221" ht="15.75" customHeight="1" x14ac:dyDescent="0.25">
      <c r="A50" s="12" t="s">
        <v>18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624</v>
      </c>
      <c r="L50" s="33">
        <f t="shared" ref="L50:L53" si="581">SUM(B50:K50)</f>
        <v>624</v>
      </c>
      <c r="M50" s="33">
        <v>0</v>
      </c>
      <c r="N50" s="33">
        <v>834</v>
      </c>
      <c r="O50" s="33">
        <v>562</v>
      </c>
      <c r="P50" s="33">
        <v>0</v>
      </c>
      <c r="Q50" s="33">
        <v>0</v>
      </c>
      <c r="R50" s="33">
        <v>1415</v>
      </c>
      <c r="S50" s="33">
        <v>0</v>
      </c>
      <c r="T50" s="33">
        <v>549</v>
      </c>
      <c r="U50" s="33">
        <v>0</v>
      </c>
      <c r="V50" s="33">
        <v>685</v>
      </c>
      <c r="W50" s="33">
        <f t="shared" si="562"/>
        <v>4045</v>
      </c>
      <c r="X50">
        <v>0</v>
      </c>
      <c r="Y50">
        <v>0</v>
      </c>
      <c r="Z50">
        <v>715</v>
      </c>
      <c r="AA50">
        <v>365</v>
      </c>
      <c r="AB50">
        <v>392</v>
      </c>
      <c r="AC50">
        <v>0</v>
      </c>
      <c r="AD50">
        <v>0</v>
      </c>
      <c r="AE50">
        <v>940</v>
      </c>
      <c r="AF50">
        <v>0</v>
      </c>
      <c r="AG50">
        <v>895</v>
      </c>
      <c r="AH50" s="33">
        <f t="shared" si="563"/>
        <v>3307</v>
      </c>
      <c r="AI50">
        <v>0</v>
      </c>
      <c r="AJ50">
        <v>0</v>
      </c>
      <c r="AK50">
        <v>1896</v>
      </c>
      <c r="AL50">
        <v>305</v>
      </c>
      <c r="AM50">
        <v>314</v>
      </c>
      <c r="AN50">
        <v>3430</v>
      </c>
      <c r="AO50">
        <v>0</v>
      </c>
      <c r="AP50">
        <v>458</v>
      </c>
      <c r="AQ50">
        <v>0</v>
      </c>
      <c r="AR50">
        <v>1046</v>
      </c>
      <c r="AS50" s="33">
        <f t="shared" si="564"/>
        <v>7449</v>
      </c>
      <c r="AT50">
        <v>0</v>
      </c>
      <c r="AU50">
        <v>0</v>
      </c>
      <c r="AV50">
        <v>557</v>
      </c>
      <c r="AW50">
        <v>0</v>
      </c>
      <c r="AX50">
        <v>439</v>
      </c>
      <c r="AY50">
        <v>291</v>
      </c>
      <c r="AZ50">
        <v>0</v>
      </c>
      <c r="BA50">
        <v>0</v>
      </c>
      <c r="BB50">
        <v>0</v>
      </c>
      <c r="BC50">
        <v>571</v>
      </c>
      <c r="BD50" s="33">
        <f t="shared" si="565"/>
        <v>1858</v>
      </c>
      <c r="BE50">
        <v>0</v>
      </c>
      <c r="BF50">
        <v>297</v>
      </c>
      <c r="BG50">
        <v>295</v>
      </c>
      <c r="BH50">
        <v>0</v>
      </c>
      <c r="BI50">
        <v>1478</v>
      </c>
      <c r="BJ50">
        <v>1537</v>
      </c>
      <c r="BK50">
        <v>0</v>
      </c>
      <c r="BL50">
        <v>288</v>
      </c>
      <c r="BM50">
        <v>512</v>
      </c>
      <c r="BN50">
        <v>600</v>
      </c>
      <c r="BO50" s="33">
        <f t="shared" si="566"/>
        <v>5007</v>
      </c>
      <c r="BP50">
        <v>0</v>
      </c>
      <c r="BQ50">
        <v>0</v>
      </c>
      <c r="BR50">
        <v>820</v>
      </c>
      <c r="BS50">
        <v>0</v>
      </c>
      <c r="BT50">
        <v>834</v>
      </c>
      <c r="BU50">
        <v>3708</v>
      </c>
      <c r="BV50">
        <v>0</v>
      </c>
      <c r="BW50">
        <v>1268</v>
      </c>
      <c r="BX50">
        <v>585</v>
      </c>
      <c r="BY50">
        <v>1389</v>
      </c>
      <c r="BZ50" s="33">
        <f t="shared" si="567"/>
        <v>8604</v>
      </c>
      <c r="CA50">
        <v>0</v>
      </c>
      <c r="CB50">
        <v>0</v>
      </c>
      <c r="CC50">
        <v>634</v>
      </c>
      <c r="CD50">
        <v>0</v>
      </c>
      <c r="CE50">
        <v>0</v>
      </c>
      <c r="CF50">
        <v>1645</v>
      </c>
      <c r="CG50">
        <v>326</v>
      </c>
      <c r="CH50">
        <v>770</v>
      </c>
      <c r="CI50">
        <v>390</v>
      </c>
      <c r="CJ50">
        <v>1479</v>
      </c>
      <c r="CK50" s="33">
        <f t="shared" si="568"/>
        <v>5244</v>
      </c>
      <c r="CL50">
        <v>0</v>
      </c>
      <c r="CM50">
        <v>0</v>
      </c>
      <c r="CN50">
        <v>1463</v>
      </c>
      <c r="CO50">
        <v>0</v>
      </c>
      <c r="CP50">
        <v>0</v>
      </c>
      <c r="CQ50">
        <v>1983</v>
      </c>
      <c r="CR50">
        <v>506</v>
      </c>
      <c r="CS50">
        <v>468</v>
      </c>
      <c r="CT50">
        <v>385</v>
      </c>
      <c r="CU50">
        <v>506</v>
      </c>
      <c r="CV50" s="33">
        <f t="shared" si="569"/>
        <v>5311</v>
      </c>
      <c r="CW50">
        <v>0</v>
      </c>
      <c r="CX50">
        <v>0</v>
      </c>
      <c r="CY50">
        <v>0</v>
      </c>
      <c r="CZ50">
        <v>307</v>
      </c>
      <c r="DA50">
        <v>1366</v>
      </c>
      <c r="DB50">
        <v>0</v>
      </c>
      <c r="DC50">
        <v>0</v>
      </c>
      <c r="DD50">
        <v>512</v>
      </c>
      <c r="DE50">
        <v>0</v>
      </c>
      <c r="DF50">
        <v>0</v>
      </c>
      <c r="DG50" s="33">
        <f t="shared" si="570"/>
        <v>2185</v>
      </c>
      <c r="DH50">
        <v>0</v>
      </c>
      <c r="DI50">
        <v>0</v>
      </c>
      <c r="DJ50">
        <v>0</v>
      </c>
      <c r="DK50">
        <v>1078</v>
      </c>
      <c r="DL50">
        <v>348</v>
      </c>
      <c r="DM50">
        <v>1833</v>
      </c>
      <c r="DN50">
        <v>0</v>
      </c>
      <c r="DO50">
        <v>1043</v>
      </c>
      <c r="DP50">
        <v>0</v>
      </c>
      <c r="DQ50">
        <v>316</v>
      </c>
      <c r="DR50" s="33">
        <f t="shared" si="571"/>
        <v>4618</v>
      </c>
      <c r="DS50">
        <v>0</v>
      </c>
      <c r="DT50">
        <v>0</v>
      </c>
      <c r="DU50">
        <v>383</v>
      </c>
      <c r="DV50">
        <v>0</v>
      </c>
      <c r="DW50">
        <v>0</v>
      </c>
      <c r="DX50">
        <v>2898</v>
      </c>
      <c r="DY50">
        <v>0</v>
      </c>
      <c r="DZ50">
        <v>0</v>
      </c>
      <c r="EA50">
        <v>0</v>
      </c>
      <c r="EB50">
        <v>737</v>
      </c>
      <c r="EC50" s="33">
        <f t="shared" si="572"/>
        <v>4018</v>
      </c>
      <c r="ED50">
        <v>0</v>
      </c>
      <c r="EE50">
        <v>0</v>
      </c>
      <c r="EF50">
        <v>387</v>
      </c>
      <c r="EG50">
        <v>267</v>
      </c>
      <c r="EH50">
        <v>0</v>
      </c>
      <c r="EI50">
        <v>2645</v>
      </c>
      <c r="EJ50">
        <v>0</v>
      </c>
      <c r="EK50">
        <v>751</v>
      </c>
      <c r="EL50">
        <v>0</v>
      </c>
      <c r="EM50">
        <v>2633</v>
      </c>
      <c r="EN50" s="33">
        <f t="shared" si="573"/>
        <v>6683</v>
      </c>
      <c r="EO50">
        <v>0</v>
      </c>
      <c r="EP50">
        <v>352</v>
      </c>
      <c r="EQ50">
        <v>618</v>
      </c>
      <c r="ER50">
        <v>924</v>
      </c>
      <c r="ES50">
        <v>0</v>
      </c>
      <c r="ET50">
        <v>2332</v>
      </c>
      <c r="EU50">
        <v>0</v>
      </c>
      <c r="EV50">
        <v>0</v>
      </c>
      <c r="EW50">
        <v>469</v>
      </c>
      <c r="EX50">
        <v>2033</v>
      </c>
      <c r="EY50" s="33">
        <f t="shared" si="574"/>
        <v>6728</v>
      </c>
      <c r="EZ50">
        <v>0</v>
      </c>
      <c r="FA50">
        <v>0</v>
      </c>
      <c r="FB50">
        <v>0</v>
      </c>
      <c r="FC50">
        <v>1212</v>
      </c>
      <c r="FD50">
        <v>0</v>
      </c>
      <c r="FE50">
        <v>3328</v>
      </c>
      <c r="FF50">
        <v>0</v>
      </c>
      <c r="FG50">
        <v>0</v>
      </c>
      <c r="FH50">
        <v>1452</v>
      </c>
      <c r="FI50">
        <v>1427</v>
      </c>
      <c r="FJ50" s="33">
        <f t="shared" si="575"/>
        <v>7419</v>
      </c>
      <c r="FK50">
        <v>0</v>
      </c>
      <c r="FL50">
        <v>0</v>
      </c>
      <c r="FM50">
        <v>880</v>
      </c>
      <c r="FN50">
        <v>885</v>
      </c>
      <c r="FO50">
        <v>1263</v>
      </c>
      <c r="FP50">
        <v>5719</v>
      </c>
      <c r="FQ50">
        <v>0</v>
      </c>
      <c r="FR50">
        <v>521</v>
      </c>
      <c r="FS50">
        <v>1317</v>
      </c>
      <c r="FT50">
        <v>1819</v>
      </c>
      <c r="FU50" s="33">
        <f t="shared" si="576"/>
        <v>12404</v>
      </c>
      <c r="FV50">
        <v>0</v>
      </c>
      <c r="FW50">
        <v>742</v>
      </c>
      <c r="FX50">
        <v>3489</v>
      </c>
      <c r="FY50">
        <v>951</v>
      </c>
      <c r="FZ50">
        <v>910</v>
      </c>
      <c r="GA50">
        <v>3371</v>
      </c>
      <c r="GB50">
        <v>0</v>
      </c>
      <c r="GC50">
        <v>0</v>
      </c>
      <c r="GD50">
        <v>0</v>
      </c>
      <c r="GE50">
        <v>6869</v>
      </c>
      <c r="GF50" s="33">
        <f t="shared" si="577"/>
        <v>16332</v>
      </c>
      <c r="GG50">
        <v>0</v>
      </c>
      <c r="GH50">
        <v>445</v>
      </c>
      <c r="GI50">
        <v>556</v>
      </c>
      <c r="GJ50">
        <v>0</v>
      </c>
      <c r="GK50">
        <v>0</v>
      </c>
      <c r="GL50">
        <v>7832</v>
      </c>
      <c r="GM50">
        <v>0</v>
      </c>
      <c r="GN50">
        <v>1253</v>
      </c>
      <c r="GO50">
        <v>0</v>
      </c>
      <c r="GP50">
        <v>11483</v>
      </c>
      <c r="GQ50" s="33">
        <f t="shared" si="578"/>
        <v>21569</v>
      </c>
      <c r="GR50">
        <v>0</v>
      </c>
      <c r="GS50">
        <v>0</v>
      </c>
      <c r="GT50">
        <v>1120</v>
      </c>
      <c r="GU50">
        <v>559</v>
      </c>
      <c r="GV50">
        <v>890</v>
      </c>
      <c r="GW50">
        <v>4488</v>
      </c>
      <c r="GX50">
        <v>0</v>
      </c>
      <c r="GY50">
        <v>232</v>
      </c>
      <c r="GZ50">
        <v>1253</v>
      </c>
      <c r="HA50">
        <v>3339</v>
      </c>
      <c r="HB50" s="33">
        <f t="shared" si="579"/>
        <v>11881</v>
      </c>
      <c r="HC50">
        <v>0</v>
      </c>
      <c r="HD50">
        <v>0</v>
      </c>
      <c r="HE50">
        <v>634</v>
      </c>
      <c r="HF50">
        <v>0</v>
      </c>
      <c r="HG50">
        <v>0</v>
      </c>
      <c r="HH50">
        <v>1645</v>
      </c>
      <c r="HI50">
        <v>326</v>
      </c>
      <c r="HJ50">
        <v>770</v>
      </c>
      <c r="HK50">
        <v>390</v>
      </c>
      <c r="HL50">
        <v>1479</v>
      </c>
      <c r="HM50" s="33">
        <f t="shared" ref="HM50:HM52" si="582">SUM(HC50:HL50)</f>
        <v>5244</v>
      </c>
    </row>
    <row r="51" spans="1:221" ht="15.75" customHeight="1" x14ac:dyDescent="0.25">
      <c r="A51" s="12" t="s">
        <v>19</v>
      </c>
      <c r="B51">
        <v>0</v>
      </c>
      <c r="C51">
        <v>1156</v>
      </c>
      <c r="D51">
        <v>2146</v>
      </c>
      <c r="E51">
        <v>5015</v>
      </c>
      <c r="F51">
        <v>2620</v>
      </c>
      <c r="G51">
        <v>15019</v>
      </c>
      <c r="H51">
        <v>0</v>
      </c>
      <c r="I51">
        <v>14754</v>
      </c>
      <c r="J51">
        <v>7310</v>
      </c>
      <c r="K51">
        <v>26275</v>
      </c>
      <c r="L51" s="33">
        <f t="shared" si="581"/>
        <v>74295</v>
      </c>
      <c r="M51" s="33">
        <v>734</v>
      </c>
      <c r="N51" s="33">
        <v>5404</v>
      </c>
      <c r="O51" s="33">
        <v>3120</v>
      </c>
      <c r="P51" s="33">
        <v>3689</v>
      </c>
      <c r="Q51" s="33">
        <v>2652</v>
      </c>
      <c r="R51" s="33">
        <v>10186</v>
      </c>
      <c r="S51" s="33">
        <v>640</v>
      </c>
      <c r="T51" s="33">
        <v>13608</v>
      </c>
      <c r="U51" s="33">
        <v>7401</v>
      </c>
      <c r="V51" s="33">
        <v>33868</v>
      </c>
      <c r="W51" s="33">
        <f t="shared" si="562"/>
        <v>81302</v>
      </c>
      <c r="X51">
        <v>1016</v>
      </c>
      <c r="Y51">
        <v>1943</v>
      </c>
      <c r="Z51">
        <v>277</v>
      </c>
      <c r="AA51">
        <v>7885</v>
      </c>
      <c r="AB51">
        <v>2831</v>
      </c>
      <c r="AC51">
        <v>15237</v>
      </c>
      <c r="AD51">
        <v>1508</v>
      </c>
      <c r="AE51">
        <v>22233</v>
      </c>
      <c r="AF51">
        <v>10664</v>
      </c>
      <c r="AG51">
        <v>36078</v>
      </c>
      <c r="AH51" s="33">
        <f t="shared" si="563"/>
        <v>99672</v>
      </c>
      <c r="AI51">
        <v>0</v>
      </c>
      <c r="AJ51">
        <v>986</v>
      </c>
      <c r="AK51">
        <v>3920</v>
      </c>
      <c r="AL51">
        <v>5851</v>
      </c>
      <c r="AM51">
        <v>2175</v>
      </c>
      <c r="AN51">
        <v>24078</v>
      </c>
      <c r="AO51">
        <v>0</v>
      </c>
      <c r="AP51">
        <v>24995</v>
      </c>
      <c r="AQ51">
        <v>7868</v>
      </c>
      <c r="AR51">
        <v>28979</v>
      </c>
      <c r="AS51" s="33">
        <f t="shared" si="564"/>
        <v>98852</v>
      </c>
      <c r="AT51">
        <v>769</v>
      </c>
      <c r="AU51">
        <v>479</v>
      </c>
      <c r="AV51">
        <v>3260</v>
      </c>
      <c r="AW51">
        <v>5918</v>
      </c>
      <c r="AX51">
        <v>2714</v>
      </c>
      <c r="AY51">
        <v>22952</v>
      </c>
      <c r="AZ51">
        <v>1440</v>
      </c>
      <c r="BA51">
        <v>15873</v>
      </c>
      <c r="BB51">
        <v>4473</v>
      </c>
      <c r="BC51">
        <v>33046</v>
      </c>
      <c r="BD51" s="33">
        <f t="shared" si="565"/>
        <v>90924</v>
      </c>
      <c r="BE51">
        <v>0</v>
      </c>
      <c r="BF51">
        <v>1486</v>
      </c>
      <c r="BG51">
        <v>6216</v>
      </c>
      <c r="BH51">
        <v>8370</v>
      </c>
      <c r="BI51">
        <v>1280</v>
      </c>
      <c r="BJ51">
        <v>17610</v>
      </c>
      <c r="BK51">
        <v>2193</v>
      </c>
      <c r="BL51">
        <v>11499</v>
      </c>
      <c r="BM51">
        <v>9266</v>
      </c>
      <c r="BN51">
        <v>23935</v>
      </c>
      <c r="BO51" s="33">
        <f t="shared" si="566"/>
        <v>81855</v>
      </c>
      <c r="BP51">
        <v>1202</v>
      </c>
      <c r="BQ51">
        <v>1499</v>
      </c>
      <c r="BR51">
        <v>2479</v>
      </c>
      <c r="BS51">
        <v>3753</v>
      </c>
      <c r="BT51">
        <v>3207</v>
      </c>
      <c r="BU51">
        <v>19305</v>
      </c>
      <c r="BV51">
        <v>0</v>
      </c>
      <c r="BW51">
        <v>12837</v>
      </c>
      <c r="BX51">
        <v>4516</v>
      </c>
      <c r="BY51">
        <v>25804</v>
      </c>
      <c r="BZ51" s="33">
        <f t="shared" si="567"/>
        <v>74602</v>
      </c>
      <c r="CA51">
        <v>1002</v>
      </c>
      <c r="CB51">
        <v>1810</v>
      </c>
      <c r="CC51">
        <v>1994</v>
      </c>
      <c r="CD51">
        <v>1316</v>
      </c>
      <c r="CE51">
        <v>3444</v>
      </c>
      <c r="CF51">
        <v>19088</v>
      </c>
      <c r="CG51">
        <v>662</v>
      </c>
      <c r="CH51">
        <v>14035</v>
      </c>
      <c r="CI51">
        <v>8806</v>
      </c>
      <c r="CJ51">
        <v>34695</v>
      </c>
      <c r="CK51" s="33">
        <f t="shared" si="568"/>
        <v>86852</v>
      </c>
      <c r="CL51">
        <v>804</v>
      </c>
      <c r="CM51">
        <v>1022</v>
      </c>
      <c r="CN51">
        <v>2866</v>
      </c>
      <c r="CO51">
        <v>592</v>
      </c>
      <c r="CP51">
        <v>1981</v>
      </c>
      <c r="CQ51">
        <v>15140</v>
      </c>
      <c r="CR51">
        <v>0</v>
      </c>
      <c r="CS51">
        <v>8008</v>
      </c>
      <c r="CT51">
        <v>4790</v>
      </c>
      <c r="CU51">
        <v>29094</v>
      </c>
      <c r="CV51" s="33">
        <f t="shared" si="569"/>
        <v>64297</v>
      </c>
      <c r="CW51">
        <v>1967</v>
      </c>
      <c r="CX51">
        <v>1748</v>
      </c>
      <c r="CY51">
        <v>3008</v>
      </c>
      <c r="CZ51">
        <v>1700</v>
      </c>
      <c r="DA51">
        <v>1779</v>
      </c>
      <c r="DB51">
        <v>12538</v>
      </c>
      <c r="DC51">
        <v>949</v>
      </c>
      <c r="DD51">
        <v>6198</v>
      </c>
      <c r="DE51">
        <v>3796</v>
      </c>
      <c r="DF51">
        <v>27111</v>
      </c>
      <c r="DG51" s="33">
        <f t="shared" si="570"/>
        <v>60794</v>
      </c>
      <c r="DH51">
        <v>1803</v>
      </c>
      <c r="DI51">
        <v>719</v>
      </c>
      <c r="DJ51">
        <v>1265</v>
      </c>
      <c r="DK51">
        <v>3920</v>
      </c>
      <c r="DL51">
        <v>1849</v>
      </c>
      <c r="DM51">
        <v>10348</v>
      </c>
      <c r="DN51">
        <v>0</v>
      </c>
      <c r="DO51">
        <v>6712</v>
      </c>
      <c r="DP51">
        <v>7398</v>
      </c>
      <c r="DQ51">
        <v>18599</v>
      </c>
      <c r="DR51" s="33">
        <f t="shared" si="571"/>
        <v>52613</v>
      </c>
      <c r="DS51">
        <v>391</v>
      </c>
      <c r="DT51">
        <v>724</v>
      </c>
      <c r="DU51">
        <v>2562</v>
      </c>
      <c r="DV51">
        <v>3547</v>
      </c>
      <c r="DW51">
        <v>1907</v>
      </c>
      <c r="DX51">
        <v>23000</v>
      </c>
      <c r="DY51">
        <v>666</v>
      </c>
      <c r="DZ51">
        <v>6514</v>
      </c>
      <c r="EA51">
        <v>4939</v>
      </c>
      <c r="EB51">
        <v>29389</v>
      </c>
      <c r="EC51" s="33">
        <f t="shared" si="572"/>
        <v>73639</v>
      </c>
      <c r="ED51">
        <v>1290</v>
      </c>
      <c r="EE51">
        <v>0</v>
      </c>
      <c r="EF51">
        <v>2170</v>
      </c>
      <c r="EG51">
        <v>2253</v>
      </c>
      <c r="EH51">
        <v>1824</v>
      </c>
      <c r="EI51">
        <v>15034</v>
      </c>
      <c r="EJ51">
        <v>563</v>
      </c>
      <c r="EK51">
        <v>9070</v>
      </c>
      <c r="EL51">
        <v>3977</v>
      </c>
      <c r="EM51">
        <v>20331</v>
      </c>
      <c r="EN51" s="33">
        <f t="shared" si="573"/>
        <v>56512</v>
      </c>
      <c r="EO51">
        <v>1001</v>
      </c>
      <c r="EP51">
        <v>1789</v>
      </c>
      <c r="EQ51">
        <v>3297</v>
      </c>
      <c r="ER51">
        <v>3771</v>
      </c>
      <c r="ES51">
        <v>3485</v>
      </c>
      <c r="ET51">
        <v>23238</v>
      </c>
      <c r="EU51">
        <v>882</v>
      </c>
      <c r="EV51">
        <v>6603</v>
      </c>
      <c r="EW51">
        <v>4453</v>
      </c>
      <c r="EX51">
        <v>18903</v>
      </c>
      <c r="EY51" s="33">
        <f t="shared" si="574"/>
        <v>67422</v>
      </c>
      <c r="EZ51">
        <v>754</v>
      </c>
      <c r="FA51">
        <v>2143</v>
      </c>
      <c r="FB51">
        <v>4892</v>
      </c>
      <c r="FC51">
        <v>2718</v>
      </c>
      <c r="FD51">
        <v>3260</v>
      </c>
      <c r="FE51">
        <v>19348</v>
      </c>
      <c r="FF51">
        <v>2468</v>
      </c>
      <c r="FG51">
        <v>6157</v>
      </c>
      <c r="FH51">
        <v>9349</v>
      </c>
      <c r="FI51">
        <v>17938</v>
      </c>
      <c r="FJ51" s="33">
        <f t="shared" si="575"/>
        <v>69027</v>
      </c>
      <c r="FK51">
        <v>1288</v>
      </c>
      <c r="FL51">
        <v>0</v>
      </c>
      <c r="FM51">
        <v>7471</v>
      </c>
      <c r="FN51">
        <v>6047</v>
      </c>
      <c r="FO51">
        <v>3870</v>
      </c>
      <c r="FP51">
        <v>15864</v>
      </c>
      <c r="FQ51">
        <v>391</v>
      </c>
      <c r="FR51">
        <v>5917</v>
      </c>
      <c r="FS51">
        <v>4616</v>
      </c>
      <c r="FT51">
        <v>14576</v>
      </c>
      <c r="FU51" s="33">
        <f t="shared" si="576"/>
        <v>60040</v>
      </c>
      <c r="FV51">
        <v>823</v>
      </c>
      <c r="FW51">
        <v>1086</v>
      </c>
      <c r="FX51">
        <v>10894</v>
      </c>
      <c r="FY51">
        <v>8965</v>
      </c>
      <c r="FZ51">
        <v>2522</v>
      </c>
      <c r="GA51">
        <v>22786</v>
      </c>
      <c r="GB51">
        <v>885</v>
      </c>
      <c r="GC51">
        <v>9757</v>
      </c>
      <c r="GD51">
        <v>3244</v>
      </c>
      <c r="GE51">
        <v>16876</v>
      </c>
      <c r="GF51" s="33">
        <f t="shared" si="577"/>
        <v>77838</v>
      </c>
      <c r="GG51">
        <v>0</v>
      </c>
      <c r="GH51">
        <v>1918</v>
      </c>
      <c r="GI51">
        <v>13136</v>
      </c>
      <c r="GJ51">
        <v>6188</v>
      </c>
      <c r="GK51">
        <v>8211</v>
      </c>
      <c r="GL51">
        <v>28769</v>
      </c>
      <c r="GM51">
        <v>0</v>
      </c>
      <c r="GN51">
        <v>10536</v>
      </c>
      <c r="GO51">
        <v>9912</v>
      </c>
      <c r="GP51">
        <v>17575</v>
      </c>
      <c r="GQ51" s="33">
        <f t="shared" si="578"/>
        <v>96245</v>
      </c>
      <c r="GR51">
        <v>0</v>
      </c>
      <c r="GS51">
        <v>3504</v>
      </c>
      <c r="GT51">
        <v>16542</v>
      </c>
      <c r="GU51">
        <v>10540</v>
      </c>
      <c r="GV51">
        <v>10073</v>
      </c>
      <c r="GW51">
        <v>33315</v>
      </c>
      <c r="GX51">
        <v>0</v>
      </c>
      <c r="GY51">
        <v>16387</v>
      </c>
      <c r="GZ51">
        <v>11475</v>
      </c>
      <c r="HA51">
        <v>17107</v>
      </c>
      <c r="HB51" s="33">
        <f t="shared" si="579"/>
        <v>118943</v>
      </c>
      <c r="HC51">
        <v>1002</v>
      </c>
      <c r="HD51">
        <v>1810</v>
      </c>
      <c r="HE51">
        <v>1994</v>
      </c>
      <c r="HF51">
        <v>1316</v>
      </c>
      <c r="HG51">
        <v>3444</v>
      </c>
      <c r="HH51">
        <v>19088</v>
      </c>
      <c r="HI51">
        <v>662</v>
      </c>
      <c r="HJ51">
        <v>14035</v>
      </c>
      <c r="HK51">
        <v>8806</v>
      </c>
      <c r="HL51">
        <v>34695</v>
      </c>
      <c r="HM51" s="33">
        <f t="shared" si="582"/>
        <v>86852</v>
      </c>
    </row>
    <row r="52" spans="1:221" ht="15.75" customHeight="1" x14ac:dyDescent="0.25">
      <c r="A52" s="12" t="s">
        <v>20</v>
      </c>
      <c r="B52">
        <v>0</v>
      </c>
      <c r="C52">
        <v>249</v>
      </c>
      <c r="D52">
        <v>0</v>
      </c>
      <c r="E52">
        <v>0</v>
      </c>
      <c r="F52">
        <v>0</v>
      </c>
      <c r="G52">
        <v>0</v>
      </c>
      <c r="H52">
        <v>0</v>
      </c>
      <c r="I52">
        <v>716</v>
      </c>
      <c r="J52">
        <v>0</v>
      </c>
      <c r="K52">
        <v>0</v>
      </c>
      <c r="L52" s="33">
        <f t="shared" si="581"/>
        <v>965</v>
      </c>
      <c r="M52" s="33">
        <v>0</v>
      </c>
      <c r="N52" s="33">
        <v>1335</v>
      </c>
      <c r="O52" s="33">
        <v>0</v>
      </c>
      <c r="P52" s="33">
        <v>0</v>
      </c>
      <c r="Q52" s="33">
        <v>0</v>
      </c>
      <c r="R52" s="33">
        <v>1324</v>
      </c>
      <c r="S52" s="33">
        <v>0</v>
      </c>
      <c r="T52" s="33">
        <v>629</v>
      </c>
      <c r="U52" s="33">
        <v>0</v>
      </c>
      <c r="V52" s="33">
        <v>1013</v>
      </c>
      <c r="W52" s="33">
        <f t="shared" si="562"/>
        <v>4301</v>
      </c>
      <c r="X52" s="33">
        <v>0</v>
      </c>
      <c r="Y52" s="33">
        <v>1216</v>
      </c>
      <c r="Z52" s="33">
        <v>0</v>
      </c>
      <c r="AA52" s="33">
        <v>590</v>
      </c>
      <c r="AB52" s="33">
        <v>0</v>
      </c>
      <c r="AC52" s="33">
        <v>4410</v>
      </c>
      <c r="AD52" s="33">
        <v>0</v>
      </c>
      <c r="AE52" s="33">
        <v>569</v>
      </c>
      <c r="AF52" s="33">
        <v>0</v>
      </c>
      <c r="AG52" s="33">
        <v>569</v>
      </c>
      <c r="AH52" s="33">
        <f t="shared" si="563"/>
        <v>7354</v>
      </c>
      <c r="AI52" s="33">
        <v>0</v>
      </c>
      <c r="AJ52" s="33">
        <v>2820</v>
      </c>
      <c r="AK52" s="33">
        <v>687</v>
      </c>
      <c r="AL52" s="33">
        <v>0</v>
      </c>
      <c r="AM52" s="33">
        <v>0</v>
      </c>
      <c r="AN52" s="33">
        <v>4618</v>
      </c>
      <c r="AO52" s="33">
        <v>0</v>
      </c>
      <c r="AP52" s="33">
        <v>297</v>
      </c>
      <c r="AQ52" s="33">
        <v>699</v>
      </c>
      <c r="AR52" s="33">
        <v>1093</v>
      </c>
      <c r="AS52" s="33">
        <f t="shared" si="564"/>
        <v>10214</v>
      </c>
      <c r="AT52" s="33">
        <v>0</v>
      </c>
      <c r="AU52" s="33">
        <v>1636</v>
      </c>
      <c r="AV52" s="33">
        <v>725</v>
      </c>
      <c r="AW52" s="33">
        <v>612</v>
      </c>
      <c r="AX52" s="33">
        <v>0</v>
      </c>
      <c r="AY52" s="33">
        <v>6547</v>
      </c>
      <c r="AZ52" s="33">
        <v>0</v>
      </c>
      <c r="BA52" s="33">
        <v>685</v>
      </c>
      <c r="BB52" s="33">
        <v>0</v>
      </c>
      <c r="BC52" s="33">
        <v>0</v>
      </c>
      <c r="BD52" s="33">
        <f t="shared" si="565"/>
        <v>10205</v>
      </c>
      <c r="BE52" s="33">
        <v>0</v>
      </c>
      <c r="BF52" s="33">
        <v>1268</v>
      </c>
      <c r="BG52" s="33">
        <v>943</v>
      </c>
      <c r="BH52" s="33">
        <v>579</v>
      </c>
      <c r="BI52" s="33">
        <v>0</v>
      </c>
      <c r="BJ52" s="33">
        <v>2378</v>
      </c>
      <c r="BK52" s="33">
        <v>0</v>
      </c>
      <c r="BL52" s="33">
        <v>702</v>
      </c>
      <c r="BM52" s="33">
        <v>0</v>
      </c>
      <c r="BN52" s="33">
        <v>0</v>
      </c>
      <c r="BO52" s="33">
        <f t="shared" si="566"/>
        <v>5870</v>
      </c>
      <c r="BP52" s="33">
        <v>0</v>
      </c>
      <c r="BQ52" s="33">
        <v>0</v>
      </c>
      <c r="BR52" s="33">
        <v>665</v>
      </c>
      <c r="BS52" s="33">
        <v>0</v>
      </c>
      <c r="BT52" s="33">
        <v>0</v>
      </c>
      <c r="BU52" s="33">
        <v>1173</v>
      </c>
      <c r="BV52" s="33">
        <v>0</v>
      </c>
      <c r="BW52" s="33">
        <v>0</v>
      </c>
      <c r="BX52" s="33">
        <v>1513</v>
      </c>
      <c r="BY52" s="33">
        <v>762</v>
      </c>
      <c r="BZ52" s="33">
        <f t="shared" si="567"/>
        <v>4113</v>
      </c>
      <c r="CA52" s="33">
        <v>0</v>
      </c>
      <c r="CB52" s="33">
        <v>0</v>
      </c>
      <c r="CC52" s="33">
        <v>2151</v>
      </c>
      <c r="CD52" s="33">
        <v>0</v>
      </c>
      <c r="CE52" s="33">
        <v>0</v>
      </c>
      <c r="CF52" s="33">
        <v>10643</v>
      </c>
      <c r="CG52" s="33">
        <v>0</v>
      </c>
      <c r="CH52" s="33">
        <v>0</v>
      </c>
      <c r="CI52" s="33">
        <v>0</v>
      </c>
      <c r="CJ52" s="33">
        <v>0</v>
      </c>
      <c r="CK52" s="33">
        <f t="shared" si="568"/>
        <v>12794</v>
      </c>
      <c r="CL52" s="33">
        <v>0</v>
      </c>
      <c r="CM52" s="33">
        <v>496</v>
      </c>
      <c r="CN52" s="33">
        <v>1283</v>
      </c>
      <c r="CO52" s="33">
        <v>0</v>
      </c>
      <c r="CP52" s="33">
        <v>0</v>
      </c>
      <c r="CQ52" s="33">
        <v>11272</v>
      </c>
      <c r="CR52" s="33">
        <v>0</v>
      </c>
      <c r="CS52" s="33">
        <v>0</v>
      </c>
      <c r="CT52" s="33">
        <v>0</v>
      </c>
      <c r="CU52" s="33">
        <v>1400</v>
      </c>
      <c r="CV52" s="33">
        <f t="shared" si="569"/>
        <v>14451</v>
      </c>
      <c r="CW52" s="33">
        <v>0</v>
      </c>
      <c r="CX52" s="33">
        <v>0</v>
      </c>
      <c r="CY52" s="33">
        <v>0</v>
      </c>
      <c r="CZ52" s="33">
        <v>0</v>
      </c>
      <c r="DA52" s="33">
        <v>0</v>
      </c>
      <c r="DB52" s="33">
        <v>4457</v>
      </c>
      <c r="DC52" s="33">
        <v>0</v>
      </c>
      <c r="DD52" s="33">
        <v>0</v>
      </c>
      <c r="DE52" s="33">
        <v>0</v>
      </c>
      <c r="DF52" s="33">
        <v>3260</v>
      </c>
      <c r="DG52" s="33">
        <f t="shared" si="570"/>
        <v>7717</v>
      </c>
      <c r="DH52" s="33">
        <v>0</v>
      </c>
      <c r="DI52" s="33">
        <v>2168</v>
      </c>
      <c r="DJ52" s="33">
        <v>0</v>
      </c>
      <c r="DK52" s="33">
        <v>0</v>
      </c>
      <c r="DL52" s="33">
        <v>0</v>
      </c>
      <c r="DM52" s="33">
        <v>16696</v>
      </c>
      <c r="DN52" s="33">
        <v>0</v>
      </c>
      <c r="DO52" s="33">
        <v>993</v>
      </c>
      <c r="DP52" s="33">
        <v>0</v>
      </c>
      <c r="DQ52" s="33">
        <v>1484</v>
      </c>
      <c r="DR52" s="33">
        <f t="shared" si="571"/>
        <v>21341</v>
      </c>
      <c r="DS52" s="33">
        <v>0</v>
      </c>
      <c r="DT52" s="33">
        <v>1193</v>
      </c>
      <c r="DU52" s="33">
        <v>524</v>
      </c>
      <c r="DV52" s="33">
        <v>224</v>
      </c>
      <c r="DW52" s="33">
        <v>596</v>
      </c>
      <c r="DX52" s="33">
        <v>14144</v>
      </c>
      <c r="DY52" s="33">
        <v>0</v>
      </c>
      <c r="DZ52" s="33">
        <v>0</v>
      </c>
      <c r="EA52" s="33">
        <v>704</v>
      </c>
      <c r="EB52" s="33">
        <v>933</v>
      </c>
      <c r="EC52" s="33">
        <f t="shared" si="572"/>
        <v>18318</v>
      </c>
      <c r="ED52" s="33">
        <v>0</v>
      </c>
      <c r="EE52" s="33">
        <v>0</v>
      </c>
      <c r="EF52" s="33">
        <v>570</v>
      </c>
      <c r="EG52" s="33">
        <v>857</v>
      </c>
      <c r="EH52" s="33">
        <v>834</v>
      </c>
      <c r="EI52" s="33">
        <v>4338</v>
      </c>
      <c r="EJ52" s="33">
        <v>321</v>
      </c>
      <c r="EK52" s="33">
        <v>0</v>
      </c>
      <c r="EL52" s="33">
        <v>660</v>
      </c>
      <c r="EM52" s="33">
        <v>0</v>
      </c>
      <c r="EN52" s="33">
        <f t="shared" si="573"/>
        <v>7580</v>
      </c>
      <c r="EO52" s="33">
        <v>0</v>
      </c>
      <c r="EP52" s="33">
        <v>0</v>
      </c>
      <c r="EQ52" s="33">
        <v>0</v>
      </c>
      <c r="ER52" s="33">
        <v>0</v>
      </c>
      <c r="ES52" s="33">
        <v>0</v>
      </c>
      <c r="ET52" s="33">
        <v>14037</v>
      </c>
      <c r="EU52" s="33">
        <v>304</v>
      </c>
      <c r="EV52" s="33">
        <v>0</v>
      </c>
      <c r="EW52" s="33">
        <v>427</v>
      </c>
      <c r="EX52" s="33">
        <v>635</v>
      </c>
      <c r="EY52" s="33">
        <f t="shared" si="574"/>
        <v>15403</v>
      </c>
      <c r="EZ52" s="33">
        <v>0</v>
      </c>
      <c r="FA52" s="33">
        <v>0</v>
      </c>
      <c r="FB52" s="33">
        <v>0</v>
      </c>
      <c r="FC52" s="33">
        <v>742</v>
      </c>
      <c r="FD52" s="33">
        <v>0</v>
      </c>
      <c r="FE52" s="33">
        <v>10419</v>
      </c>
      <c r="FF52" s="33">
        <v>0</v>
      </c>
      <c r="FG52" s="33">
        <v>0</v>
      </c>
      <c r="FH52" s="33">
        <v>0</v>
      </c>
      <c r="FI52" s="33">
        <v>2468</v>
      </c>
      <c r="FJ52" s="33">
        <f t="shared" si="575"/>
        <v>13629</v>
      </c>
      <c r="FK52" s="33">
        <v>0</v>
      </c>
      <c r="FL52" s="33">
        <v>1036</v>
      </c>
      <c r="FM52" s="33">
        <v>645</v>
      </c>
      <c r="FN52" s="33">
        <v>0</v>
      </c>
      <c r="FO52" s="33">
        <v>545</v>
      </c>
      <c r="FP52" s="33">
        <v>16927</v>
      </c>
      <c r="FQ52" s="33">
        <v>0</v>
      </c>
      <c r="FR52" s="33">
        <v>1066</v>
      </c>
      <c r="FS52" s="33">
        <v>0</v>
      </c>
      <c r="FT52" s="33">
        <v>609</v>
      </c>
      <c r="FU52" s="33">
        <f t="shared" si="576"/>
        <v>20828</v>
      </c>
      <c r="FV52" s="33">
        <v>0</v>
      </c>
      <c r="FW52" s="33">
        <v>0</v>
      </c>
      <c r="FX52" s="33">
        <v>0</v>
      </c>
      <c r="FY52" s="33">
        <v>0</v>
      </c>
      <c r="FZ52" s="33">
        <v>834</v>
      </c>
      <c r="GA52" s="33">
        <v>15517</v>
      </c>
      <c r="GB52" s="33">
        <v>0</v>
      </c>
      <c r="GC52" s="33">
        <v>1895</v>
      </c>
      <c r="GD52" s="33">
        <v>0</v>
      </c>
      <c r="GE52" s="33">
        <v>0</v>
      </c>
      <c r="GF52" s="33">
        <f t="shared" si="577"/>
        <v>18246</v>
      </c>
      <c r="GG52" s="33">
        <v>0</v>
      </c>
      <c r="GH52" s="33">
        <v>0</v>
      </c>
      <c r="GI52" s="33">
        <v>0</v>
      </c>
      <c r="GJ52" s="33">
        <v>432</v>
      </c>
      <c r="GK52" s="33">
        <v>938</v>
      </c>
      <c r="GL52" s="33">
        <v>9789</v>
      </c>
      <c r="GM52" s="33">
        <v>1090</v>
      </c>
      <c r="GN52" s="33">
        <v>661</v>
      </c>
      <c r="GO52" s="33">
        <v>1553</v>
      </c>
      <c r="GP52" s="33">
        <v>2214</v>
      </c>
      <c r="GQ52" s="33">
        <f t="shared" si="578"/>
        <v>16677</v>
      </c>
      <c r="GR52" s="33">
        <v>0</v>
      </c>
      <c r="GS52" s="33">
        <v>0</v>
      </c>
      <c r="GT52" s="33">
        <v>0</v>
      </c>
      <c r="GU52" s="33">
        <v>378</v>
      </c>
      <c r="GV52" s="33">
        <v>575</v>
      </c>
      <c r="GW52" s="33">
        <v>4777</v>
      </c>
      <c r="GX52" s="33">
        <v>0</v>
      </c>
      <c r="GY52" s="33">
        <v>0</v>
      </c>
      <c r="GZ52" s="33">
        <v>0</v>
      </c>
      <c r="HA52" s="33">
        <v>0</v>
      </c>
      <c r="HB52" s="33">
        <f t="shared" si="579"/>
        <v>5730</v>
      </c>
      <c r="HC52" s="33">
        <v>0</v>
      </c>
      <c r="HD52" s="33">
        <v>0</v>
      </c>
      <c r="HE52" s="33">
        <v>2151</v>
      </c>
      <c r="HF52" s="33">
        <v>0</v>
      </c>
      <c r="HG52" s="33">
        <v>0</v>
      </c>
      <c r="HH52" s="33">
        <v>10643</v>
      </c>
      <c r="HI52" s="33">
        <v>0</v>
      </c>
      <c r="HJ52" s="33">
        <v>0</v>
      </c>
      <c r="HK52" s="33">
        <v>0</v>
      </c>
      <c r="HL52" s="33">
        <v>0</v>
      </c>
      <c r="HM52" s="33">
        <f t="shared" si="582"/>
        <v>12794</v>
      </c>
    </row>
    <row r="53" spans="1:221" ht="15.75" customHeight="1" x14ac:dyDescent="0.25">
      <c r="A53" s="12" t="s">
        <v>21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 s="33">
        <f t="shared" si="581"/>
        <v>0</v>
      </c>
      <c r="M53" s="33" t="s">
        <v>22</v>
      </c>
      <c r="N53" s="33" t="s">
        <v>22</v>
      </c>
      <c r="O53" s="33" t="s">
        <v>22</v>
      </c>
      <c r="P53" s="33" t="s">
        <v>22</v>
      </c>
      <c r="Q53" s="33" t="s">
        <v>22</v>
      </c>
      <c r="R53" s="33" t="s">
        <v>22</v>
      </c>
      <c r="S53" s="33" t="s">
        <v>22</v>
      </c>
      <c r="T53" s="33" t="s">
        <v>22</v>
      </c>
      <c r="U53" s="33" t="s">
        <v>22</v>
      </c>
      <c r="V53" s="33" t="s">
        <v>22</v>
      </c>
      <c r="W53" s="33" t="s">
        <v>22</v>
      </c>
      <c r="X53" s="33" t="s">
        <v>22</v>
      </c>
      <c r="Y53" s="33" t="s">
        <v>22</v>
      </c>
      <c r="Z53" s="33" t="s">
        <v>22</v>
      </c>
      <c r="AA53" s="33" t="s">
        <v>22</v>
      </c>
      <c r="AB53" s="33" t="s">
        <v>22</v>
      </c>
      <c r="AC53" s="33" t="s">
        <v>22</v>
      </c>
      <c r="AD53" s="33" t="s">
        <v>22</v>
      </c>
      <c r="AE53" s="33" t="s">
        <v>22</v>
      </c>
      <c r="AF53" s="33" t="s">
        <v>22</v>
      </c>
      <c r="AG53" s="33" t="s">
        <v>22</v>
      </c>
      <c r="AH53" s="33" t="s">
        <v>22</v>
      </c>
      <c r="AI53" s="33" t="s">
        <v>22</v>
      </c>
      <c r="AJ53" s="33" t="s">
        <v>22</v>
      </c>
      <c r="AK53" s="33" t="s">
        <v>22</v>
      </c>
      <c r="AL53" s="33" t="s">
        <v>22</v>
      </c>
      <c r="AM53" s="33" t="s">
        <v>22</v>
      </c>
      <c r="AN53" s="33" t="s">
        <v>22</v>
      </c>
      <c r="AO53" s="33" t="s">
        <v>22</v>
      </c>
      <c r="AP53" s="33" t="s">
        <v>22</v>
      </c>
      <c r="AQ53" s="33" t="s">
        <v>22</v>
      </c>
      <c r="AR53" s="33" t="s">
        <v>22</v>
      </c>
      <c r="AS53" s="33" t="s">
        <v>22</v>
      </c>
      <c r="AT53">
        <v>0</v>
      </c>
      <c r="AU53">
        <v>0</v>
      </c>
      <c r="AV53">
        <v>0</v>
      </c>
      <c r="AW53">
        <v>689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 s="33">
        <f t="shared" si="565"/>
        <v>689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 s="33">
        <f t="shared" si="566"/>
        <v>0</v>
      </c>
      <c r="BP53" s="33" t="s">
        <v>22</v>
      </c>
      <c r="BQ53" s="33" t="s">
        <v>22</v>
      </c>
      <c r="BR53" s="33" t="s">
        <v>22</v>
      </c>
      <c r="BS53" s="33" t="s">
        <v>22</v>
      </c>
      <c r="BT53" s="33" t="s">
        <v>22</v>
      </c>
      <c r="BU53" s="33" t="s">
        <v>22</v>
      </c>
      <c r="BV53" s="33" t="s">
        <v>22</v>
      </c>
      <c r="BW53" s="33" t="s">
        <v>22</v>
      </c>
      <c r="BX53" s="33" t="s">
        <v>22</v>
      </c>
      <c r="BY53" s="33" t="s">
        <v>22</v>
      </c>
      <c r="BZ53" s="33" t="s">
        <v>22</v>
      </c>
      <c r="CA53">
        <v>0</v>
      </c>
      <c r="CB53">
        <v>0</v>
      </c>
      <c r="CC53">
        <v>744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 s="33">
        <f t="shared" si="568"/>
        <v>744</v>
      </c>
      <c r="CL53" s="33" t="s">
        <v>22</v>
      </c>
      <c r="CM53" s="33" t="s">
        <v>22</v>
      </c>
      <c r="CN53" s="33" t="s">
        <v>22</v>
      </c>
      <c r="CO53" s="33" t="s">
        <v>22</v>
      </c>
      <c r="CP53" s="33" t="s">
        <v>22</v>
      </c>
      <c r="CQ53" s="33" t="s">
        <v>22</v>
      </c>
      <c r="CR53" s="33" t="s">
        <v>22</v>
      </c>
      <c r="CS53" s="33" t="s">
        <v>22</v>
      </c>
      <c r="CT53" s="33" t="s">
        <v>22</v>
      </c>
      <c r="CU53" s="33" t="s">
        <v>22</v>
      </c>
      <c r="CV53" s="33" t="s">
        <v>22</v>
      </c>
      <c r="CW53" s="33" t="s">
        <v>22</v>
      </c>
      <c r="CX53" s="33" t="s">
        <v>22</v>
      </c>
      <c r="CY53" s="33" t="s">
        <v>22</v>
      </c>
      <c r="CZ53" s="33" t="s">
        <v>22</v>
      </c>
      <c r="DA53" s="33" t="s">
        <v>22</v>
      </c>
      <c r="DB53" s="33" t="s">
        <v>22</v>
      </c>
      <c r="DC53" s="33" t="s">
        <v>22</v>
      </c>
      <c r="DD53" s="33" t="s">
        <v>22</v>
      </c>
      <c r="DE53" s="33" t="s">
        <v>22</v>
      </c>
      <c r="DF53" s="33" t="s">
        <v>22</v>
      </c>
      <c r="DG53" s="33" t="s">
        <v>22</v>
      </c>
      <c r="DH53" s="33" t="s">
        <v>22</v>
      </c>
      <c r="DI53" s="33" t="s">
        <v>22</v>
      </c>
      <c r="DJ53" s="33" t="s">
        <v>22</v>
      </c>
      <c r="DK53" s="33" t="s">
        <v>22</v>
      </c>
      <c r="DL53" s="33" t="s">
        <v>22</v>
      </c>
      <c r="DM53" s="33" t="s">
        <v>22</v>
      </c>
      <c r="DN53" s="33" t="s">
        <v>22</v>
      </c>
      <c r="DO53" s="33" t="s">
        <v>22</v>
      </c>
      <c r="DP53" s="33" t="s">
        <v>22</v>
      </c>
      <c r="DQ53" s="33" t="s">
        <v>22</v>
      </c>
      <c r="DR53" s="33" t="s">
        <v>22</v>
      </c>
      <c r="DS53" s="33" t="s">
        <v>22</v>
      </c>
      <c r="DT53" s="33" t="s">
        <v>22</v>
      </c>
      <c r="DU53" s="33" t="s">
        <v>22</v>
      </c>
      <c r="DV53" s="33" t="s">
        <v>22</v>
      </c>
      <c r="DW53" s="33" t="s">
        <v>22</v>
      </c>
      <c r="DX53" s="33" t="s">
        <v>22</v>
      </c>
      <c r="DY53" s="33" t="s">
        <v>22</v>
      </c>
      <c r="DZ53" s="33" t="s">
        <v>22</v>
      </c>
      <c r="EA53" s="33" t="s">
        <v>22</v>
      </c>
      <c r="EB53" s="33" t="s">
        <v>22</v>
      </c>
      <c r="EC53" s="33" t="s">
        <v>22</v>
      </c>
      <c r="ED53" s="33" t="s">
        <v>22</v>
      </c>
      <c r="EE53" s="33" t="s">
        <v>22</v>
      </c>
      <c r="EF53" s="33" t="s">
        <v>22</v>
      </c>
      <c r="EG53" s="33" t="s">
        <v>22</v>
      </c>
      <c r="EH53" s="33" t="s">
        <v>22</v>
      </c>
      <c r="EI53" s="33" t="s">
        <v>22</v>
      </c>
      <c r="EJ53" s="33" t="s">
        <v>22</v>
      </c>
      <c r="EK53" s="33" t="s">
        <v>22</v>
      </c>
      <c r="EL53" s="33" t="s">
        <v>22</v>
      </c>
      <c r="EM53" s="33" t="s">
        <v>22</v>
      </c>
      <c r="EN53" s="33" t="s">
        <v>22</v>
      </c>
      <c r="EO53" s="33" t="s">
        <v>22</v>
      </c>
      <c r="EP53" s="33" t="s">
        <v>22</v>
      </c>
      <c r="EQ53" s="33" t="s">
        <v>22</v>
      </c>
      <c r="ER53" s="33" t="s">
        <v>22</v>
      </c>
      <c r="ES53" s="33" t="s">
        <v>22</v>
      </c>
      <c r="ET53" s="33" t="s">
        <v>22</v>
      </c>
      <c r="EU53" s="33" t="s">
        <v>22</v>
      </c>
      <c r="EV53" s="33" t="s">
        <v>22</v>
      </c>
      <c r="EW53" s="33" t="s">
        <v>22</v>
      </c>
      <c r="EX53" s="33" t="s">
        <v>22</v>
      </c>
      <c r="EY53" s="33" t="s">
        <v>22</v>
      </c>
      <c r="EZ53" s="33" t="s">
        <v>22</v>
      </c>
      <c r="FA53" s="33" t="s">
        <v>22</v>
      </c>
      <c r="FB53" s="33" t="s">
        <v>22</v>
      </c>
      <c r="FC53" s="33" t="s">
        <v>22</v>
      </c>
      <c r="FD53" s="33" t="s">
        <v>22</v>
      </c>
      <c r="FE53" s="33" t="s">
        <v>22</v>
      </c>
      <c r="FF53" s="33" t="s">
        <v>22</v>
      </c>
      <c r="FG53" s="33" t="s">
        <v>22</v>
      </c>
      <c r="FH53" s="33" t="s">
        <v>22</v>
      </c>
      <c r="FI53" s="33" t="s">
        <v>22</v>
      </c>
      <c r="FJ53" s="33" t="s">
        <v>22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772</v>
      </c>
      <c r="FQ53">
        <v>0</v>
      </c>
      <c r="FR53">
        <v>0</v>
      </c>
      <c r="FS53">
        <v>0</v>
      </c>
      <c r="FT53">
        <v>0</v>
      </c>
      <c r="FU53" s="33">
        <f t="shared" si="576"/>
        <v>772</v>
      </c>
      <c r="FV53" s="33" t="s">
        <v>22</v>
      </c>
      <c r="FW53" s="33" t="s">
        <v>22</v>
      </c>
      <c r="FX53" s="33" t="s">
        <v>22</v>
      </c>
      <c r="FY53" s="33" t="s">
        <v>22</v>
      </c>
      <c r="FZ53" s="33" t="s">
        <v>22</v>
      </c>
      <c r="GA53" s="33" t="s">
        <v>22</v>
      </c>
      <c r="GB53" s="33" t="s">
        <v>22</v>
      </c>
      <c r="GC53" s="33" t="s">
        <v>22</v>
      </c>
      <c r="GD53" s="33" t="s">
        <v>22</v>
      </c>
      <c r="GE53" s="33" t="s">
        <v>22</v>
      </c>
      <c r="GF53" s="33" t="s">
        <v>22</v>
      </c>
      <c r="GG53" s="33" t="s">
        <v>22</v>
      </c>
      <c r="GH53" s="33" t="s">
        <v>22</v>
      </c>
      <c r="GI53" s="33" t="s">
        <v>22</v>
      </c>
      <c r="GJ53" s="33" t="s">
        <v>22</v>
      </c>
      <c r="GK53" s="33" t="s">
        <v>22</v>
      </c>
      <c r="GL53" s="33" t="s">
        <v>22</v>
      </c>
      <c r="GM53" s="33" t="s">
        <v>22</v>
      </c>
      <c r="GN53" s="33" t="s">
        <v>22</v>
      </c>
      <c r="GO53" s="33" t="s">
        <v>22</v>
      </c>
      <c r="GP53" s="33" t="s">
        <v>22</v>
      </c>
      <c r="GQ53" s="33" t="s">
        <v>22</v>
      </c>
      <c r="GR53" s="33" t="s">
        <v>22</v>
      </c>
      <c r="GS53" s="33" t="s">
        <v>22</v>
      </c>
      <c r="GT53" s="33" t="s">
        <v>22</v>
      </c>
      <c r="GU53" s="33" t="s">
        <v>22</v>
      </c>
      <c r="GV53" s="33" t="s">
        <v>22</v>
      </c>
      <c r="GW53" s="33" t="s">
        <v>22</v>
      </c>
      <c r="GX53" s="33" t="s">
        <v>22</v>
      </c>
      <c r="GY53" s="33" t="s">
        <v>22</v>
      </c>
      <c r="GZ53" s="33" t="s">
        <v>22</v>
      </c>
      <c r="HA53" s="33" t="s">
        <v>22</v>
      </c>
      <c r="HB53" s="33" t="s">
        <v>22</v>
      </c>
      <c r="HC53" s="33" t="s">
        <v>22</v>
      </c>
      <c r="HD53" s="33" t="s">
        <v>22</v>
      </c>
      <c r="HE53" s="33" t="s">
        <v>22</v>
      </c>
      <c r="HF53" s="33" t="s">
        <v>22</v>
      </c>
      <c r="HG53" s="33" t="s">
        <v>22</v>
      </c>
      <c r="HH53" s="33" t="s">
        <v>22</v>
      </c>
      <c r="HI53" s="33" t="s">
        <v>22</v>
      </c>
      <c r="HJ53" s="33" t="s">
        <v>22</v>
      </c>
      <c r="HK53" s="33" t="s">
        <v>22</v>
      </c>
      <c r="HL53" s="33" t="s">
        <v>22</v>
      </c>
      <c r="HM53" s="33" t="s">
        <v>22</v>
      </c>
    </row>
    <row r="54" spans="1:221" ht="15.75" customHeight="1" x14ac:dyDescent="0.25">
      <c r="A54" s="25" t="s">
        <v>13</v>
      </c>
      <c r="B54" s="30">
        <f>SUM(B46:B53)</f>
        <v>0</v>
      </c>
      <c r="C54" s="30">
        <f t="shared" ref="C54:F54" si="583">SUM(C46:C53)</f>
        <v>4730</v>
      </c>
      <c r="D54" s="30">
        <f t="shared" si="583"/>
        <v>5290</v>
      </c>
      <c r="E54" s="30">
        <f t="shared" si="583"/>
        <v>8214</v>
      </c>
      <c r="F54" s="30">
        <f t="shared" si="583"/>
        <v>2620</v>
      </c>
      <c r="G54" s="30">
        <f>SUM(G46:G53)</f>
        <v>31709</v>
      </c>
      <c r="H54" s="30">
        <f t="shared" ref="H54:L54" si="584">SUM(H46:H53)</f>
        <v>1064</v>
      </c>
      <c r="I54" s="30">
        <f t="shared" si="584"/>
        <v>26081</v>
      </c>
      <c r="J54" s="30">
        <f t="shared" si="584"/>
        <v>14269</v>
      </c>
      <c r="K54" s="30">
        <f t="shared" si="584"/>
        <v>49279</v>
      </c>
      <c r="L54" s="30">
        <f t="shared" si="584"/>
        <v>143256</v>
      </c>
      <c r="M54" s="30">
        <f>SUM(M46:M53)</f>
        <v>734</v>
      </c>
      <c r="N54" s="30">
        <f t="shared" ref="N54" si="585">SUM(N46:N53)</f>
        <v>13952</v>
      </c>
      <c r="O54" s="30">
        <f t="shared" ref="O54" si="586">SUM(O46:O53)</f>
        <v>9047</v>
      </c>
      <c r="P54" s="30">
        <f t="shared" ref="P54" si="587">SUM(P46:P53)</f>
        <v>4162</v>
      </c>
      <c r="Q54" s="30">
        <f t="shared" ref="Q54" si="588">SUM(Q46:Q53)</f>
        <v>5184</v>
      </c>
      <c r="R54" s="30">
        <f>SUM(R46:R53)</f>
        <v>31851</v>
      </c>
      <c r="S54" s="30">
        <f t="shared" ref="S54" si="589">SUM(S46:S53)</f>
        <v>1415</v>
      </c>
      <c r="T54" s="30">
        <f t="shared" ref="T54" si="590">SUM(T46:T53)</f>
        <v>39209</v>
      </c>
      <c r="U54" s="30">
        <f t="shared" ref="U54" si="591">SUM(U46:U53)</f>
        <v>19285</v>
      </c>
      <c r="V54" s="30">
        <f t="shared" ref="V54" si="592">SUM(V46:V53)</f>
        <v>59224</v>
      </c>
      <c r="W54" s="30">
        <f t="shared" ref="W54" si="593">SUM(W46:W53)</f>
        <v>184063</v>
      </c>
      <c r="X54" s="30">
        <f>SUM(X46:X53)</f>
        <v>1016</v>
      </c>
      <c r="Y54" s="30">
        <f t="shared" ref="Y54" si="594">SUM(Y46:Y53)</f>
        <v>7184</v>
      </c>
      <c r="Z54" s="30">
        <f t="shared" ref="Z54" si="595">SUM(Z46:Z53)</f>
        <v>4822</v>
      </c>
      <c r="AA54" s="30">
        <f t="shared" ref="AA54" si="596">SUM(AA46:AA53)</f>
        <v>16095</v>
      </c>
      <c r="AB54" s="30">
        <f t="shared" ref="AB54" si="597">SUM(AB46:AB53)</f>
        <v>8248</v>
      </c>
      <c r="AC54" s="30">
        <f>SUM(AC46:AC53)</f>
        <v>28688</v>
      </c>
      <c r="AD54" s="30">
        <f t="shared" ref="AD54" si="598">SUM(AD46:AD53)</f>
        <v>2756</v>
      </c>
      <c r="AE54" s="30">
        <f t="shared" ref="AE54" si="599">SUM(AE46:AE53)</f>
        <v>45060</v>
      </c>
      <c r="AF54" s="30">
        <f t="shared" ref="AF54" si="600">SUM(AF46:AF53)</f>
        <v>23305</v>
      </c>
      <c r="AG54" s="30">
        <f t="shared" ref="AG54" si="601">SUM(AG46:AG53)</f>
        <v>71473</v>
      </c>
      <c r="AH54" s="30">
        <f t="shared" ref="AH54" si="602">SUM(AH46:AH53)</f>
        <v>208647</v>
      </c>
      <c r="AI54" s="30">
        <f>SUM(AI46:AI53)</f>
        <v>0</v>
      </c>
      <c r="AJ54" s="30">
        <f t="shared" ref="AJ54" si="603">SUM(AJ46:AJ53)</f>
        <v>10287</v>
      </c>
      <c r="AK54" s="30">
        <f t="shared" ref="AK54" si="604">SUM(AK46:AK53)</f>
        <v>16335</v>
      </c>
      <c r="AL54" s="30">
        <f t="shared" ref="AL54" si="605">SUM(AL46:AL53)</f>
        <v>14494</v>
      </c>
      <c r="AM54" s="30">
        <f t="shared" ref="AM54" si="606">SUM(AM46:AM53)</f>
        <v>5041</v>
      </c>
      <c r="AN54" s="30">
        <f>SUM(AN46:AN53)</f>
        <v>49451</v>
      </c>
      <c r="AO54" s="30">
        <f t="shared" ref="AO54" si="607">SUM(AO46:AO53)</f>
        <v>768</v>
      </c>
      <c r="AP54" s="30">
        <f t="shared" ref="AP54" si="608">SUM(AP46:AP53)</f>
        <v>52207</v>
      </c>
      <c r="AQ54" s="30">
        <f t="shared" ref="AQ54" si="609">SUM(AQ46:AQ53)</f>
        <v>25780</v>
      </c>
      <c r="AR54" s="30">
        <f t="shared" ref="AR54" si="610">SUM(AR46:AR53)</f>
        <v>53774</v>
      </c>
      <c r="AS54" s="30">
        <f t="shared" ref="AS54" si="611">SUM(AS46:AS53)</f>
        <v>228137</v>
      </c>
      <c r="AT54" s="30">
        <f>SUM(AT46:AT53)</f>
        <v>769</v>
      </c>
      <c r="AU54" s="30">
        <f t="shared" ref="AU54" si="612">SUM(AU46:AU53)</f>
        <v>5103</v>
      </c>
      <c r="AV54" s="30">
        <f t="shared" ref="AV54" si="613">SUM(AV46:AV53)</f>
        <v>9899</v>
      </c>
      <c r="AW54" s="30">
        <f t="shared" ref="AW54" si="614">SUM(AW46:AW53)</f>
        <v>13588</v>
      </c>
      <c r="AX54" s="30">
        <f t="shared" ref="AX54" si="615">SUM(AX46:AX53)</f>
        <v>6867</v>
      </c>
      <c r="AY54" s="30">
        <f>SUM(AY46:AY53)</f>
        <v>40793</v>
      </c>
      <c r="AZ54" s="30">
        <f t="shared" ref="AZ54" si="616">SUM(AZ46:AZ53)</f>
        <v>2259</v>
      </c>
      <c r="BA54" s="30">
        <f t="shared" ref="BA54" si="617">SUM(BA46:BA53)</f>
        <v>33257</v>
      </c>
      <c r="BB54" s="30">
        <f t="shared" ref="BB54" si="618">SUM(BB46:BB53)</f>
        <v>20206</v>
      </c>
      <c r="BC54" s="30">
        <f t="shared" ref="BC54" si="619">SUM(BC46:BC53)</f>
        <v>66010</v>
      </c>
      <c r="BD54" s="30">
        <f t="shared" ref="BD54" si="620">SUM(BD46:BD53)</f>
        <v>198751</v>
      </c>
      <c r="BE54" s="30">
        <f>SUM(BE46:BE53)</f>
        <v>880</v>
      </c>
      <c r="BF54" s="30">
        <f t="shared" ref="BF54" si="621">SUM(BF46:BF53)</f>
        <v>9190</v>
      </c>
      <c r="BG54" s="30">
        <f t="shared" ref="BG54" si="622">SUM(BG46:BG53)</f>
        <v>10689</v>
      </c>
      <c r="BH54" s="30">
        <f t="shared" ref="BH54" si="623">SUM(BH46:BH53)</f>
        <v>14809</v>
      </c>
      <c r="BI54" s="30">
        <f t="shared" ref="BI54" si="624">SUM(BI46:BI53)</f>
        <v>6784</v>
      </c>
      <c r="BJ54" s="30">
        <f>SUM(BJ46:BJ53)</f>
        <v>33374</v>
      </c>
      <c r="BK54" s="30">
        <f t="shared" ref="BK54" si="625">SUM(BK46:BK53)</f>
        <v>4246</v>
      </c>
      <c r="BL54" s="30">
        <f t="shared" ref="BL54" si="626">SUM(BL46:BL53)</f>
        <v>34199</v>
      </c>
      <c r="BM54" s="30">
        <f t="shared" ref="BM54" si="627">SUM(BM46:BM53)</f>
        <v>25182</v>
      </c>
      <c r="BN54" s="30">
        <f t="shared" ref="BN54" si="628">SUM(BN46:BN53)</f>
        <v>58210</v>
      </c>
      <c r="BO54" s="30">
        <f t="shared" ref="BO54" si="629">SUM(BO46:BO53)</f>
        <v>197563</v>
      </c>
      <c r="BP54" s="30">
        <f>SUM(BP46:BP53)</f>
        <v>1673</v>
      </c>
      <c r="BQ54" s="30">
        <f t="shared" ref="BQ54" si="630">SUM(BQ46:BQ53)</f>
        <v>6039</v>
      </c>
      <c r="BR54" s="30">
        <f t="shared" ref="BR54" si="631">SUM(BR46:BR53)</f>
        <v>8980</v>
      </c>
      <c r="BS54" s="30">
        <f t="shared" ref="BS54" si="632">SUM(BS46:BS53)</f>
        <v>5673</v>
      </c>
      <c r="BT54" s="30">
        <f t="shared" ref="BT54" si="633">SUM(BT46:BT53)</f>
        <v>9042</v>
      </c>
      <c r="BU54" s="30">
        <f>SUM(BU46:BU53)</f>
        <v>44402</v>
      </c>
      <c r="BV54" s="30">
        <f t="shared" ref="BV54" si="634">SUM(BV46:BV53)</f>
        <v>1611</v>
      </c>
      <c r="BW54" s="30">
        <f t="shared" ref="BW54" si="635">SUM(BW46:BW53)</f>
        <v>36911</v>
      </c>
      <c r="BX54" s="30">
        <f t="shared" ref="BX54" si="636">SUM(BX46:BX53)</f>
        <v>10082</v>
      </c>
      <c r="BY54" s="30">
        <f t="shared" ref="BY54" si="637">SUM(BY46:BY53)</f>
        <v>52124</v>
      </c>
      <c r="BZ54" s="30">
        <f t="shared" ref="BZ54" si="638">SUM(BZ46:BZ53)</f>
        <v>176537</v>
      </c>
      <c r="CA54" s="30">
        <f>SUM(CA46:CA53)</f>
        <v>1002</v>
      </c>
      <c r="CB54" s="30">
        <f t="shared" ref="CB54" si="639">SUM(CB46:CB53)</f>
        <v>3365</v>
      </c>
      <c r="CC54" s="30">
        <f t="shared" ref="CC54" si="640">SUM(CC46:CC53)</f>
        <v>11870</v>
      </c>
      <c r="CD54" s="30">
        <f t="shared" ref="CD54" si="641">SUM(CD46:CD53)</f>
        <v>2763</v>
      </c>
      <c r="CE54" s="30">
        <f t="shared" ref="CE54" si="642">SUM(CE46:CE53)</f>
        <v>9617</v>
      </c>
      <c r="CF54" s="30">
        <f>SUM(CF46:CF53)</f>
        <v>47279</v>
      </c>
      <c r="CG54" s="30">
        <f t="shared" ref="CG54" si="643">SUM(CG46:CG53)</f>
        <v>988</v>
      </c>
      <c r="CH54" s="30">
        <f t="shared" ref="CH54" si="644">SUM(CH46:CH53)</f>
        <v>33960</v>
      </c>
      <c r="CI54" s="30">
        <f t="shared" ref="CI54" si="645">SUM(CI46:CI53)</f>
        <v>18469</v>
      </c>
      <c r="CJ54" s="30">
        <f t="shared" ref="CJ54" si="646">SUM(CJ46:CJ53)</f>
        <v>60930</v>
      </c>
      <c r="CK54" s="30">
        <f t="shared" ref="CK54" si="647">SUM(CK46:CK53)</f>
        <v>190243</v>
      </c>
      <c r="CL54" s="30">
        <f>SUM(CL46:CL53)</f>
        <v>804</v>
      </c>
      <c r="CM54" s="30">
        <f t="shared" ref="CM54" si="648">SUM(CM46:CM53)</f>
        <v>5399</v>
      </c>
      <c r="CN54" s="30">
        <f t="shared" ref="CN54" si="649">SUM(CN46:CN53)</f>
        <v>10709</v>
      </c>
      <c r="CO54" s="30">
        <f t="shared" ref="CO54" si="650">SUM(CO46:CO53)</f>
        <v>4877</v>
      </c>
      <c r="CP54" s="30">
        <f t="shared" ref="CP54" si="651">SUM(CP46:CP53)</f>
        <v>5088</v>
      </c>
      <c r="CQ54" s="30">
        <f>SUM(CQ46:CQ53)</f>
        <v>45278</v>
      </c>
      <c r="CR54" s="30">
        <f t="shared" ref="CR54" si="652">SUM(CR46:CR53)</f>
        <v>506</v>
      </c>
      <c r="CS54" s="30">
        <f t="shared" ref="CS54" si="653">SUM(CS46:CS53)</f>
        <v>20913</v>
      </c>
      <c r="CT54" s="30">
        <f t="shared" ref="CT54" si="654">SUM(CT46:CT53)</f>
        <v>14637</v>
      </c>
      <c r="CU54" s="30">
        <f t="shared" ref="CU54" si="655">SUM(CU46:CU53)</f>
        <v>57359</v>
      </c>
      <c r="CV54" s="30">
        <f t="shared" ref="CV54" si="656">SUM(CV46:CV53)</f>
        <v>165570</v>
      </c>
      <c r="CW54" s="30">
        <f>SUM(CW46:CW53)</f>
        <v>1967</v>
      </c>
      <c r="CX54" s="30">
        <f t="shared" ref="CX54" si="657">SUM(CX46:CX53)</f>
        <v>4814</v>
      </c>
      <c r="CY54" s="30">
        <f t="shared" ref="CY54" si="658">SUM(CY46:CY53)</f>
        <v>7002</v>
      </c>
      <c r="CZ54" s="30">
        <f t="shared" ref="CZ54" si="659">SUM(CZ46:CZ53)</f>
        <v>4798</v>
      </c>
      <c r="DA54" s="30">
        <f t="shared" ref="DA54" si="660">SUM(DA46:DA53)</f>
        <v>7793</v>
      </c>
      <c r="DB54" s="30">
        <f>SUM(DB46:DB53)</f>
        <v>29424</v>
      </c>
      <c r="DC54" s="30">
        <f t="shared" ref="DC54" si="661">SUM(DC46:DC53)</f>
        <v>3605</v>
      </c>
      <c r="DD54" s="30">
        <f t="shared" ref="DD54" si="662">SUM(DD46:DD53)</f>
        <v>14448</v>
      </c>
      <c r="DE54" s="30">
        <f t="shared" ref="DE54" si="663">SUM(DE46:DE53)</f>
        <v>12426</v>
      </c>
      <c r="DF54" s="30">
        <f t="shared" ref="DF54" si="664">SUM(DF46:DF53)</f>
        <v>61100</v>
      </c>
      <c r="DG54" s="30">
        <f t="shared" ref="DG54" si="665">SUM(DG46:DG53)</f>
        <v>147377</v>
      </c>
      <c r="DH54" s="30">
        <f>SUM(DH46:DH53)</f>
        <v>1803</v>
      </c>
      <c r="DI54" s="30">
        <f t="shared" ref="DI54" si="666">SUM(DI46:DI53)</f>
        <v>6197</v>
      </c>
      <c r="DJ54" s="30">
        <f t="shared" ref="DJ54" si="667">SUM(DJ46:DJ53)</f>
        <v>6548</v>
      </c>
      <c r="DK54" s="30">
        <f t="shared" ref="DK54" si="668">SUM(DK46:DK53)</f>
        <v>15759</v>
      </c>
      <c r="DL54" s="30">
        <f t="shared" ref="DL54" si="669">SUM(DL46:DL53)</f>
        <v>7871</v>
      </c>
      <c r="DM54" s="30">
        <f>SUM(DM46:DM53)</f>
        <v>46546</v>
      </c>
      <c r="DN54" s="30">
        <f t="shared" ref="DN54" si="670">SUM(DN46:DN53)</f>
        <v>0</v>
      </c>
      <c r="DO54" s="30">
        <f t="shared" ref="DO54" si="671">SUM(DO46:DO53)</f>
        <v>21136</v>
      </c>
      <c r="DP54" s="30">
        <f t="shared" ref="DP54" si="672">SUM(DP46:DP53)</f>
        <v>22148</v>
      </c>
      <c r="DQ54" s="30">
        <f t="shared" ref="DQ54" si="673">SUM(DQ46:DQ53)</f>
        <v>52965</v>
      </c>
      <c r="DR54" s="30">
        <f t="shared" ref="DR54" si="674">SUM(DR46:DR53)</f>
        <v>180973</v>
      </c>
      <c r="DS54" s="30">
        <f>SUM(DS46:DS53)</f>
        <v>391</v>
      </c>
      <c r="DT54" s="30">
        <f t="shared" ref="DT54" si="675">SUM(DT46:DT53)</f>
        <v>2290</v>
      </c>
      <c r="DU54" s="30">
        <f t="shared" ref="DU54" si="676">SUM(DU46:DU53)</f>
        <v>11558</v>
      </c>
      <c r="DV54" s="30">
        <f t="shared" ref="DV54" si="677">SUM(DV46:DV53)</f>
        <v>8818</v>
      </c>
      <c r="DW54" s="30">
        <f t="shared" ref="DW54" si="678">SUM(DW46:DW53)</f>
        <v>5294</v>
      </c>
      <c r="DX54" s="30">
        <f>SUM(DX46:DX53)</f>
        <v>51056</v>
      </c>
      <c r="DY54" s="30">
        <f t="shared" ref="DY54" si="679">SUM(DY46:DY53)</f>
        <v>2007</v>
      </c>
      <c r="DZ54" s="30">
        <f t="shared" ref="DZ54" si="680">SUM(DZ46:DZ53)</f>
        <v>20347</v>
      </c>
      <c r="EA54" s="30">
        <f t="shared" ref="EA54" si="681">SUM(EA46:EA53)</f>
        <v>21764</v>
      </c>
      <c r="EB54" s="30">
        <f t="shared" ref="EB54" si="682">SUM(EB46:EB53)</f>
        <v>60223</v>
      </c>
      <c r="EC54" s="30">
        <f t="shared" ref="EC54" si="683">SUM(EC46:EC53)</f>
        <v>183748</v>
      </c>
      <c r="ED54" s="30">
        <f>SUM(ED46:ED53)</f>
        <v>1290</v>
      </c>
      <c r="EE54" s="30">
        <f t="shared" ref="EE54" si="684">SUM(EE46:EE53)</f>
        <v>2124</v>
      </c>
      <c r="EF54" s="30">
        <f t="shared" ref="EF54" si="685">SUM(EF46:EF53)</f>
        <v>16091</v>
      </c>
      <c r="EG54" s="30">
        <f t="shared" ref="EG54" si="686">SUM(EG46:EG53)</f>
        <v>9687</v>
      </c>
      <c r="EH54" s="30">
        <f t="shared" ref="EH54" si="687">SUM(EH46:EH53)</f>
        <v>5584</v>
      </c>
      <c r="EI54" s="30">
        <f>SUM(EI46:EI53)</f>
        <v>42151</v>
      </c>
      <c r="EJ54" s="30">
        <f t="shared" ref="EJ54" si="688">SUM(EJ46:EJ53)</f>
        <v>5354</v>
      </c>
      <c r="EK54" s="30">
        <f t="shared" ref="EK54" si="689">SUM(EK46:EK53)</f>
        <v>23427</v>
      </c>
      <c r="EL54" s="30">
        <f t="shared" ref="EL54" si="690">SUM(EL46:EL53)</f>
        <v>15554</v>
      </c>
      <c r="EM54" s="30">
        <f t="shared" ref="EM54" si="691">SUM(EM46:EM53)</f>
        <v>62899</v>
      </c>
      <c r="EN54" s="30">
        <f t="shared" ref="EN54" si="692">SUM(EN46:EN53)</f>
        <v>184161</v>
      </c>
      <c r="EO54" s="30">
        <f>SUM(EO46:EO53)</f>
        <v>1001</v>
      </c>
      <c r="EP54" s="30">
        <f t="shared" ref="EP54" si="693">SUM(EP46:EP53)</f>
        <v>6114</v>
      </c>
      <c r="EQ54" s="30">
        <f t="shared" ref="EQ54" si="694">SUM(EQ46:EQ53)</f>
        <v>18985</v>
      </c>
      <c r="ER54" s="30">
        <f t="shared" ref="ER54" si="695">SUM(ER46:ER53)</f>
        <v>10510</v>
      </c>
      <c r="ES54" s="30">
        <f t="shared" ref="ES54" si="696">SUM(ES46:ES53)</f>
        <v>7121</v>
      </c>
      <c r="ET54" s="30">
        <f>SUM(ET46:ET53)</f>
        <v>57896</v>
      </c>
      <c r="EU54" s="30">
        <f t="shared" ref="EU54" si="697">SUM(EU46:EU53)</f>
        <v>4962</v>
      </c>
      <c r="EV54" s="30">
        <f t="shared" ref="EV54" si="698">SUM(EV46:EV53)</f>
        <v>19326</v>
      </c>
      <c r="EW54" s="30">
        <f t="shared" ref="EW54" si="699">SUM(EW46:EW53)</f>
        <v>12851</v>
      </c>
      <c r="EX54" s="30">
        <f t="shared" ref="EX54" si="700">SUM(EX46:EX53)</f>
        <v>49991</v>
      </c>
      <c r="EY54" s="30">
        <f t="shared" ref="EY54" si="701">SUM(EY46:EY53)</f>
        <v>188757</v>
      </c>
      <c r="EZ54" s="30">
        <f>SUM(EZ46:EZ53)</f>
        <v>754</v>
      </c>
      <c r="FA54" s="30">
        <f t="shared" ref="FA54" si="702">SUM(FA46:FA53)</f>
        <v>6012</v>
      </c>
      <c r="FB54" s="30">
        <f t="shared" ref="FB54" si="703">SUM(FB46:FB53)</f>
        <v>18416</v>
      </c>
      <c r="FC54" s="30">
        <f t="shared" ref="FC54" si="704">SUM(FC46:FC53)</f>
        <v>14140</v>
      </c>
      <c r="FD54" s="30">
        <f t="shared" ref="FD54" si="705">SUM(FD46:FD53)</f>
        <v>9498</v>
      </c>
      <c r="FE54" s="30">
        <f>SUM(FE46:FE53)</f>
        <v>57604</v>
      </c>
      <c r="FF54" s="30">
        <f t="shared" ref="FF54" si="706">SUM(FF46:FF53)</f>
        <v>3854</v>
      </c>
      <c r="FG54" s="30">
        <f t="shared" ref="FG54" si="707">SUM(FG46:FG53)</f>
        <v>21411</v>
      </c>
      <c r="FH54" s="30">
        <f t="shared" ref="FH54" si="708">SUM(FH46:FH53)</f>
        <v>27485</v>
      </c>
      <c r="FI54" s="30">
        <f t="shared" ref="FI54" si="709">SUM(FI46:FI53)</f>
        <v>56966</v>
      </c>
      <c r="FJ54" s="30">
        <f t="shared" ref="FJ54" si="710">SUM(FJ46:FJ53)</f>
        <v>216140</v>
      </c>
      <c r="FK54" s="30">
        <f>SUM(FK46:FK53)</f>
        <v>1288</v>
      </c>
      <c r="FL54" s="30">
        <f t="shared" ref="FL54" si="711">SUM(FL46:FL53)</f>
        <v>4021</v>
      </c>
      <c r="FM54" s="30">
        <f t="shared" ref="FM54" si="712">SUM(FM46:FM53)</f>
        <v>17780</v>
      </c>
      <c r="FN54" s="30">
        <f t="shared" ref="FN54" si="713">SUM(FN46:FN53)</f>
        <v>16926</v>
      </c>
      <c r="FO54" s="30">
        <f t="shared" ref="FO54" si="714">SUM(FO46:FO53)</f>
        <v>9535</v>
      </c>
      <c r="FP54" s="30">
        <f>SUM(FP46:FP53)</f>
        <v>52670</v>
      </c>
      <c r="FQ54" s="30">
        <f t="shared" ref="FQ54" si="715">SUM(FQ46:FQ53)</f>
        <v>2062</v>
      </c>
      <c r="FR54" s="30">
        <f t="shared" ref="FR54" si="716">SUM(FR46:FR53)</f>
        <v>17881</v>
      </c>
      <c r="FS54" s="30">
        <f t="shared" ref="FS54" si="717">SUM(FS46:FS53)</f>
        <v>16634</v>
      </c>
      <c r="FT54" s="30">
        <f t="shared" ref="FT54" si="718">SUM(FT46:FT53)</f>
        <v>50848</v>
      </c>
      <c r="FU54" s="30">
        <f t="shared" ref="FU54" si="719">SUM(FU46:FU53)</f>
        <v>189645</v>
      </c>
      <c r="FV54" s="30">
        <f>SUM(FV46:FV53)</f>
        <v>823</v>
      </c>
      <c r="FW54" s="30">
        <f t="shared" ref="FW54" si="720">SUM(FW46:FW53)</f>
        <v>8053</v>
      </c>
      <c r="FX54" s="30">
        <f t="shared" ref="FX54" si="721">SUM(FX46:FX53)</f>
        <v>19647</v>
      </c>
      <c r="FY54" s="30">
        <f t="shared" ref="FY54" si="722">SUM(FY46:FY53)</f>
        <v>19539</v>
      </c>
      <c r="FZ54" s="30">
        <f t="shared" ref="FZ54" si="723">SUM(FZ46:FZ53)</f>
        <v>9812</v>
      </c>
      <c r="GA54" s="30">
        <f>SUM(GA46:GA53)</f>
        <v>56226</v>
      </c>
      <c r="GB54" s="30">
        <f t="shared" ref="GB54" si="724">SUM(GB46:GB53)</f>
        <v>1643</v>
      </c>
      <c r="GC54" s="30">
        <f t="shared" ref="GC54" si="725">SUM(GC46:GC53)</f>
        <v>30177</v>
      </c>
      <c r="GD54" s="30">
        <f t="shared" ref="GD54" si="726">SUM(GD46:GD53)</f>
        <v>18341</v>
      </c>
      <c r="GE54" s="30">
        <f t="shared" ref="GE54" si="727">SUM(GE46:GE53)</f>
        <v>54360</v>
      </c>
      <c r="GF54" s="30">
        <f t="shared" ref="GF54" si="728">SUM(GF46:GF53)</f>
        <v>218621</v>
      </c>
      <c r="GG54" s="30">
        <f>SUM(GG46:GG53)</f>
        <v>0</v>
      </c>
      <c r="GH54" s="30">
        <f t="shared" ref="GH54" si="729">SUM(GH46:GH53)</f>
        <v>3610</v>
      </c>
      <c r="GI54" s="30">
        <f t="shared" ref="GI54" si="730">SUM(GI46:GI53)</f>
        <v>21814</v>
      </c>
      <c r="GJ54" s="30">
        <f t="shared" ref="GJ54" si="731">SUM(GJ46:GJ53)</f>
        <v>13271</v>
      </c>
      <c r="GK54" s="30">
        <f t="shared" ref="GK54" si="732">SUM(GK46:GK53)</f>
        <v>16607</v>
      </c>
      <c r="GL54" s="30">
        <f>SUM(GL46:GL53)</f>
        <v>63208</v>
      </c>
      <c r="GM54" s="30">
        <f t="shared" ref="GM54" si="733">SUM(GM46:GM53)</f>
        <v>1090</v>
      </c>
      <c r="GN54" s="30">
        <f t="shared" ref="GN54" si="734">SUM(GN46:GN53)</f>
        <v>29310</v>
      </c>
      <c r="GO54" s="30">
        <f t="shared" ref="GO54" si="735">SUM(GO46:GO53)</f>
        <v>27470</v>
      </c>
      <c r="GP54" s="30">
        <f t="shared" ref="GP54" si="736">SUM(GP46:GP53)</f>
        <v>55485</v>
      </c>
      <c r="GQ54" s="30">
        <f t="shared" ref="GQ54" si="737">SUM(GQ46:GQ53)</f>
        <v>231865</v>
      </c>
      <c r="GR54" s="30">
        <f>SUM(GR46:GR53)</f>
        <v>0</v>
      </c>
      <c r="GS54" s="30">
        <f t="shared" ref="GS54" si="738">SUM(GS46:GS53)</f>
        <v>9999</v>
      </c>
      <c r="GT54" s="30">
        <f t="shared" ref="GT54" si="739">SUM(GT46:GT53)</f>
        <v>31064</v>
      </c>
      <c r="GU54" s="30">
        <f t="shared" ref="GU54" si="740">SUM(GU46:GU53)</f>
        <v>21004</v>
      </c>
      <c r="GV54" s="30">
        <f t="shared" ref="GV54" si="741">SUM(GV46:GV53)</f>
        <v>17771</v>
      </c>
      <c r="GW54" s="30">
        <f>SUM(GW46:GW53)</f>
        <v>57912</v>
      </c>
      <c r="GX54" s="30">
        <f t="shared" ref="GX54" si="742">SUM(GX46:GX53)</f>
        <v>1130</v>
      </c>
      <c r="GY54" s="30">
        <f t="shared" ref="GY54" si="743">SUM(GY46:GY53)</f>
        <v>32233</v>
      </c>
      <c r="GZ54" s="30">
        <f t="shared" ref="GZ54" si="744">SUM(GZ46:GZ53)</f>
        <v>35338</v>
      </c>
      <c r="HA54" s="30">
        <f t="shared" ref="HA54" si="745">SUM(HA46:HA53)</f>
        <v>40083</v>
      </c>
      <c r="HB54" s="30">
        <f t="shared" ref="HB54" si="746">SUM(HB46:HB53)</f>
        <v>246534</v>
      </c>
      <c r="HC54" s="30">
        <f>SUM(HC46:HC53)</f>
        <v>1002</v>
      </c>
      <c r="HD54" s="30">
        <f t="shared" ref="HD54:HG54" si="747">SUM(HD46:HD53)</f>
        <v>3365</v>
      </c>
      <c r="HE54" s="30">
        <f t="shared" si="747"/>
        <v>11126</v>
      </c>
      <c r="HF54" s="30">
        <f t="shared" si="747"/>
        <v>2763</v>
      </c>
      <c r="HG54" s="30">
        <f t="shared" si="747"/>
        <v>9617</v>
      </c>
      <c r="HH54" s="30">
        <f>SUM(HH46:HH53)</f>
        <v>47279</v>
      </c>
      <c r="HI54" s="30">
        <f t="shared" ref="HI54:HM54" si="748">SUM(HI46:HI53)</f>
        <v>988</v>
      </c>
      <c r="HJ54" s="30">
        <f t="shared" si="748"/>
        <v>33960</v>
      </c>
      <c r="HK54" s="30">
        <f t="shared" si="748"/>
        <v>18469</v>
      </c>
      <c r="HL54" s="30">
        <f t="shared" si="748"/>
        <v>60930</v>
      </c>
      <c r="HM54" s="30">
        <f t="shared" si="748"/>
        <v>189499</v>
      </c>
    </row>
    <row r="55" spans="1:221" ht="15.75" customHeight="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221" ht="15.75" customHeight="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221" x14ac:dyDescent="0.25">
      <c r="A57" s="39" t="s">
        <v>28</v>
      </c>
    </row>
    <row r="58" spans="1:221" x14ac:dyDescent="0.25">
      <c r="A58" s="39" t="s">
        <v>29</v>
      </c>
    </row>
  </sheetData>
  <mergeCells count="80">
    <mergeCell ref="HC5:HM5"/>
    <mergeCell ref="HC18:HM18"/>
    <mergeCell ref="HC31:HM31"/>
    <mergeCell ref="HC44:HM44"/>
    <mergeCell ref="B18:L18"/>
    <mergeCell ref="CW5:DG5"/>
    <mergeCell ref="DH5:DR5"/>
    <mergeCell ref="DS5:EC5"/>
    <mergeCell ref="ED5:EN5"/>
    <mergeCell ref="CA5:CK5"/>
    <mergeCell ref="CL5:CV5"/>
    <mergeCell ref="B5:L5"/>
    <mergeCell ref="B44:L44"/>
    <mergeCell ref="CW31:DG31"/>
    <mergeCell ref="DH31:DR31"/>
    <mergeCell ref="DS31:EC31"/>
    <mergeCell ref="B31:L31"/>
    <mergeCell ref="BP44:BZ44"/>
    <mergeCell ref="M44:W44"/>
    <mergeCell ref="X44:AH44"/>
    <mergeCell ref="AI44:AS44"/>
    <mergeCell ref="AT44:BD44"/>
    <mergeCell ref="BE44:BO44"/>
    <mergeCell ref="GR5:HB5"/>
    <mergeCell ref="M5:W5"/>
    <mergeCell ref="X5:AH5"/>
    <mergeCell ref="AI5:AS5"/>
    <mergeCell ref="AT5:BD5"/>
    <mergeCell ref="BE5:BO5"/>
    <mergeCell ref="BP5:BZ5"/>
    <mergeCell ref="EO5:EY5"/>
    <mergeCell ref="EZ5:FJ5"/>
    <mergeCell ref="FK5:FU5"/>
    <mergeCell ref="FV5:GF5"/>
    <mergeCell ref="GG5:GQ5"/>
    <mergeCell ref="FK18:FU18"/>
    <mergeCell ref="FV18:GF18"/>
    <mergeCell ref="M18:W18"/>
    <mergeCell ref="X18:AH18"/>
    <mergeCell ref="AI18:AS18"/>
    <mergeCell ref="AT18:BD18"/>
    <mergeCell ref="BE18:BO18"/>
    <mergeCell ref="BP18:BZ18"/>
    <mergeCell ref="CA18:CK18"/>
    <mergeCell ref="CL18:CV18"/>
    <mergeCell ref="CW18:DG18"/>
    <mergeCell ref="DH18:DR18"/>
    <mergeCell ref="GG31:GQ31"/>
    <mergeCell ref="GR31:HB31"/>
    <mergeCell ref="GG18:GQ18"/>
    <mergeCell ref="GR18:HB18"/>
    <mergeCell ref="M31:W31"/>
    <mergeCell ref="X31:AH31"/>
    <mergeCell ref="AI31:AS31"/>
    <mergeCell ref="AT31:BD31"/>
    <mergeCell ref="BE31:BO31"/>
    <mergeCell ref="BP31:BZ31"/>
    <mergeCell ref="CA31:CK31"/>
    <mergeCell ref="CL31:CV31"/>
    <mergeCell ref="DS18:EC18"/>
    <mergeCell ref="ED18:EN18"/>
    <mergeCell ref="EO18:EY18"/>
    <mergeCell ref="EZ18:FJ18"/>
    <mergeCell ref="EO31:EY31"/>
    <mergeCell ref="EZ31:FJ31"/>
    <mergeCell ref="FK31:FU31"/>
    <mergeCell ref="FV31:GF31"/>
    <mergeCell ref="CA44:CK44"/>
    <mergeCell ref="CL44:CV44"/>
    <mergeCell ref="CW44:DG44"/>
    <mergeCell ref="DH44:DR44"/>
    <mergeCell ref="ED31:EN31"/>
    <mergeCell ref="GG44:GQ44"/>
    <mergeCell ref="GR44:HB44"/>
    <mergeCell ref="DS44:EC44"/>
    <mergeCell ref="ED44:EN44"/>
    <mergeCell ref="EO44:EY44"/>
    <mergeCell ref="EZ44:FJ44"/>
    <mergeCell ref="FK44:FU44"/>
    <mergeCell ref="FV44:GF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06ED-E0A1-4FB5-9CEC-C9BF82701482}">
  <dimension ref="A1:BI58"/>
  <sheetViews>
    <sheetView workbookViewId="0">
      <selection activeCell="A5" sqref="A5"/>
    </sheetView>
  </sheetViews>
  <sheetFormatPr baseColWidth="10" defaultColWidth="9" defaultRowHeight="15.75" x14ac:dyDescent="0.25"/>
  <cols>
    <col min="1" max="1" width="22.375" customWidth="1"/>
    <col min="2" max="55" width="9" customWidth="1"/>
  </cols>
  <sheetData>
    <row r="1" spans="1:61" ht="28.5" x14ac:dyDescent="0.25">
      <c r="A1" s="6" t="s">
        <v>9</v>
      </c>
      <c r="B1" s="7"/>
      <c r="C1" s="7"/>
      <c r="D1" s="7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</row>
    <row r="2" spans="1:61" ht="23.25" x14ac:dyDescent="0.25">
      <c r="A2" s="7" t="s">
        <v>56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5" spans="1:61" ht="15.75" customHeight="1" x14ac:dyDescent="0.25">
      <c r="A5" s="11" t="s">
        <v>57</v>
      </c>
      <c r="B5" s="46">
        <v>2005</v>
      </c>
      <c r="C5" s="46"/>
      <c r="D5" s="46"/>
      <c r="E5" s="46">
        <v>2006</v>
      </c>
      <c r="F5" s="46"/>
      <c r="G5" s="46"/>
      <c r="H5" s="46">
        <v>2007</v>
      </c>
      <c r="I5" s="46"/>
      <c r="J5" s="46"/>
      <c r="K5" s="46">
        <v>2008</v>
      </c>
      <c r="L5" s="46"/>
      <c r="M5" s="46"/>
      <c r="N5" s="46">
        <v>2009</v>
      </c>
      <c r="O5" s="46"/>
      <c r="P5" s="46"/>
      <c r="Q5" s="46">
        <v>2010</v>
      </c>
      <c r="R5" s="46"/>
      <c r="S5" s="46"/>
      <c r="T5" s="46">
        <v>2011</v>
      </c>
      <c r="U5" s="46"/>
      <c r="V5" s="46"/>
      <c r="W5" s="46">
        <v>2012</v>
      </c>
      <c r="X5" s="46"/>
      <c r="Y5" s="46"/>
      <c r="Z5" s="46">
        <v>2013</v>
      </c>
      <c r="AA5" s="46"/>
      <c r="AB5" s="46"/>
      <c r="AC5" s="46">
        <v>2014</v>
      </c>
      <c r="AD5" s="46"/>
      <c r="AE5" s="46"/>
      <c r="AF5" s="46">
        <v>2015</v>
      </c>
      <c r="AG5" s="46"/>
      <c r="AH5" s="46"/>
      <c r="AI5" s="46">
        <v>2016</v>
      </c>
      <c r="AJ5" s="46"/>
      <c r="AK5" s="46"/>
      <c r="AL5" s="46">
        <v>2017</v>
      </c>
      <c r="AM5" s="46"/>
      <c r="AN5" s="46"/>
      <c r="AO5" s="46">
        <v>2018</v>
      </c>
      <c r="AP5" s="46"/>
      <c r="AQ5" s="46"/>
      <c r="AR5" s="46">
        <v>2019</v>
      </c>
      <c r="AS5" s="46"/>
      <c r="AT5" s="46"/>
      <c r="AU5" s="46">
        <v>2020</v>
      </c>
      <c r="AV5" s="46"/>
      <c r="AW5" s="46"/>
      <c r="AX5" s="46">
        <v>2021</v>
      </c>
      <c r="AY5" s="46"/>
      <c r="AZ5" s="46"/>
      <c r="BA5" s="46">
        <v>2022</v>
      </c>
      <c r="BB5" s="46"/>
      <c r="BC5" s="46"/>
      <c r="BD5" s="46">
        <v>2023</v>
      </c>
      <c r="BE5" s="46"/>
      <c r="BF5" s="46"/>
      <c r="BG5" s="46">
        <v>2024</v>
      </c>
      <c r="BH5" s="46"/>
      <c r="BI5" s="46"/>
    </row>
    <row r="6" spans="1:61" ht="15.75" customHeight="1" x14ac:dyDescent="0.25">
      <c r="A6" s="8"/>
      <c r="B6" s="16" t="s">
        <v>11</v>
      </c>
      <c r="C6" s="16" t="s">
        <v>12</v>
      </c>
      <c r="D6" s="17" t="s">
        <v>13</v>
      </c>
      <c r="E6" s="16" t="s">
        <v>11</v>
      </c>
      <c r="F6" s="16" t="s">
        <v>12</v>
      </c>
      <c r="G6" s="17" t="s">
        <v>13</v>
      </c>
      <c r="H6" s="16" t="s">
        <v>11</v>
      </c>
      <c r="I6" s="16" t="s">
        <v>12</v>
      </c>
      <c r="J6" s="17" t="s">
        <v>13</v>
      </c>
      <c r="K6" s="16" t="s">
        <v>11</v>
      </c>
      <c r="L6" s="16" t="s">
        <v>12</v>
      </c>
      <c r="M6" s="17" t="s">
        <v>13</v>
      </c>
      <c r="N6" s="16" t="s">
        <v>11</v>
      </c>
      <c r="O6" s="16" t="s">
        <v>12</v>
      </c>
      <c r="P6" s="17" t="s">
        <v>13</v>
      </c>
      <c r="Q6" s="16" t="s">
        <v>11</v>
      </c>
      <c r="R6" s="16" t="s">
        <v>12</v>
      </c>
      <c r="S6" s="17" t="s">
        <v>13</v>
      </c>
      <c r="T6" s="16" t="s">
        <v>11</v>
      </c>
      <c r="U6" s="16" t="s">
        <v>12</v>
      </c>
      <c r="V6" s="17" t="s">
        <v>13</v>
      </c>
      <c r="W6" s="16" t="s">
        <v>11</v>
      </c>
      <c r="X6" s="16" t="s">
        <v>12</v>
      </c>
      <c r="Y6" s="17" t="s">
        <v>13</v>
      </c>
      <c r="Z6" s="16" t="s">
        <v>11</v>
      </c>
      <c r="AA6" s="16" t="s">
        <v>12</v>
      </c>
      <c r="AB6" s="17" t="s">
        <v>13</v>
      </c>
      <c r="AC6" s="16" t="s">
        <v>11</v>
      </c>
      <c r="AD6" s="16" t="s">
        <v>12</v>
      </c>
      <c r="AE6" s="17" t="s">
        <v>13</v>
      </c>
      <c r="AF6" s="16" t="s">
        <v>11</v>
      </c>
      <c r="AG6" s="16" t="s">
        <v>12</v>
      </c>
      <c r="AH6" s="17" t="s">
        <v>13</v>
      </c>
      <c r="AI6" s="16" t="s">
        <v>11</v>
      </c>
      <c r="AJ6" s="16" t="s">
        <v>12</v>
      </c>
      <c r="AK6" s="17" t="s">
        <v>13</v>
      </c>
      <c r="AL6" s="16" t="s">
        <v>11</v>
      </c>
      <c r="AM6" s="16" t="s">
        <v>12</v>
      </c>
      <c r="AN6" s="17" t="s">
        <v>13</v>
      </c>
      <c r="AO6" s="16" t="s">
        <v>11</v>
      </c>
      <c r="AP6" s="16" t="s">
        <v>12</v>
      </c>
      <c r="AQ6" s="17" t="s">
        <v>13</v>
      </c>
      <c r="AR6" s="16" t="s">
        <v>11</v>
      </c>
      <c r="AS6" s="16" t="s">
        <v>12</v>
      </c>
      <c r="AT6" s="17" t="s">
        <v>13</v>
      </c>
      <c r="AU6" s="16" t="s">
        <v>11</v>
      </c>
      <c r="AV6" s="16" t="s">
        <v>12</v>
      </c>
      <c r="AW6" s="17" t="s">
        <v>13</v>
      </c>
      <c r="AX6" s="16" t="s">
        <v>11</v>
      </c>
      <c r="AY6" s="16" t="s">
        <v>12</v>
      </c>
      <c r="AZ6" s="17" t="s">
        <v>13</v>
      </c>
      <c r="BA6" s="16" t="s">
        <v>11</v>
      </c>
      <c r="BB6" s="16" t="s">
        <v>12</v>
      </c>
      <c r="BC6" s="17" t="s">
        <v>13</v>
      </c>
      <c r="BD6" s="16" t="s">
        <v>11</v>
      </c>
      <c r="BE6" s="16" t="s">
        <v>12</v>
      </c>
      <c r="BF6" s="17" t="s">
        <v>13</v>
      </c>
      <c r="BG6" s="16" t="s">
        <v>11</v>
      </c>
      <c r="BH6" s="16" t="s">
        <v>12</v>
      </c>
      <c r="BI6" s="17" t="s">
        <v>13</v>
      </c>
    </row>
    <row r="7" spans="1:61" ht="15.75" customHeight="1" x14ac:dyDescent="0.25">
      <c r="A7" s="12" t="s">
        <v>14</v>
      </c>
      <c r="B7" s="28">
        <v>1500</v>
      </c>
      <c r="C7" s="28">
        <f>46379+12421</f>
        <v>58800</v>
      </c>
      <c r="D7" s="28">
        <f>B7+C7</f>
        <v>60300</v>
      </c>
      <c r="E7">
        <v>3427</v>
      </c>
      <c r="F7">
        <v>65225</v>
      </c>
      <c r="G7" s="28">
        <f t="shared" ref="G7:G13" si="0">E7+F7</f>
        <v>68652</v>
      </c>
      <c r="H7" s="28">
        <v>1318</v>
      </c>
      <c r="I7" s="28">
        <v>67395</v>
      </c>
      <c r="J7" s="28">
        <f>H7+I7</f>
        <v>68713</v>
      </c>
      <c r="K7" s="28">
        <v>5428</v>
      </c>
      <c r="L7" s="28">
        <v>74022</v>
      </c>
      <c r="M7" s="28">
        <f>K7+L7</f>
        <v>79450</v>
      </c>
      <c r="N7" s="28">
        <v>2134</v>
      </c>
      <c r="O7" s="28">
        <v>148949</v>
      </c>
      <c r="P7" s="28">
        <f>N7+O7</f>
        <v>151083</v>
      </c>
      <c r="Q7" s="28">
        <v>3621</v>
      </c>
      <c r="R7" s="28">
        <v>154325</v>
      </c>
      <c r="S7" s="28">
        <f>Q7+R7</f>
        <v>157946</v>
      </c>
      <c r="T7" s="28">
        <v>2745</v>
      </c>
      <c r="U7" s="28">
        <v>135422</v>
      </c>
      <c r="V7" s="28">
        <f>T7+U7</f>
        <v>138167</v>
      </c>
      <c r="W7" s="28">
        <v>2024</v>
      </c>
      <c r="X7" s="28">
        <v>117239</v>
      </c>
      <c r="Y7" s="28">
        <f>W7+X7</f>
        <v>119263</v>
      </c>
      <c r="Z7">
        <v>5113</v>
      </c>
      <c r="AA7">
        <v>124748</v>
      </c>
      <c r="AB7" s="28">
        <f>Ocupación!Z7+Ocupación!AA7</f>
        <v>305737</v>
      </c>
      <c r="AC7" s="28">
        <v>5122</v>
      </c>
      <c r="AD7" s="28">
        <v>122608</v>
      </c>
      <c r="AE7" s="28">
        <f>AC7+AD7</f>
        <v>127730</v>
      </c>
      <c r="AF7" s="28">
        <v>3311</v>
      </c>
      <c r="AG7" s="28">
        <v>117626</v>
      </c>
      <c r="AH7" s="28">
        <f>AF7+AG7</f>
        <v>120937</v>
      </c>
      <c r="AI7" s="28">
        <v>1513</v>
      </c>
      <c r="AJ7" s="28">
        <v>145297</v>
      </c>
      <c r="AK7" s="28">
        <f>AI7+AJ7</f>
        <v>146810</v>
      </c>
      <c r="AL7" s="28">
        <v>5649</v>
      </c>
      <c r="AM7" s="28">
        <v>158111</v>
      </c>
      <c r="AN7" s="28">
        <f>AL7+AM7</f>
        <v>163760</v>
      </c>
      <c r="AO7" s="28">
        <v>4853</v>
      </c>
      <c r="AP7" s="28">
        <v>164677</v>
      </c>
      <c r="AQ7" s="28">
        <f>AO7+AP7</f>
        <v>169530</v>
      </c>
      <c r="AR7" s="28">
        <v>2492</v>
      </c>
      <c r="AS7" s="28">
        <v>177167</v>
      </c>
      <c r="AT7" s="28">
        <f>AR7+AS7</f>
        <v>179659</v>
      </c>
      <c r="AU7" s="28">
        <v>2420</v>
      </c>
      <c r="AV7" s="28">
        <v>154833</v>
      </c>
      <c r="AW7" s="28">
        <f>AU7+AV7</f>
        <v>157253</v>
      </c>
      <c r="AX7" s="28">
        <v>4133</v>
      </c>
      <c r="AY7" s="28">
        <v>118987</v>
      </c>
      <c r="AZ7" s="28">
        <f>AX7+AY7</f>
        <v>123120</v>
      </c>
      <c r="BA7" s="28">
        <v>3391</v>
      </c>
      <c r="BB7" s="28">
        <v>108698</v>
      </c>
      <c r="BC7" s="28">
        <f>BA7+BB7</f>
        <v>112089</v>
      </c>
      <c r="BD7" s="28">
        <v>3141</v>
      </c>
      <c r="BE7" s="28">
        <v>132113</v>
      </c>
      <c r="BF7" s="28">
        <f>BD7+BE7</f>
        <v>135254</v>
      </c>
      <c r="BG7" s="28">
        <v>2024</v>
      </c>
      <c r="BH7" s="28">
        <v>117239</v>
      </c>
      <c r="BI7" s="28">
        <f>BG7+BH7</f>
        <v>119263</v>
      </c>
    </row>
    <row r="8" spans="1:61" ht="15.75" customHeight="1" x14ac:dyDescent="0.25">
      <c r="A8" s="12" t="s">
        <v>15</v>
      </c>
      <c r="B8" s="28">
        <v>2889</v>
      </c>
      <c r="C8" s="28">
        <v>95059</v>
      </c>
      <c r="D8" s="28">
        <f t="shared" ref="D8:D9" si="1">B8+C8</f>
        <v>97948</v>
      </c>
      <c r="E8">
        <v>2411</v>
      </c>
      <c r="F8">
        <v>95883</v>
      </c>
      <c r="G8" s="28">
        <f t="shared" si="0"/>
        <v>98294</v>
      </c>
      <c r="H8">
        <v>2948</v>
      </c>
      <c r="I8">
        <v>113516</v>
      </c>
      <c r="J8" s="28">
        <f t="shared" ref="J8:J9" si="2">H8+I8</f>
        <v>116464</v>
      </c>
      <c r="K8">
        <v>6971</v>
      </c>
      <c r="L8">
        <v>108483</v>
      </c>
      <c r="M8" s="28">
        <f t="shared" ref="M8:M13" si="3">K8+L8</f>
        <v>115454</v>
      </c>
      <c r="N8">
        <v>0</v>
      </c>
      <c r="O8">
        <v>14059</v>
      </c>
      <c r="P8" s="28">
        <f t="shared" ref="P8:P14" si="4">N8+O8</f>
        <v>14059</v>
      </c>
      <c r="Q8">
        <v>2077</v>
      </c>
      <c r="R8">
        <v>14248</v>
      </c>
      <c r="S8" s="28">
        <f t="shared" ref="S8:S14" si="5">Q8+R8</f>
        <v>16325</v>
      </c>
      <c r="T8">
        <v>1586</v>
      </c>
      <c r="U8">
        <v>17850</v>
      </c>
      <c r="V8" s="28">
        <f t="shared" ref="V8:V13" si="6">T8+U8</f>
        <v>19436</v>
      </c>
      <c r="W8">
        <v>0</v>
      </c>
      <c r="X8">
        <v>20738</v>
      </c>
      <c r="Y8" s="28">
        <f t="shared" ref="Y8:Y14" si="7">W8+X8</f>
        <v>20738</v>
      </c>
      <c r="Z8">
        <v>497</v>
      </c>
      <c r="AA8">
        <v>18152</v>
      </c>
      <c r="AB8" s="28">
        <f>Ocupación!Z8+Ocupación!AA8</f>
        <v>45877</v>
      </c>
      <c r="AC8">
        <v>712</v>
      </c>
      <c r="AD8">
        <v>10502</v>
      </c>
      <c r="AE8" s="28">
        <f t="shared" ref="AE8:AE14" si="8">AC8+AD8</f>
        <v>11214</v>
      </c>
      <c r="AF8">
        <v>0</v>
      </c>
      <c r="AG8">
        <v>27418</v>
      </c>
      <c r="AH8" s="28">
        <f t="shared" ref="AH8:AH14" si="9">AF8+AG8</f>
        <v>27418</v>
      </c>
      <c r="AI8">
        <v>0</v>
      </c>
      <c r="AJ8">
        <v>30618</v>
      </c>
      <c r="AK8" s="28">
        <f t="shared" ref="AK8:AK14" si="10">AI8+AJ8</f>
        <v>30618</v>
      </c>
      <c r="AL8">
        <v>0</v>
      </c>
      <c r="AM8">
        <v>20338</v>
      </c>
      <c r="AN8" s="28">
        <f t="shared" ref="AN8:AN13" si="11">AL8+AM8</f>
        <v>20338</v>
      </c>
      <c r="AO8">
        <v>0</v>
      </c>
      <c r="AP8">
        <v>21027</v>
      </c>
      <c r="AQ8" s="28">
        <f t="shared" ref="AQ8:AQ13" si="12">AO8+AP8</f>
        <v>21027</v>
      </c>
      <c r="AR8">
        <v>1354</v>
      </c>
      <c r="AS8">
        <v>25401</v>
      </c>
      <c r="AT8" s="28">
        <f t="shared" ref="AT8:AT13" si="13">AR8+AS8</f>
        <v>26755</v>
      </c>
      <c r="AU8">
        <v>1320</v>
      </c>
      <c r="AV8">
        <v>21692</v>
      </c>
      <c r="AW8" s="28">
        <f t="shared" ref="AW8:AW14" si="14">AU8+AV8</f>
        <v>23012</v>
      </c>
      <c r="AX8">
        <v>708</v>
      </c>
      <c r="AY8">
        <v>38785</v>
      </c>
      <c r="AZ8" s="28">
        <f t="shared" ref="AZ8:AZ14" si="15">AX8+AY8</f>
        <v>39493</v>
      </c>
      <c r="BA8">
        <v>1772</v>
      </c>
      <c r="BB8">
        <v>42709</v>
      </c>
      <c r="BC8" s="28">
        <f t="shared" ref="BC8:BC14" si="16">BA8+BB8</f>
        <v>44481</v>
      </c>
      <c r="BD8">
        <v>2203</v>
      </c>
      <c r="BE8">
        <v>44489</v>
      </c>
      <c r="BF8" s="28">
        <f t="shared" ref="BF8:BF13" si="17">BD8+BE8</f>
        <v>46692</v>
      </c>
      <c r="BG8">
        <v>0</v>
      </c>
      <c r="BH8">
        <v>20738</v>
      </c>
      <c r="BI8" s="28">
        <f t="shared" ref="BI8:BI9" si="18">BG8+BH8</f>
        <v>20738</v>
      </c>
    </row>
    <row r="9" spans="1:61" ht="15.75" customHeight="1" x14ac:dyDescent="0.25">
      <c r="A9" s="12" t="s">
        <v>16</v>
      </c>
      <c r="B9" s="28">
        <v>2089</v>
      </c>
      <c r="C9" s="28">
        <v>51911</v>
      </c>
      <c r="D9" s="28">
        <f t="shared" si="1"/>
        <v>54000</v>
      </c>
      <c r="E9">
        <v>410</v>
      </c>
      <c r="F9">
        <v>53081</v>
      </c>
      <c r="G9" s="28">
        <f t="shared" si="0"/>
        <v>53491</v>
      </c>
      <c r="H9">
        <v>1147</v>
      </c>
      <c r="I9">
        <v>61170</v>
      </c>
      <c r="J9" s="28">
        <f t="shared" si="2"/>
        <v>62317</v>
      </c>
      <c r="K9">
        <v>876</v>
      </c>
      <c r="L9">
        <v>43655</v>
      </c>
      <c r="M9" s="28">
        <f t="shared" si="3"/>
        <v>44531</v>
      </c>
      <c r="N9">
        <v>1569</v>
      </c>
      <c r="O9">
        <v>39682</v>
      </c>
      <c r="P9" s="28">
        <f t="shared" si="4"/>
        <v>41251</v>
      </c>
      <c r="Q9">
        <v>563</v>
      </c>
      <c r="R9">
        <v>28781</v>
      </c>
      <c r="S9" s="28">
        <f t="shared" si="5"/>
        <v>29344</v>
      </c>
      <c r="T9">
        <v>2239</v>
      </c>
      <c r="U9">
        <v>36742</v>
      </c>
      <c r="V9" s="28">
        <f t="shared" si="6"/>
        <v>38981</v>
      </c>
      <c r="W9">
        <v>478</v>
      </c>
      <c r="X9">
        <v>39032</v>
      </c>
      <c r="Y9" s="28">
        <f t="shared" si="7"/>
        <v>39510</v>
      </c>
      <c r="Z9">
        <v>730</v>
      </c>
      <c r="AA9">
        <v>29332</v>
      </c>
      <c r="AB9" s="28">
        <f>Ocupación!Z9+Ocupación!AA9</f>
        <v>87290</v>
      </c>
      <c r="AC9">
        <v>0</v>
      </c>
      <c r="AD9">
        <v>31527</v>
      </c>
      <c r="AE9" s="28">
        <f t="shared" si="8"/>
        <v>31527</v>
      </c>
      <c r="AF9">
        <v>410</v>
      </c>
      <c r="AG9">
        <v>48338</v>
      </c>
      <c r="AH9" s="28">
        <f t="shared" si="9"/>
        <v>48748</v>
      </c>
      <c r="AI9">
        <v>872</v>
      </c>
      <c r="AJ9">
        <v>36173</v>
      </c>
      <c r="AK9" s="28">
        <f t="shared" si="10"/>
        <v>37045</v>
      </c>
      <c r="AL9">
        <v>0</v>
      </c>
      <c r="AM9">
        <v>37776</v>
      </c>
      <c r="AN9" s="28">
        <f t="shared" si="11"/>
        <v>37776</v>
      </c>
      <c r="AO9">
        <v>0</v>
      </c>
      <c r="AP9">
        <v>32935</v>
      </c>
      <c r="AQ9" s="28">
        <f t="shared" si="12"/>
        <v>32935</v>
      </c>
      <c r="AR9">
        <v>1328</v>
      </c>
      <c r="AS9">
        <v>54395</v>
      </c>
      <c r="AT9" s="28">
        <f t="shared" si="13"/>
        <v>55723</v>
      </c>
      <c r="AU9">
        <v>2128</v>
      </c>
      <c r="AV9">
        <v>34985</v>
      </c>
      <c r="AW9" s="28">
        <f t="shared" si="14"/>
        <v>37113</v>
      </c>
      <c r="AX9">
        <v>0</v>
      </c>
      <c r="AY9">
        <v>35187</v>
      </c>
      <c r="AZ9" s="28">
        <f t="shared" si="15"/>
        <v>35187</v>
      </c>
      <c r="BA9">
        <v>840</v>
      </c>
      <c r="BB9">
        <v>65101</v>
      </c>
      <c r="BC9" s="28">
        <f t="shared" si="16"/>
        <v>65941</v>
      </c>
      <c r="BD9">
        <v>2194</v>
      </c>
      <c r="BE9">
        <v>52713</v>
      </c>
      <c r="BF9" s="28">
        <f t="shared" si="17"/>
        <v>54907</v>
      </c>
      <c r="BG9">
        <v>478</v>
      </c>
      <c r="BH9">
        <v>39032</v>
      </c>
      <c r="BI9" s="28">
        <f t="shared" si="18"/>
        <v>39510</v>
      </c>
    </row>
    <row r="10" spans="1:61" ht="15.75" customHeight="1" x14ac:dyDescent="0.25">
      <c r="A10" s="12" t="s">
        <v>17</v>
      </c>
      <c r="B10" s="28">
        <v>0</v>
      </c>
      <c r="C10" s="28">
        <v>0</v>
      </c>
      <c r="D10" s="28">
        <f>B10+C10</f>
        <v>0</v>
      </c>
      <c r="E10">
        <v>0</v>
      </c>
      <c r="F10">
        <v>414</v>
      </c>
      <c r="G10" s="28">
        <f t="shared" si="0"/>
        <v>414</v>
      </c>
      <c r="H10">
        <v>0</v>
      </c>
      <c r="I10">
        <v>409</v>
      </c>
      <c r="J10" s="28">
        <f>H10+I10</f>
        <v>409</v>
      </c>
      <c r="K10">
        <v>0</v>
      </c>
      <c r="L10">
        <v>496</v>
      </c>
      <c r="M10" s="28">
        <f>K10+L10</f>
        <v>496</v>
      </c>
      <c r="N10">
        <v>0</v>
      </c>
      <c r="O10">
        <v>2255</v>
      </c>
      <c r="P10" s="28">
        <f>N10+O10</f>
        <v>2255</v>
      </c>
      <c r="Q10">
        <v>0</v>
      </c>
      <c r="R10">
        <v>602</v>
      </c>
      <c r="S10" s="28">
        <f>Q10+R10</f>
        <v>602</v>
      </c>
      <c r="T10">
        <v>0</v>
      </c>
      <c r="U10">
        <v>0</v>
      </c>
      <c r="V10" s="28">
        <f>T10+U10</f>
        <v>0</v>
      </c>
      <c r="W10">
        <v>0</v>
      </c>
      <c r="X10">
        <v>1404</v>
      </c>
      <c r="Y10" s="28">
        <f>W10+X10</f>
        <v>1404</v>
      </c>
      <c r="Z10">
        <v>0</v>
      </c>
      <c r="AA10">
        <v>1711</v>
      </c>
      <c r="AB10" s="28">
        <f>Ocupación!Z10+Ocupación!AA10</f>
        <v>1711</v>
      </c>
      <c r="AC10">
        <v>0</v>
      </c>
      <c r="AD10">
        <v>341</v>
      </c>
      <c r="AE10" s="28">
        <f>AC10+AD10</f>
        <v>341</v>
      </c>
      <c r="AF10">
        <v>0</v>
      </c>
      <c r="AG10">
        <v>1899</v>
      </c>
      <c r="AH10" s="28">
        <f>AF10+AG10</f>
        <v>1899</v>
      </c>
      <c r="AI10">
        <v>0</v>
      </c>
      <c r="AJ10">
        <v>1420</v>
      </c>
      <c r="AK10" s="28">
        <f>AI10+AJ10</f>
        <v>1420</v>
      </c>
      <c r="AL10">
        <v>0</v>
      </c>
      <c r="AM10">
        <v>1628</v>
      </c>
      <c r="AN10" s="28">
        <f>AL10+AM10</f>
        <v>1628</v>
      </c>
      <c r="AO10">
        <v>0</v>
      </c>
      <c r="AP10">
        <v>1563</v>
      </c>
      <c r="AQ10" s="28">
        <f>AO10+AP10</f>
        <v>1563</v>
      </c>
      <c r="AR10">
        <v>0</v>
      </c>
      <c r="AS10">
        <v>0</v>
      </c>
      <c r="AT10" s="28">
        <f>AR10+AS10</f>
        <v>0</v>
      </c>
      <c r="AU10">
        <v>0</v>
      </c>
      <c r="AV10">
        <v>1055</v>
      </c>
      <c r="AW10" s="28">
        <f>AU10+AV10</f>
        <v>1055</v>
      </c>
      <c r="AX10">
        <v>626</v>
      </c>
      <c r="AY10">
        <v>589</v>
      </c>
      <c r="AZ10" s="28">
        <f>AX10+AY10</f>
        <v>1215</v>
      </c>
      <c r="BA10">
        <v>0</v>
      </c>
      <c r="BB10">
        <v>648</v>
      </c>
      <c r="BC10" s="28">
        <f>BA10+BB10</f>
        <v>648</v>
      </c>
      <c r="BD10">
        <v>0</v>
      </c>
      <c r="BE10">
        <v>0</v>
      </c>
      <c r="BF10" s="28">
        <f>BD10+BE10</f>
        <v>0</v>
      </c>
      <c r="BG10">
        <v>0</v>
      </c>
      <c r="BH10">
        <v>1404</v>
      </c>
      <c r="BI10" s="28">
        <f>BG10+BH10</f>
        <v>1404</v>
      </c>
    </row>
    <row r="11" spans="1:61" ht="15.75" customHeight="1" x14ac:dyDescent="0.25">
      <c r="A11" s="12" t="s">
        <v>18</v>
      </c>
      <c r="B11" s="28">
        <v>341</v>
      </c>
      <c r="C11" s="28">
        <v>4500</v>
      </c>
      <c r="D11" s="28">
        <f t="shared" ref="D11:D14" si="19">B11+C11</f>
        <v>4841</v>
      </c>
      <c r="E11">
        <v>0</v>
      </c>
      <c r="F11">
        <v>6608</v>
      </c>
      <c r="G11" s="28">
        <f t="shared" si="0"/>
        <v>6608</v>
      </c>
      <c r="H11">
        <v>871</v>
      </c>
      <c r="I11">
        <v>5187</v>
      </c>
      <c r="J11" s="28">
        <f>H11+I11</f>
        <v>6058</v>
      </c>
      <c r="K11">
        <v>1673</v>
      </c>
      <c r="L11">
        <v>8754</v>
      </c>
      <c r="M11" s="28">
        <f t="shared" si="3"/>
        <v>10427</v>
      </c>
      <c r="N11">
        <v>0</v>
      </c>
      <c r="O11">
        <v>6705</v>
      </c>
      <c r="P11" s="28">
        <f t="shared" si="4"/>
        <v>6705</v>
      </c>
      <c r="Q11">
        <v>944</v>
      </c>
      <c r="R11">
        <v>7009</v>
      </c>
      <c r="S11" s="28">
        <f t="shared" si="5"/>
        <v>7953</v>
      </c>
      <c r="T11">
        <v>946</v>
      </c>
      <c r="U11">
        <v>10606</v>
      </c>
      <c r="V11" s="28">
        <f t="shared" si="6"/>
        <v>11552</v>
      </c>
      <c r="W11">
        <v>823</v>
      </c>
      <c r="X11">
        <v>8858</v>
      </c>
      <c r="Y11" s="28">
        <f t="shared" si="7"/>
        <v>9681</v>
      </c>
      <c r="Z11">
        <v>0</v>
      </c>
      <c r="AA11">
        <v>9555</v>
      </c>
      <c r="AB11" s="28">
        <f>Ocupación!Z11+Ocupación!AA11</f>
        <v>18960</v>
      </c>
      <c r="AC11">
        <v>426</v>
      </c>
      <c r="AD11">
        <v>10313</v>
      </c>
      <c r="AE11" s="28">
        <f t="shared" si="8"/>
        <v>10739</v>
      </c>
      <c r="AF11">
        <v>0</v>
      </c>
      <c r="AG11">
        <v>6815</v>
      </c>
      <c r="AH11" s="28">
        <f t="shared" si="9"/>
        <v>6815</v>
      </c>
      <c r="AI11">
        <v>0</v>
      </c>
      <c r="AJ11">
        <v>7537</v>
      </c>
      <c r="AK11" s="28">
        <f t="shared" si="10"/>
        <v>7537</v>
      </c>
      <c r="AL11">
        <v>1964</v>
      </c>
      <c r="AM11">
        <v>11940</v>
      </c>
      <c r="AN11" s="28">
        <f t="shared" si="11"/>
        <v>13904</v>
      </c>
      <c r="AO11">
        <v>0</v>
      </c>
      <c r="AP11">
        <v>10353</v>
      </c>
      <c r="AQ11" s="28">
        <f t="shared" si="12"/>
        <v>10353</v>
      </c>
      <c r="AR11">
        <v>327</v>
      </c>
      <c r="AS11">
        <v>12128</v>
      </c>
      <c r="AT11" s="28">
        <f t="shared" si="13"/>
        <v>12455</v>
      </c>
      <c r="AU11">
        <v>2527</v>
      </c>
      <c r="AV11">
        <v>14018</v>
      </c>
      <c r="AW11" s="28">
        <f t="shared" si="14"/>
        <v>16545</v>
      </c>
      <c r="AX11">
        <v>331</v>
      </c>
      <c r="AY11">
        <v>19442</v>
      </c>
      <c r="AZ11" s="28">
        <f t="shared" si="15"/>
        <v>19773</v>
      </c>
      <c r="BA11">
        <v>3483</v>
      </c>
      <c r="BB11">
        <v>27154</v>
      </c>
      <c r="BC11" s="28">
        <f>BA11+BB11</f>
        <v>30637</v>
      </c>
      <c r="BD11">
        <v>1529</v>
      </c>
      <c r="BE11">
        <v>23838</v>
      </c>
      <c r="BF11" s="28">
        <f t="shared" si="17"/>
        <v>25367</v>
      </c>
      <c r="BG11">
        <v>823</v>
      </c>
      <c r="BH11">
        <v>8858</v>
      </c>
      <c r="BI11" s="28">
        <f t="shared" ref="BI11:BI14" si="20">BG11+BH11</f>
        <v>9681</v>
      </c>
    </row>
    <row r="12" spans="1:61" ht="15.75" customHeight="1" x14ac:dyDescent="0.25">
      <c r="A12" s="12" t="s">
        <v>19</v>
      </c>
      <c r="B12" s="28">
        <v>7726</v>
      </c>
      <c r="C12" s="28">
        <v>141885</v>
      </c>
      <c r="D12" s="28">
        <f t="shared" si="19"/>
        <v>149611</v>
      </c>
      <c r="E12">
        <v>5330</v>
      </c>
      <c r="F12">
        <v>150492</v>
      </c>
      <c r="G12" s="28">
        <f t="shared" si="0"/>
        <v>155822</v>
      </c>
      <c r="H12">
        <v>7732</v>
      </c>
      <c r="I12">
        <v>163370</v>
      </c>
      <c r="J12" s="28">
        <f t="shared" ref="J12:J13" si="21">H12+I12</f>
        <v>171102</v>
      </c>
      <c r="K12">
        <v>5440</v>
      </c>
      <c r="L12">
        <v>187138</v>
      </c>
      <c r="M12" s="28">
        <f t="shared" si="3"/>
        <v>192578</v>
      </c>
      <c r="N12">
        <v>5924</v>
      </c>
      <c r="O12">
        <v>175118</v>
      </c>
      <c r="P12" s="28">
        <f t="shared" si="4"/>
        <v>181042</v>
      </c>
      <c r="Q12">
        <v>7846</v>
      </c>
      <c r="R12">
        <v>140676</v>
      </c>
      <c r="S12" s="28">
        <f t="shared" si="5"/>
        <v>148522</v>
      </c>
      <c r="T12">
        <v>1785</v>
      </c>
      <c r="U12">
        <v>124205</v>
      </c>
      <c r="V12" s="28">
        <f t="shared" si="6"/>
        <v>125990</v>
      </c>
      <c r="W12">
        <v>2665</v>
      </c>
      <c r="X12">
        <v>131119</v>
      </c>
      <c r="Y12" s="28">
        <f t="shared" si="7"/>
        <v>133784</v>
      </c>
      <c r="Z12">
        <v>2814</v>
      </c>
      <c r="AA12">
        <v>104532</v>
      </c>
      <c r="AB12" s="28">
        <f>Ocupación!Z12+Ocupación!AA12</f>
        <v>219718</v>
      </c>
      <c r="AC12">
        <v>1687</v>
      </c>
      <c r="AD12">
        <v>102240</v>
      </c>
      <c r="AE12" s="28">
        <f t="shared" si="8"/>
        <v>103927</v>
      </c>
      <c r="AF12">
        <v>1521</v>
      </c>
      <c r="AG12">
        <v>92767</v>
      </c>
      <c r="AH12" s="28">
        <f t="shared" si="9"/>
        <v>94288</v>
      </c>
      <c r="AI12">
        <v>3594</v>
      </c>
      <c r="AJ12">
        <v>101922</v>
      </c>
      <c r="AK12" s="28">
        <f t="shared" si="10"/>
        <v>105516</v>
      </c>
      <c r="AL12">
        <v>6080</v>
      </c>
      <c r="AM12">
        <v>113858</v>
      </c>
      <c r="AN12" s="28">
        <f t="shared" si="11"/>
        <v>119938</v>
      </c>
      <c r="AO12">
        <v>4215</v>
      </c>
      <c r="AP12">
        <v>121036</v>
      </c>
      <c r="AQ12" s="28">
        <f t="shared" si="12"/>
        <v>125251</v>
      </c>
      <c r="AR12">
        <v>6737</v>
      </c>
      <c r="AS12">
        <v>106154</v>
      </c>
      <c r="AT12" s="28">
        <f t="shared" si="13"/>
        <v>112891</v>
      </c>
      <c r="AU12">
        <v>1111</v>
      </c>
      <c r="AV12">
        <v>117764</v>
      </c>
      <c r="AW12" s="28">
        <f t="shared" si="14"/>
        <v>118875</v>
      </c>
      <c r="AX12">
        <v>7753</v>
      </c>
      <c r="AY12">
        <v>152032</v>
      </c>
      <c r="AZ12" s="28">
        <f t="shared" si="15"/>
        <v>159785</v>
      </c>
      <c r="BA12">
        <v>3497</v>
      </c>
      <c r="BB12">
        <v>163869</v>
      </c>
      <c r="BC12" s="28">
        <f t="shared" si="16"/>
        <v>167366</v>
      </c>
      <c r="BD12">
        <v>14547</v>
      </c>
      <c r="BE12">
        <v>213188</v>
      </c>
      <c r="BF12" s="28">
        <f t="shared" si="17"/>
        <v>227735</v>
      </c>
      <c r="BG12">
        <v>2665</v>
      </c>
      <c r="BH12">
        <v>131119</v>
      </c>
      <c r="BI12" s="28">
        <f t="shared" si="20"/>
        <v>133784</v>
      </c>
    </row>
    <row r="13" spans="1:61" ht="15.75" customHeight="1" x14ac:dyDescent="0.25">
      <c r="A13" s="12" t="s">
        <v>20</v>
      </c>
      <c r="B13" s="28">
        <v>0</v>
      </c>
      <c r="C13" s="28">
        <f>339+716+1050</f>
        <v>2105</v>
      </c>
      <c r="D13" s="28">
        <f t="shared" si="19"/>
        <v>2105</v>
      </c>
      <c r="E13">
        <v>0</v>
      </c>
      <c r="F13">
        <v>5174</v>
      </c>
      <c r="G13" s="28">
        <f t="shared" si="0"/>
        <v>5174</v>
      </c>
      <c r="H13" s="28">
        <v>0</v>
      </c>
      <c r="I13" s="28">
        <v>8448</v>
      </c>
      <c r="J13" s="28">
        <f t="shared" si="21"/>
        <v>8448</v>
      </c>
      <c r="K13" s="28">
        <v>867</v>
      </c>
      <c r="L13" s="28">
        <v>14549</v>
      </c>
      <c r="M13" s="28">
        <f t="shared" si="3"/>
        <v>15416</v>
      </c>
      <c r="N13" s="28">
        <v>0</v>
      </c>
      <c r="O13" s="28">
        <v>13358</v>
      </c>
      <c r="P13" s="28">
        <f t="shared" si="4"/>
        <v>13358</v>
      </c>
      <c r="Q13" s="28">
        <v>0</v>
      </c>
      <c r="R13" s="28">
        <v>8980</v>
      </c>
      <c r="S13" s="28">
        <f t="shared" si="5"/>
        <v>8980</v>
      </c>
      <c r="T13" s="28">
        <v>0</v>
      </c>
      <c r="U13" s="28">
        <v>10139</v>
      </c>
      <c r="V13" s="28">
        <f t="shared" si="6"/>
        <v>10139</v>
      </c>
      <c r="W13" s="28">
        <v>0</v>
      </c>
      <c r="X13" s="28">
        <v>17773</v>
      </c>
      <c r="Y13" s="28">
        <f t="shared" si="7"/>
        <v>17773</v>
      </c>
      <c r="Z13">
        <v>0</v>
      </c>
      <c r="AA13">
        <v>21027</v>
      </c>
      <c r="AB13" s="28">
        <f>Ocupación!Z13+Ocupación!AA13</f>
        <v>37191</v>
      </c>
      <c r="AC13" s="28">
        <v>831</v>
      </c>
      <c r="AD13" s="28">
        <v>23765</v>
      </c>
      <c r="AE13" s="28">
        <f t="shared" si="8"/>
        <v>24596</v>
      </c>
      <c r="AF13" s="28">
        <v>191</v>
      </c>
      <c r="AG13" s="28">
        <v>33820</v>
      </c>
      <c r="AH13" s="28">
        <f t="shared" si="9"/>
        <v>34011</v>
      </c>
      <c r="AI13" s="28">
        <v>0</v>
      </c>
      <c r="AJ13" s="28">
        <v>24944</v>
      </c>
      <c r="AK13" s="28">
        <f t="shared" si="10"/>
        <v>24944</v>
      </c>
      <c r="AL13" s="28">
        <v>0</v>
      </c>
      <c r="AM13" s="28">
        <v>13969</v>
      </c>
      <c r="AN13" s="28">
        <f t="shared" si="11"/>
        <v>13969</v>
      </c>
      <c r="AO13" s="28">
        <v>427</v>
      </c>
      <c r="AP13" s="28">
        <v>31779</v>
      </c>
      <c r="AQ13" s="28">
        <f t="shared" si="12"/>
        <v>32206</v>
      </c>
      <c r="AR13" s="28">
        <v>1817</v>
      </c>
      <c r="AS13" s="28">
        <v>18303</v>
      </c>
      <c r="AT13" s="28">
        <f t="shared" si="13"/>
        <v>20120</v>
      </c>
      <c r="AU13" s="28">
        <v>293</v>
      </c>
      <c r="AV13" s="28">
        <v>28071</v>
      </c>
      <c r="AW13" s="28">
        <f t="shared" si="14"/>
        <v>28364</v>
      </c>
      <c r="AX13" s="28">
        <v>0</v>
      </c>
      <c r="AY13" s="28">
        <v>22368</v>
      </c>
      <c r="AZ13" s="28">
        <f t="shared" si="15"/>
        <v>22368</v>
      </c>
      <c r="BA13" s="28">
        <v>0</v>
      </c>
      <c r="BB13" s="28">
        <v>30561</v>
      </c>
      <c r="BC13" s="28">
        <f t="shared" si="16"/>
        <v>30561</v>
      </c>
      <c r="BD13" s="28">
        <v>0</v>
      </c>
      <c r="BE13" s="28">
        <v>17082</v>
      </c>
      <c r="BF13" s="28">
        <f t="shared" si="17"/>
        <v>17082</v>
      </c>
      <c r="BG13" s="28">
        <v>0</v>
      </c>
      <c r="BH13" s="28">
        <v>17773</v>
      </c>
      <c r="BI13" s="28">
        <f t="shared" si="20"/>
        <v>17773</v>
      </c>
    </row>
    <row r="14" spans="1:61" ht="15.75" customHeight="1" x14ac:dyDescent="0.25">
      <c r="A14" s="12" t="s">
        <v>21</v>
      </c>
      <c r="B14" s="28">
        <v>0</v>
      </c>
      <c r="C14" s="28">
        <v>0</v>
      </c>
      <c r="D14" s="28">
        <f t="shared" si="19"/>
        <v>0</v>
      </c>
      <c r="E14" s="28" t="s">
        <v>22</v>
      </c>
      <c r="F14" s="28" t="s">
        <v>22</v>
      </c>
      <c r="G14" s="28" t="s">
        <v>22</v>
      </c>
      <c r="H14" s="28" t="s">
        <v>22</v>
      </c>
      <c r="I14" s="28" t="s">
        <v>22</v>
      </c>
      <c r="J14" s="28" t="s">
        <v>22</v>
      </c>
      <c r="K14" s="28" t="s">
        <v>22</v>
      </c>
      <c r="L14" s="28" t="s">
        <v>22</v>
      </c>
      <c r="M14" s="28" t="s">
        <v>22</v>
      </c>
      <c r="N14">
        <v>0</v>
      </c>
      <c r="O14">
        <v>689</v>
      </c>
      <c r="P14" s="28">
        <f t="shared" si="4"/>
        <v>689</v>
      </c>
      <c r="Q14">
        <v>0</v>
      </c>
      <c r="R14">
        <v>0</v>
      </c>
      <c r="S14" s="28">
        <f t="shared" si="5"/>
        <v>0</v>
      </c>
      <c r="T14" s="28" t="s">
        <v>22</v>
      </c>
      <c r="U14" s="28" t="s">
        <v>22</v>
      </c>
      <c r="V14" s="28" t="s">
        <v>22</v>
      </c>
      <c r="W14">
        <v>0</v>
      </c>
      <c r="X14">
        <v>1370</v>
      </c>
      <c r="Y14" s="28">
        <f t="shared" si="7"/>
        <v>1370</v>
      </c>
      <c r="Z14">
        <v>0</v>
      </c>
      <c r="AA14">
        <v>311</v>
      </c>
      <c r="AB14" s="28">
        <f>Ocupación!Z14+Ocupación!AA14</f>
        <v>311</v>
      </c>
      <c r="AC14">
        <v>0</v>
      </c>
      <c r="AD14">
        <v>329</v>
      </c>
      <c r="AE14" s="28">
        <f t="shared" si="8"/>
        <v>329</v>
      </c>
      <c r="AF14">
        <v>0</v>
      </c>
      <c r="AG14">
        <v>0</v>
      </c>
      <c r="AH14" s="28">
        <f t="shared" si="9"/>
        <v>0</v>
      </c>
      <c r="AI14">
        <v>0</v>
      </c>
      <c r="AJ14">
        <v>0</v>
      </c>
      <c r="AK14" s="28">
        <f t="shared" si="10"/>
        <v>0</v>
      </c>
      <c r="AL14" s="28" t="s">
        <v>22</v>
      </c>
      <c r="AM14" s="28" t="s">
        <v>22</v>
      </c>
      <c r="AN14" s="28" t="s">
        <v>22</v>
      </c>
      <c r="AO14" s="28" t="s">
        <v>22</v>
      </c>
      <c r="AP14" s="28" t="s">
        <v>22</v>
      </c>
      <c r="AQ14" s="28" t="s">
        <v>22</v>
      </c>
      <c r="AR14" s="28" t="s">
        <v>22</v>
      </c>
      <c r="AS14" s="28" t="s">
        <v>22</v>
      </c>
      <c r="AT14" s="28" t="s">
        <v>22</v>
      </c>
      <c r="AU14">
        <v>0</v>
      </c>
      <c r="AV14">
        <v>1015</v>
      </c>
      <c r="AW14" s="28">
        <f t="shared" si="14"/>
        <v>1015</v>
      </c>
      <c r="AX14">
        <v>0</v>
      </c>
      <c r="AY14">
        <v>252</v>
      </c>
      <c r="AZ14" s="28">
        <f t="shared" si="15"/>
        <v>252</v>
      </c>
      <c r="BA14">
        <v>0</v>
      </c>
      <c r="BB14">
        <v>251</v>
      </c>
      <c r="BC14" s="28">
        <f t="shared" si="16"/>
        <v>251</v>
      </c>
      <c r="BD14" s="28" t="s">
        <v>22</v>
      </c>
      <c r="BE14" s="28" t="s">
        <v>22</v>
      </c>
      <c r="BF14" s="28" t="s">
        <v>22</v>
      </c>
      <c r="BG14">
        <v>0</v>
      </c>
      <c r="BH14">
        <v>1370</v>
      </c>
      <c r="BI14" s="28">
        <f t="shared" si="20"/>
        <v>1370</v>
      </c>
    </row>
    <row r="15" spans="1:61" ht="15.75" customHeight="1" x14ac:dyDescent="0.25">
      <c r="A15" s="21" t="s">
        <v>13</v>
      </c>
      <c r="B15" s="29">
        <f t="shared" ref="B15:C15" si="22">SUM(B7:B14)</f>
        <v>14545</v>
      </c>
      <c r="C15" s="29">
        <f t="shared" si="22"/>
        <v>354260</v>
      </c>
      <c r="D15" s="29">
        <f t="shared" ref="D15:Y15" si="23">SUM(D7:D14)</f>
        <v>368805</v>
      </c>
      <c r="E15" s="29">
        <f t="shared" si="23"/>
        <v>11578</v>
      </c>
      <c r="F15" s="29">
        <f t="shared" si="23"/>
        <v>376877</v>
      </c>
      <c r="G15" s="29">
        <f t="shared" si="23"/>
        <v>388455</v>
      </c>
      <c r="H15" s="29">
        <f t="shared" si="23"/>
        <v>14016</v>
      </c>
      <c r="I15" s="29">
        <f t="shared" si="23"/>
        <v>419495</v>
      </c>
      <c r="J15" s="29">
        <f t="shared" si="23"/>
        <v>433511</v>
      </c>
      <c r="K15" s="29">
        <f t="shared" si="23"/>
        <v>21255</v>
      </c>
      <c r="L15" s="29">
        <f t="shared" si="23"/>
        <v>437097</v>
      </c>
      <c r="M15" s="29">
        <f t="shared" si="23"/>
        <v>458352</v>
      </c>
      <c r="N15" s="29">
        <f t="shared" si="23"/>
        <v>9627</v>
      </c>
      <c r="O15" s="29">
        <f t="shared" si="23"/>
        <v>400815</v>
      </c>
      <c r="P15" s="29">
        <f t="shared" si="23"/>
        <v>410442</v>
      </c>
      <c r="Q15" s="29">
        <f t="shared" si="23"/>
        <v>15051</v>
      </c>
      <c r="R15" s="29">
        <f t="shared" si="23"/>
        <v>354621</v>
      </c>
      <c r="S15" s="29">
        <f t="shared" si="23"/>
        <v>369672</v>
      </c>
      <c r="T15" s="29">
        <f t="shared" si="23"/>
        <v>9301</v>
      </c>
      <c r="U15" s="29">
        <f t="shared" si="23"/>
        <v>334964</v>
      </c>
      <c r="V15" s="29">
        <f t="shared" si="23"/>
        <v>344265</v>
      </c>
      <c r="W15" s="29">
        <f t="shared" si="23"/>
        <v>5990</v>
      </c>
      <c r="X15" s="29">
        <f t="shared" si="23"/>
        <v>337533</v>
      </c>
      <c r="Y15" s="29">
        <f t="shared" si="23"/>
        <v>343523</v>
      </c>
      <c r="Z15" s="29">
        <f>SUM(Ocupación!Z7:Z14)</f>
        <v>300429</v>
      </c>
      <c r="AA15" s="40">
        <f>SUM(Ocupación!AA7:AA14)</f>
        <v>416366</v>
      </c>
      <c r="AB15" s="29">
        <f t="shared" ref="AB15:BB15" si="24">SUM(AB7:AB14)</f>
        <v>716795</v>
      </c>
      <c r="AC15" s="29">
        <f t="shared" si="24"/>
        <v>8778</v>
      </c>
      <c r="AD15" s="29">
        <f t="shared" si="24"/>
        <v>301625</v>
      </c>
      <c r="AE15" s="29">
        <f t="shared" si="24"/>
        <v>310403</v>
      </c>
      <c r="AF15" s="29">
        <f t="shared" si="24"/>
        <v>5433</v>
      </c>
      <c r="AG15" s="29">
        <f t="shared" si="24"/>
        <v>328683</v>
      </c>
      <c r="AH15" s="29">
        <f t="shared" si="24"/>
        <v>334116</v>
      </c>
      <c r="AI15" s="29">
        <f t="shared" si="24"/>
        <v>5979</v>
      </c>
      <c r="AJ15" s="29">
        <f t="shared" si="24"/>
        <v>347911</v>
      </c>
      <c r="AK15" s="29">
        <f t="shared" si="24"/>
        <v>353890</v>
      </c>
      <c r="AL15" s="29">
        <f t="shared" si="24"/>
        <v>13693</v>
      </c>
      <c r="AM15" s="29">
        <f t="shared" si="24"/>
        <v>357620</v>
      </c>
      <c r="AN15" s="29">
        <f t="shared" si="24"/>
        <v>371313</v>
      </c>
      <c r="AO15" s="29">
        <f t="shared" si="24"/>
        <v>9495</v>
      </c>
      <c r="AP15" s="29">
        <f t="shared" si="24"/>
        <v>383370</v>
      </c>
      <c r="AQ15" s="29">
        <f t="shared" si="24"/>
        <v>392865</v>
      </c>
      <c r="AR15" s="29">
        <f t="shared" si="24"/>
        <v>14055</v>
      </c>
      <c r="AS15" s="29">
        <f t="shared" si="24"/>
        <v>393548</v>
      </c>
      <c r="AT15" s="29">
        <f t="shared" si="24"/>
        <v>407603</v>
      </c>
      <c r="AU15" s="29">
        <f t="shared" si="24"/>
        <v>9799</v>
      </c>
      <c r="AV15" s="29">
        <f t="shared" si="24"/>
        <v>373433</v>
      </c>
      <c r="AW15" s="29">
        <f t="shared" si="24"/>
        <v>383232</v>
      </c>
      <c r="AX15" s="29">
        <f t="shared" si="24"/>
        <v>13551</v>
      </c>
      <c r="AY15" s="29">
        <f t="shared" si="24"/>
        <v>387642</v>
      </c>
      <c r="AZ15" s="29">
        <f t="shared" si="24"/>
        <v>401193</v>
      </c>
      <c r="BA15" s="32">
        <f t="shared" si="24"/>
        <v>12983</v>
      </c>
      <c r="BB15" s="29">
        <f t="shared" si="24"/>
        <v>438991</v>
      </c>
      <c r="BC15" s="29">
        <f t="shared" ref="BC15:BF15" si="25">SUM(BC7:BC14)</f>
        <v>451974</v>
      </c>
      <c r="BD15" s="29">
        <f t="shared" si="25"/>
        <v>23614</v>
      </c>
      <c r="BE15" s="29">
        <f t="shared" si="25"/>
        <v>483423</v>
      </c>
      <c r="BF15" s="29">
        <f t="shared" si="25"/>
        <v>507037</v>
      </c>
      <c r="BG15" s="29">
        <f t="shared" ref="BG15:BI15" si="26">SUM(BG7:BG14)</f>
        <v>5990</v>
      </c>
      <c r="BH15" s="29">
        <f t="shared" si="26"/>
        <v>337533</v>
      </c>
      <c r="BI15" s="29">
        <f t="shared" si="26"/>
        <v>343523</v>
      </c>
    </row>
    <row r="16" spans="1:61" ht="15.75" customHeight="1" x14ac:dyDescent="0.25"/>
    <row r="17" spans="1:61" ht="15.75" customHeight="1" x14ac:dyDescent="0.25"/>
    <row r="18" spans="1:61" ht="15.75" customHeight="1" x14ac:dyDescent="0.25">
      <c r="A18" s="11" t="s">
        <v>23</v>
      </c>
      <c r="B18" s="46">
        <v>2005</v>
      </c>
      <c r="C18" s="46"/>
      <c r="D18" s="46"/>
      <c r="E18" s="46">
        <v>2006</v>
      </c>
      <c r="F18" s="46"/>
      <c r="G18" s="46"/>
      <c r="H18" s="46">
        <v>2007</v>
      </c>
      <c r="I18" s="46"/>
      <c r="J18" s="46"/>
      <c r="K18" s="46">
        <v>2008</v>
      </c>
      <c r="L18" s="46"/>
      <c r="M18" s="46"/>
      <c r="N18" s="46">
        <v>2009</v>
      </c>
      <c r="O18" s="46"/>
      <c r="P18" s="46"/>
      <c r="Q18" s="46">
        <v>2010</v>
      </c>
      <c r="R18" s="46"/>
      <c r="S18" s="46"/>
      <c r="T18" s="46">
        <v>2011</v>
      </c>
      <c r="U18" s="46"/>
      <c r="V18" s="46"/>
      <c r="W18" s="46">
        <v>2012</v>
      </c>
      <c r="X18" s="46"/>
      <c r="Y18" s="46"/>
      <c r="Z18" s="46">
        <v>2013</v>
      </c>
      <c r="AA18" s="46"/>
      <c r="AB18" s="46"/>
      <c r="AC18" s="46">
        <v>2014</v>
      </c>
      <c r="AD18" s="46"/>
      <c r="AE18" s="46"/>
      <c r="AF18" s="46">
        <v>2015</v>
      </c>
      <c r="AG18" s="46"/>
      <c r="AH18" s="46"/>
      <c r="AI18" s="46">
        <v>2016</v>
      </c>
      <c r="AJ18" s="46"/>
      <c r="AK18" s="46"/>
      <c r="AL18" s="46">
        <v>2017</v>
      </c>
      <c r="AM18" s="46"/>
      <c r="AN18" s="46"/>
      <c r="AO18" s="46">
        <v>2018</v>
      </c>
      <c r="AP18" s="46"/>
      <c r="AQ18" s="46"/>
      <c r="AR18" s="46">
        <v>2019</v>
      </c>
      <c r="AS18" s="46"/>
      <c r="AT18" s="46"/>
      <c r="AU18" s="46">
        <v>2020</v>
      </c>
      <c r="AV18" s="46"/>
      <c r="AW18" s="46"/>
      <c r="AX18" s="46">
        <v>2021</v>
      </c>
      <c r="AY18" s="46"/>
      <c r="AZ18" s="46"/>
      <c r="BA18" s="46">
        <v>2022</v>
      </c>
      <c r="BB18" s="46"/>
      <c r="BC18" s="46"/>
      <c r="BD18" s="46">
        <v>2023</v>
      </c>
      <c r="BE18" s="46"/>
      <c r="BF18" s="46"/>
      <c r="BG18" s="46">
        <v>2024</v>
      </c>
      <c r="BH18" s="46"/>
      <c r="BI18" s="46"/>
    </row>
    <row r="19" spans="1:61" ht="15.75" customHeight="1" x14ac:dyDescent="0.25">
      <c r="A19" s="8"/>
      <c r="B19" s="16" t="s">
        <v>11</v>
      </c>
      <c r="C19" s="16" t="s">
        <v>12</v>
      </c>
      <c r="D19" s="17" t="s">
        <v>13</v>
      </c>
      <c r="E19" s="16" t="s">
        <v>11</v>
      </c>
      <c r="F19" s="16" t="s">
        <v>12</v>
      </c>
      <c r="G19" s="17" t="s">
        <v>13</v>
      </c>
      <c r="H19" s="16" t="s">
        <v>11</v>
      </c>
      <c r="I19" s="16" t="s">
        <v>12</v>
      </c>
      <c r="J19" s="17" t="s">
        <v>13</v>
      </c>
      <c r="K19" s="16" t="s">
        <v>11</v>
      </c>
      <c r="L19" s="16" t="s">
        <v>12</v>
      </c>
      <c r="M19" s="17" t="s">
        <v>13</v>
      </c>
      <c r="N19" s="16" t="s">
        <v>11</v>
      </c>
      <c r="O19" s="16" t="s">
        <v>12</v>
      </c>
      <c r="P19" s="17" t="s">
        <v>13</v>
      </c>
      <c r="Q19" s="16" t="s">
        <v>11</v>
      </c>
      <c r="R19" s="16" t="s">
        <v>12</v>
      </c>
      <c r="S19" s="17" t="s">
        <v>13</v>
      </c>
      <c r="T19" s="16" t="s">
        <v>11</v>
      </c>
      <c r="U19" s="16" t="s">
        <v>12</v>
      </c>
      <c r="V19" s="17" t="s">
        <v>13</v>
      </c>
      <c r="W19" s="16" t="s">
        <v>11</v>
      </c>
      <c r="X19" s="16" t="s">
        <v>12</v>
      </c>
      <c r="Y19" s="17" t="s">
        <v>13</v>
      </c>
      <c r="Z19" s="16" t="s">
        <v>11</v>
      </c>
      <c r="AA19" s="16" t="s">
        <v>12</v>
      </c>
      <c r="AB19" s="17" t="s">
        <v>13</v>
      </c>
      <c r="AC19" s="16" t="s">
        <v>11</v>
      </c>
      <c r="AD19" s="16" t="s">
        <v>12</v>
      </c>
      <c r="AE19" s="17" t="s">
        <v>13</v>
      </c>
      <c r="AF19" s="16" t="s">
        <v>11</v>
      </c>
      <c r="AG19" s="16" t="s">
        <v>12</v>
      </c>
      <c r="AH19" s="17" t="s">
        <v>13</v>
      </c>
      <c r="AI19" s="16" t="s">
        <v>11</v>
      </c>
      <c r="AJ19" s="16" t="s">
        <v>12</v>
      </c>
      <c r="AK19" s="17" t="s">
        <v>13</v>
      </c>
      <c r="AL19" s="16" t="s">
        <v>11</v>
      </c>
      <c r="AM19" s="16" t="s">
        <v>12</v>
      </c>
      <c r="AN19" s="17" t="s">
        <v>13</v>
      </c>
      <c r="AO19" s="16" t="s">
        <v>11</v>
      </c>
      <c r="AP19" s="16" t="s">
        <v>12</v>
      </c>
      <c r="AQ19" s="17" t="s">
        <v>13</v>
      </c>
      <c r="AR19" s="16" t="s">
        <v>11</v>
      </c>
      <c r="AS19" s="16" t="s">
        <v>12</v>
      </c>
      <c r="AT19" s="17" t="s">
        <v>13</v>
      </c>
      <c r="AU19" s="16" t="s">
        <v>11</v>
      </c>
      <c r="AV19" s="16" t="s">
        <v>12</v>
      </c>
      <c r="AW19" s="17" t="s">
        <v>13</v>
      </c>
      <c r="AX19" s="16" t="s">
        <v>11</v>
      </c>
      <c r="AY19" s="16" t="s">
        <v>12</v>
      </c>
      <c r="AZ19" s="17" t="s">
        <v>13</v>
      </c>
      <c r="BA19" s="16" t="s">
        <v>11</v>
      </c>
      <c r="BB19" s="16" t="s">
        <v>12</v>
      </c>
      <c r="BC19" s="17" t="s">
        <v>13</v>
      </c>
      <c r="BD19" s="16" t="s">
        <v>11</v>
      </c>
      <c r="BE19" s="16" t="s">
        <v>12</v>
      </c>
      <c r="BF19" s="17" t="s">
        <v>13</v>
      </c>
      <c r="BG19" s="16" t="s">
        <v>11</v>
      </c>
      <c r="BH19" s="16" t="s">
        <v>12</v>
      </c>
      <c r="BI19" s="17" t="s">
        <v>13</v>
      </c>
    </row>
    <row r="20" spans="1:61" ht="15.75" customHeight="1" x14ac:dyDescent="0.25">
      <c r="A20" s="12" t="s">
        <v>14</v>
      </c>
      <c r="B20" s="28">
        <v>0</v>
      </c>
      <c r="C20" s="28">
        <v>33552</v>
      </c>
      <c r="D20" s="28">
        <f>B20+C20</f>
        <v>33552</v>
      </c>
      <c r="E20">
        <v>532</v>
      </c>
      <c r="F20">
        <v>37913</v>
      </c>
      <c r="G20" s="28">
        <f>Ocupación!E20+Ocupación!F20</f>
        <v>120950</v>
      </c>
      <c r="H20">
        <v>343</v>
      </c>
      <c r="I20">
        <v>36835</v>
      </c>
      <c r="J20" s="28">
        <f>H20+I20</f>
        <v>37178</v>
      </c>
      <c r="K20" s="28">
        <v>2265</v>
      </c>
      <c r="L20" s="28">
        <v>38280</v>
      </c>
      <c r="M20" s="28">
        <f>K20+L20</f>
        <v>40545</v>
      </c>
      <c r="N20" s="28">
        <v>417</v>
      </c>
      <c r="O20" s="28">
        <v>46844</v>
      </c>
      <c r="P20" s="28">
        <f>N20+O20</f>
        <v>47261</v>
      </c>
      <c r="Q20" s="28">
        <v>2164</v>
      </c>
      <c r="R20" s="28">
        <v>50090</v>
      </c>
      <c r="S20" s="28">
        <f>Q20+R20</f>
        <v>52254</v>
      </c>
      <c r="T20" s="28">
        <v>0</v>
      </c>
      <c r="U20" s="28">
        <v>49831</v>
      </c>
      <c r="V20" s="28">
        <f>T20+U20</f>
        <v>49831</v>
      </c>
      <c r="W20" s="28">
        <v>0</v>
      </c>
      <c r="X20" s="28">
        <v>39925</v>
      </c>
      <c r="Y20" s="28">
        <f>W20+X20</f>
        <v>39925</v>
      </c>
      <c r="Z20">
        <v>2298</v>
      </c>
      <c r="AA20">
        <v>47219</v>
      </c>
      <c r="AB20" s="28">
        <f>Contrato!Z20+Contrato!AA20</f>
        <v>29983</v>
      </c>
      <c r="AC20" s="28">
        <v>787</v>
      </c>
      <c r="AD20" s="28">
        <v>42799</v>
      </c>
      <c r="AE20" s="28">
        <f>AC20+AD20</f>
        <v>43586</v>
      </c>
      <c r="AF20" s="28">
        <v>1143</v>
      </c>
      <c r="AG20" s="28">
        <v>37826</v>
      </c>
      <c r="AH20" s="28">
        <f>AF20+AG20</f>
        <v>38969</v>
      </c>
      <c r="AI20" s="28">
        <v>1300</v>
      </c>
      <c r="AJ20" s="28">
        <v>60147</v>
      </c>
      <c r="AK20" s="28">
        <f>AI20+AJ20</f>
        <v>61447</v>
      </c>
      <c r="AL20" s="28">
        <v>2967</v>
      </c>
      <c r="AM20" s="28">
        <v>55238</v>
      </c>
      <c r="AN20" s="28">
        <f>AL20+AM20</f>
        <v>58205</v>
      </c>
      <c r="AO20" s="28">
        <v>2057</v>
      </c>
      <c r="AP20" s="28">
        <v>61838</v>
      </c>
      <c r="AQ20" s="28">
        <f>AO20+AP20</f>
        <v>63895</v>
      </c>
      <c r="AR20" s="28">
        <v>0</v>
      </c>
      <c r="AS20" s="28">
        <v>59635</v>
      </c>
      <c r="AT20" s="28">
        <f>AR20+AS20</f>
        <v>59635</v>
      </c>
      <c r="AU20" s="28">
        <v>0</v>
      </c>
      <c r="AV20" s="28">
        <v>54784</v>
      </c>
      <c r="AW20" s="28">
        <f>AU20+AV20</f>
        <v>54784</v>
      </c>
      <c r="AX20" s="28">
        <v>0</v>
      </c>
      <c r="AY20" s="28">
        <v>31365</v>
      </c>
      <c r="AZ20" s="28">
        <f>AX20+AY20</f>
        <v>31365</v>
      </c>
      <c r="BA20" s="28">
        <v>1922</v>
      </c>
      <c r="BB20" s="28">
        <v>28008</v>
      </c>
      <c r="BC20" s="28">
        <f>BA20+BB20</f>
        <v>29930</v>
      </c>
      <c r="BD20" s="28">
        <v>802</v>
      </c>
      <c r="BE20" s="28">
        <v>32895</v>
      </c>
      <c r="BF20" s="28">
        <f>BD20+BE20</f>
        <v>33697</v>
      </c>
      <c r="BG20" s="28">
        <v>0</v>
      </c>
      <c r="BH20" s="28">
        <v>39925</v>
      </c>
      <c r="BI20" s="28">
        <f>BG20+BH20</f>
        <v>39925</v>
      </c>
    </row>
    <row r="21" spans="1:61" ht="15.75" customHeight="1" x14ac:dyDescent="0.25">
      <c r="A21" s="12" t="s">
        <v>15</v>
      </c>
      <c r="B21">
        <v>0</v>
      </c>
      <c r="C21">
        <v>21196</v>
      </c>
      <c r="D21" s="28">
        <f t="shared" ref="D21:D22" si="27">B21+C21</f>
        <v>21196</v>
      </c>
      <c r="E21">
        <v>0</v>
      </c>
      <c r="F21">
        <v>21872</v>
      </c>
      <c r="G21" s="28">
        <f>Ocupación!E21+Ocupación!F21</f>
        <v>36360</v>
      </c>
      <c r="H21">
        <v>764</v>
      </c>
      <c r="I21">
        <v>31358</v>
      </c>
      <c r="J21" s="28">
        <f t="shared" ref="J21:J22" si="28">H21+I21</f>
        <v>32122</v>
      </c>
      <c r="K21">
        <v>2391</v>
      </c>
      <c r="L21">
        <v>8471</v>
      </c>
      <c r="M21" s="28">
        <f t="shared" ref="M21:M26" si="29">K21+L21</f>
        <v>10862</v>
      </c>
      <c r="N21">
        <v>0</v>
      </c>
      <c r="O21">
        <v>5241</v>
      </c>
      <c r="P21" s="28">
        <f t="shared" ref="P21:P26" si="30">N21+O21</f>
        <v>5241</v>
      </c>
      <c r="Q21">
        <v>959</v>
      </c>
      <c r="R21">
        <v>1946</v>
      </c>
      <c r="S21" s="28">
        <f t="shared" ref="S21:S26" si="31">Q21+R21</f>
        <v>2905</v>
      </c>
      <c r="T21">
        <v>0</v>
      </c>
      <c r="U21">
        <v>3427</v>
      </c>
      <c r="V21" s="28">
        <f t="shared" ref="V21:V26" si="32">T21+U21</f>
        <v>3427</v>
      </c>
      <c r="W21">
        <v>0</v>
      </c>
      <c r="X21">
        <v>6446</v>
      </c>
      <c r="Y21" s="28">
        <f t="shared" ref="Y21:Y27" si="33">W21+X21</f>
        <v>6446</v>
      </c>
      <c r="Z21">
        <v>0</v>
      </c>
      <c r="AA21">
        <v>4197</v>
      </c>
      <c r="AB21" s="28">
        <f>Contrato!Z21+Contrato!AA21</f>
        <v>4197</v>
      </c>
      <c r="AC21">
        <v>0</v>
      </c>
      <c r="AD21">
        <v>2560</v>
      </c>
      <c r="AE21" s="28">
        <f t="shared" ref="AE21:AE27" si="34">AC21+AD21</f>
        <v>2560</v>
      </c>
      <c r="AF21">
        <v>0</v>
      </c>
      <c r="AG21">
        <v>4407</v>
      </c>
      <c r="AH21" s="28">
        <f t="shared" ref="AH21:AH26" si="35">AF21+AG21</f>
        <v>4407</v>
      </c>
      <c r="AI21">
        <v>0</v>
      </c>
      <c r="AJ21">
        <v>13377</v>
      </c>
      <c r="AK21" s="28">
        <f t="shared" ref="AK21:AK27" si="36">AI21+AJ21</f>
        <v>13377</v>
      </c>
      <c r="AL21">
        <v>0</v>
      </c>
      <c r="AM21">
        <v>8234</v>
      </c>
      <c r="AN21" s="28">
        <f t="shared" ref="AN21:AN26" si="37">AL21+AM21</f>
        <v>8234</v>
      </c>
      <c r="AO21">
        <v>0</v>
      </c>
      <c r="AP21">
        <v>6984</v>
      </c>
      <c r="AQ21" s="28">
        <f t="shared" ref="AQ21:AQ26" si="38">AO21+AP21</f>
        <v>6984</v>
      </c>
      <c r="AR21">
        <v>1354</v>
      </c>
      <c r="AS21">
        <v>6260</v>
      </c>
      <c r="AT21" s="28">
        <f t="shared" ref="AT21:AT26" si="39">AR21+AS21</f>
        <v>7614</v>
      </c>
      <c r="AU21">
        <v>1320</v>
      </c>
      <c r="AV21">
        <v>6208</v>
      </c>
      <c r="AW21" s="28">
        <f t="shared" ref="AW21:AW26" si="40">AU21+AV21</f>
        <v>7528</v>
      </c>
      <c r="AX21">
        <v>708</v>
      </c>
      <c r="AY21">
        <v>8133</v>
      </c>
      <c r="AZ21" s="28">
        <f t="shared" ref="AZ21:AZ26" si="41">AX21+AY21</f>
        <v>8841</v>
      </c>
      <c r="BA21">
        <v>1772</v>
      </c>
      <c r="BB21">
        <v>23848</v>
      </c>
      <c r="BC21" s="28">
        <f t="shared" ref="BC21:BC27" si="42">BA21+BB21</f>
        <v>25620</v>
      </c>
      <c r="BD21">
        <v>0</v>
      </c>
      <c r="BE21">
        <v>20707</v>
      </c>
      <c r="BF21" s="28">
        <f t="shared" ref="BF21:BF26" si="43">BD21+BE21</f>
        <v>20707</v>
      </c>
      <c r="BG21">
        <v>0</v>
      </c>
      <c r="BH21">
        <v>626</v>
      </c>
      <c r="BI21" s="28">
        <f t="shared" ref="BI21:BI22" si="44">BG21+BH21</f>
        <v>626</v>
      </c>
    </row>
    <row r="22" spans="1:61" ht="15.75" customHeight="1" x14ac:dyDescent="0.25">
      <c r="A22" s="12" t="s">
        <v>16</v>
      </c>
      <c r="B22">
        <v>859</v>
      </c>
      <c r="C22">
        <v>27811</v>
      </c>
      <c r="D22" s="28">
        <f t="shared" si="27"/>
        <v>28670</v>
      </c>
      <c r="E22">
        <v>410</v>
      </c>
      <c r="F22">
        <v>27277</v>
      </c>
      <c r="G22" s="28">
        <f>Ocupación!E22+Ocupación!F22</f>
        <v>44811</v>
      </c>
      <c r="H22">
        <v>1147</v>
      </c>
      <c r="I22">
        <v>27665</v>
      </c>
      <c r="J22" s="28">
        <f t="shared" si="28"/>
        <v>28812</v>
      </c>
      <c r="K22">
        <v>0</v>
      </c>
      <c r="L22">
        <v>11874</v>
      </c>
      <c r="M22" s="28">
        <f t="shared" si="29"/>
        <v>11874</v>
      </c>
      <c r="N22">
        <v>881</v>
      </c>
      <c r="O22">
        <v>15557</v>
      </c>
      <c r="P22" s="28">
        <f t="shared" si="30"/>
        <v>16438</v>
      </c>
      <c r="Q22">
        <v>563</v>
      </c>
      <c r="R22">
        <v>11393</v>
      </c>
      <c r="S22" s="28">
        <f t="shared" si="31"/>
        <v>11956</v>
      </c>
      <c r="T22">
        <v>2239</v>
      </c>
      <c r="U22">
        <v>17232</v>
      </c>
      <c r="V22" s="28">
        <f t="shared" si="32"/>
        <v>19471</v>
      </c>
      <c r="W22">
        <v>478</v>
      </c>
      <c r="X22">
        <v>20329</v>
      </c>
      <c r="Y22" s="28">
        <f t="shared" si="33"/>
        <v>20807</v>
      </c>
      <c r="Z22">
        <v>730</v>
      </c>
      <c r="AA22">
        <v>15996</v>
      </c>
      <c r="AB22" s="28">
        <f>Contrato!Z22+Contrato!AA22</f>
        <v>13933</v>
      </c>
      <c r="AC22">
        <v>0</v>
      </c>
      <c r="AD22">
        <v>15803</v>
      </c>
      <c r="AE22" s="28">
        <f t="shared" si="34"/>
        <v>15803</v>
      </c>
      <c r="AF22">
        <v>0</v>
      </c>
      <c r="AG22">
        <v>19943</v>
      </c>
      <c r="AH22" s="28">
        <f t="shared" si="35"/>
        <v>19943</v>
      </c>
      <c r="AI22">
        <v>872</v>
      </c>
      <c r="AJ22">
        <v>16202</v>
      </c>
      <c r="AK22" s="28">
        <f t="shared" si="36"/>
        <v>17074</v>
      </c>
      <c r="AL22">
        <v>0</v>
      </c>
      <c r="AM22">
        <v>9510</v>
      </c>
      <c r="AN22" s="28">
        <f t="shared" si="37"/>
        <v>9510</v>
      </c>
      <c r="AO22">
        <v>0</v>
      </c>
      <c r="AP22">
        <v>14687</v>
      </c>
      <c r="AQ22" s="28">
        <f t="shared" si="38"/>
        <v>14687</v>
      </c>
      <c r="AR22">
        <v>0</v>
      </c>
      <c r="AS22">
        <v>16023</v>
      </c>
      <c r="AT22" s="28">
        <f t="shared" si="39"/>
        <v>16023</v>
      </c>
      <c r="AU22">
        <v>2128</v>
      </c>
      <c r="AV22">
        <v>10870</v>
      </c>
      <c r="AW22" s="28">
        <f t="shared" si="40"/>
        <v>12998</v>
      </c>
      <c r="AX22">
        <v>0</v>
      </c>
      <c r="AY22">
        <v>11724</v>
      </c>
      <c r="AZ22" s="28">
        <f t="shared" si="41"/>
        <v>11724</v>
      </c>
      <c r="BA22">
        <v>840</v>
      </c>
      <c r="BB22">
        <v>27903</v>
      </c>
      <c r="BC22" s="28">
        <f t="shared" si="42"/>
        <v>28743</v>
      </c>
      <c r="BD22">
        <v>2194</v>
      </c>
      <c r="BE22">
        <v>22570</v>
      </c>
      <c r="BF22" s="28">
        <f t="shared" si="43"/>
        <v>24764</v>
      </c>
      <c r="BG22">
        <v>478</v>
      </c>
      <c r="BH22">
        <v>20329</v>
      </c>
      <c r="BI22" s="28">
        <f t="shared" si="44"/>
        <v>20807</v>
      </c>
    </row>
    <row r="23" spans="1:61" ht="15.75" customHeight="1" x14ac:dyDescent="0.25">
      <c r="A23" s="12" t="s">
        <v>17</v>
      </c>
      <c r="B23">
        <v>0</v>
      </c>
      <c r="C23">
        <v>0</v>
      </c>
      <c r="D23" s="28">
        <f>B23+C23</f>
        <v>0</v>
      </c>
      <c r="E23">
        <v>0</v>
      </c>
      <c r="F23">
        <v>414</v>
      </c>
      <c r="G23" s="28">
        <f>Ocupación!E23+Ocupación!F23</f>
        <v>414</v>
      </c>
      <c r="H23">
        <v>0</v>
      </c>
      <c r="I23">
        <v>409</v>
      </c>
      <c r="J23" s="28">
        <f>H23+I23</f>
        <v>409</v>
      </c>
      <c r="K23">
        <v>0</v>
      </c>
      <c r="L23">
        <v>496</v>
      </c>
      <c r="M23" s="28">
        <f>K23+L23</f>
        <v>496</v>
      </c>
      <c r="N23">
        <v>0</v>
      </c>
      <c r="O23">
        <v>1116</v>
      </c>
      <c r="P23" s="28">
        <f>N23+O23</f>
        <v>1116</v>
      </c>
      <c r="Q23">
        <v>0</v>
      </c>
      <c r="R23">
        <v>0</v>
      </c>
      <c r="S23" s="28">
        <f>Q23+R23</f>
        <v>0</v>
      </c>
      <c r="T23" s="28" t="s">
        <v>22</v>
      </c>
      <c r="U23" s="28" t="s">
        <v>22</v>
      </c>
      <c r="V23" s="28" t="s">
        <v>22</v>
      </c>
      <c r="W23">
        <v>0</v>
      </c>
      <c r="X23">
        <v>1404</v>
      </c>
      <c r="Y23" s="28">
        <f>W23+X23</f>
        <v>1404</v>
      </c>
      <c r="Z23">
        <v>0</v>
      </c>
      <c r="AA23">
        <v>918</v>
      </c>
      <c r="AB23" s="28">
        <f>Contrato!Z23+Contrato!AA23</f>
        <v>0</v>
      </c>
      <c r="AC23">
        <v>0</v>
      </c>
      <c r="AD23">
        <v>0</v>
      </c>
      <c r="AE23" s="28">
        <f>AC23+AD23</f>
        <v>0</v>
      </c>
      <c r="AF23">
        <v>0</v>
      </c>
      <c r="AG23">
        <v>1070</v>
      </c>
      <c r="AH23" s="28">
        <f>AF23+AG23</f>
        <v>1070</v>
      </c>
      <c r="AI23">
        <v>0</v>
      </c>
      <c r="AJ23">
        <v>1117</v>
      </c>
      <c r="AK23" s="28">
        <f>AI23+AJ23</f>
        <v>1117</v>
      </c>
      <c r="AL23">
        <v>0</v>
      </c>
      <c r="AM23">
        <v>708</v>
      </c>
      <c r="AN23" s="28">
        <f>AL23+AM23</f>
        <v>708</v>
      </c>
      <c r="AO23">
        <v>0</v>
      </c>
      <c r="AP23">
        <v>695</v>
      </c>
      <c r="AQ23" s="28">
        <f>AO23+AP23</f>
        <v>695</v>
      </c>
      <c r="AR23">
        <v>0</v>
      </c>
      <c r="AS23">
        <v>0</v>
      </c>
      <c r="AT23" s="28">
        <f>AR23+AS23</f>
        <v>0</v>
      </c>
      <c r="AU23">
        <v>0</v>
      </c>
      <c r="AV23">
        <v>392</v>
      </c>
      <c r="AW23" s="28">
        <f>AU23+AV23</f>
        <v>392</v>
      </c>
      <c r="AX23">
        <v>0</v>
      </c>
      <c r="AY23">
        <v>0</v>
      </c>
      <c r="AZ23" s="28">
        <f>AX23+AY23</f>
        <v>0</v>
      </c>
      <c r="BA23">
        <v>0</v>
      </c>
      <c r="BB23">
        <v>0</v>
      </c>
      <c r="BC23" s="28">
        <f>BA23+BB23</f>
        <v>0</v>
      </c>
      <c r="BD23">
        <v>0</v>
      </c>
      <c r="BE23">
        <v>0</v>
      </c>
      <c r="BF23" s="28">
        <f>BD23+BE23</f>
        <v>0</v>
      </c>
      <c r="BG23">
        <v>0</v>
      </c>
      <c r="BH23">
        <v>1404</v>
      </c>
      <c r="BI23" s="28">
        <f>BG23+BH23</f>
        <v>1404</v>
      </c>
    </row>
    <row r="24" spans="1:61" ht="15.75" customHeight="1" x14ac:dyDescent="0.25">
      <c r="A24" s="12" t="s">
        <v>18</v>
      </c>
      <c r="B24">
        <v>0</v>
      </c>
      <c r="C24">
        <v>2805</v>
      </c>
      <c r="D24" s="28">
        <f t="shared" ref="D24:D27" si="45">B24+C24</f>
        <v>2805</v>
      </c>
      <c r="E24">
        <v>0</v>
      </c>
      <c r="F24">
        <v>1806</v>
      </c>
      <c r="G24" s="28">
        <f>Ocupación!E24+Ocupación!F24</f>
        <v>3575</v>
      </c>
      <c r="H24">
        <v>0</v>
      </c>
      <c r="I24">
        <v>1314</v>
      </c>
      <c r="J24" s="28">
        <f>H24+I24</f>
        <v>1314</v>
      </c>
      <c r="K24">
        <v>374</v>
      </c>
      <c r="L24">
        <v>1396</v>
      </c>
      <c r="M24" s="28">
        <f t="shared" si="29"/>
        <v>1770</v>
      </c>
      <c r="N24">
        <v>0</v>
      </c>
      <c r="O24">
        <v>4112</v>
      </c>
      <c r="P24" s="28">
        <f t="shared" si="30"/>
        <v>4112</v>
      </c>
      <c r="Q24">
        <v>0</v>
      </c>
      <c r="R24">
        <v>2841</v>
      </c>
      <c r="S24" s="28">
        <f t="shared" si="31"/>
        <v>2841</v>
      </c>
      <c r="T24">
        <v>0</v>
      </c>
      <c r="U24">
        <v>2420</v>
      </c>
      <c r="V24" s="28">
        <f t="shared" si="32"/>
        <v>2420</v>
      </c>
      <c r="W24">
        <v>0</v>
      </c>
      <c r="X24">
        <v>2683</v>
      </c>
      <c r="Y24" s="28">
        <f t="shared" si="33"/>
        <v>2683</v>
      </c>
      <c r="Z24">
        <v>0</v>
      </c>
      <c r="AA24">
        <v>3413</v>
      </c>
      <c r="AB24" s="28">
        <f>Contrato!Z24+Contrato!AA24</f>
        <v>3413</v>
      </c>
      <c r="AC24">
        <v>0</v>
      </c>
      <c r="AD24">
        <v>6390</v>
      </c>
      <c r="AE24" s="28">
        <f t="shared" si="34"/>
        <v>6390</v>
      </c>
      <c r="AF24">
        <v>0</v>
      </c>
      <c r="AG24">
        <v>1938</v>
      </c>
      <c r="AH24" s="28">
        <f t="shared" si="35"/>
        <v>1938</v>
      </c>
      <c r="AI24">
        <v>0</v>
      </c>
      <c r="AJ24">
        <v>1812</v>
      </c>
      <c r="AK24" s="28">
        <f t="shared" si="36"/>
        <v>1812</v>
      </c>
      <c r="AL24">
        <v>1310</v>
      </c>
      <c r="AM24">
        <v>5184</v>
      </c>
      <c r="AN24" s="28">
        <f t="shared" si="37"/>
        <v>6494</v>
      </c>
      <c r="AO24">
        <v>0</v>
      </c>
      <c r="AP24">
        <v>3202</v>
      </c>
      <c r="AQ24" s="28">
        <f t="shared" si="38"/>
        <v>3202</v>
      </c>
      <c r="AR24">
        <v>0</v>
      </c>
      <c r="AS24">
        <v>4303</v>
      </c>
      <c r="AT24" s="28">
        <f t="shared" si="39"/>
        <v>4303</v>
      </c>
      <c r="AU24">
        <v>2243</v>
      </c>
      <c r="AV24">
        <v>977</v>
      </c>
      <c r="AW24" s="28">
        <f t="shared" si="40"/>
        <v>3220</v>
      </c>
      <c r="AX24">
        <v>0</v>
      </c>
      <c r="AY24">
        <v>2943</v>
      </c>
      <c r="AZ24" s="28">
        <f t="shared" si="41"/>
        <v>2943</v>
      </c>
      <c r="BA24">
        <v>0</v>
      </c>
      <c r="BB24">
        <v>6049</v>
      </c>
      <c r="BC24" s="28">
        <f>BA24+BB24</f>
        <v>6049</v>
      </c>
      <c r="BD24">
        <v>762</v>
      </c>
      <c r="BE24">
        <v>11399</v>
      </c>
      <c r="BF24" s="28">
        <f t="shared" si="43"/>
        <v>12161</v>
      </c>
      <c r="BG24">
        <v>0</v>
      </c>
      <c r="BH24">
        <v>2683</v>
      </c>
      <c r="BI24" s="28">
        <f t="shared" ref="BI24:BI27" si="46">BG24+BH24</f>
        <v>2683</v>
      </c>
    </row>
    <row r="25" spans="1:61" ht="15.75" customHeight="1" x14ac:dyDescent="0.25">
      <c r="A25" s="12" t="s">
        <v>19</v>
      </c>
      <c r="B25">
        <v>3723</v>
      </c>
      <c r="C25">
        <v>62430</v>
      </c>
      <c r="D25" s="28">
        <f t="shared" si="45"/>
        <v>66153</v>
      </c>
      <c r="E25">
        <v>1141</v>
      </c>
      <c r="F25">
        <v>61507</v>
      </c>
      <c r="G25" s="28">
        <f>Ocupación!E25+Ocupación!F25</f>
        <v>81973</v>
      </c>
      <c r="H25">
        <v>3574</v>
      </c>
      <c r="I25">
        <v>58996</v>
      </c>
      <c r="J25" s="28">
        <f t="shared" ref="J25:J26" si="47">H25+I25</f>
        <v>62570</v>
      </c>
      <c r="K25">
        <v>2069</v>
      </c>
      <c r="L25">
        <v>77428</v>
      </c>
      <c r="M25" s="28">
        <f t="shared" si="29"/>
        <v>79497</v>
      </c>
      <c r="N25">
        <v>3043</v>
      </c>
      <c r="O25">
        <v>78681</v>
      </c>
      <c r="P25" s="28">
        <f t="shared" si="30"/>
        <v>81724</v>
      </c>
      <c r="Q25">
        <v>4347</v>
      </c>
      <c r="R25">
        <v>55603</v>
      </c>
      <c r="S25" s="28">
        <f t="shared" si="31"/>
        <v>59950</v>
      </c>
      <c r="T25">
        <v>0</v>
      </c>
      <c r="U25">
        <v>43232</v>
      </c>
      <c r="V25" s="28">
        <f t="shared" si="32"/>
        <v>43232</v>
      </c>
      <c r="W25">
        <v>648</v>
      </c>
      <c r="X25">
        <v>38049</v>
      </c>
      <c r="Y25" s="28">
        <f t="shared" si="33"/>
        <v>38697</v>
      </c>
      <c r="Z25">
        <v>0</v>
      </c>
      <c r="AA25">
        <v>38014</v>
      </c>
      <c r="AB25" s="28">
        <f>Contrato!Z25+Contrato!AA25</f>
        <v>33209</v>
      </c>
      <c r="AC25">
        <v>1140</v>
      </c>
      <c r="AD25">
        <v>35212</v>
      </c>
      <c r="AE25" s="28">
        <f t="shared" si="34"/>
        <v>36352</v>
      </c>
      <c r="AF25">
        <v>0</v>
      </c>
      <c r="AG25">
        <v>36835</v>
      </c>
      <c r="AH25" s="28">
        <f t="shared" si="35"/>
        <v>36835</v>
      </c>
      <c r="AI25">
        <v>618</v>
      </c>
      <c r="AJ25">
        <v>26405</v>
      </c>
      <c r="AK25" s="28">
        <f t="shared" si="36"/>
        <v>27023</v>
      </c>
      <c r="AL25">
        <v>945</v>
      </c>
      <c r="AM25">
        <v>55469</v>
      </c>
      <c r="AN25" s="28">
        <f t="shared" si="37"/>
        <v>56414</v>
      </c>
      <c r="AO25">
        <v>1714</v>
      </c>
      <c r="AP25">
        <v>44743</v>
      </c>
      <c r="AQ25" s="28">
        <f t="shared" si="38"/>
        <v>46457</v>
      </c>
      <c r="AR25">
        <v>2300</v>
      </c>
      <c r="AS25">
        <v>31852</v>
      </c>
      <c r="AT25" s="28">
        <f t="shared" si="39"/>
        <v>34152</v>
      </c>
      <c r="AU25">
        <v>720</v>
      </c>
      <c r="AV25">
        <v>49043</v>
      </c>
      <c r="AW25" s="28">
        <f t="shared" si="40"/>
        <v>49763</v>
      </c>
      <c r="AX25">
        <v>2660</v>
      </c>
      <c r="AY25">
        <v>68648</v>
      </c>
      <c r="AZ25" s="28">
        <f t="shared" si="41"/>
        <v>71308</v>
      </c>
      <c r="BA25">
        <v>0</v>
      </c>
      <c r="BB25">
        <v>54674</v>
      </c>
      <c r="BC25" s="28">
        <f t="shared" si="42"/>
        <v>54674</v>
      </c>
      <c r="BD25">
        <v>3728</v>
      </c>
      <c r="BE25">
        <v>85324</v>
      </c>
      <c r="BF25" s="28">
        <f t="shared" si="43"/>
        <v>89052</v>
      </c>
      <c r="BG25">
        <v>648</v>
      </c>
      <c r="BH25">
        <v>38049</v>
      </c>
      <c r="BI25" s="28">
        <f t="shared" si="46"/>
        <v>38697</v>
      </c>
    </row>
    <row r="26" spans="1:61" ht="15.75" customHeight="1" x14ac:dyDescent="0.25">
      <c r="A26" s="12" t="s">
        <v>20</v>
      </c>
      <c r="B26">
        <v>0</v>
      </c>
      <c r="C26">
        <v>801</v>
      </c>
      <c r="D26" s="28">
        <f t="shared" si="45"/>
        <v>801</v>
      </c>
      <c r="E26">
        <v>0</v>
      </c>
      <c r="F26">
        <v>0</v>
      </c>
      <c r="G26" s="28">
        <f>Ocupación!E26+Ocupación!F26</f>
        <v>3774</v>
      </c>
      <c r="H26">
        <v>0</v>
      </c>
      <c r="I26">
        <v>1094</v>
      </c>
      <c r="J26" s="28">
        <f t="shared" si="47"/>
        <v>1094</v>
      </c>
      <c r="K26" s="28">
        <v>867</v>
      </c>
      <c r="L26" s="28">
        <v>4335</v>
      </c>
      <c r="M26" s="28">
        <f t="shared" si="29"/>
        <v>5202</v>
      </c>
      <c r="N26">
        <v>0</v>
      </c>
      <c r="O26">
        <v>3153</v>
      </c>
      <c r="P26" s="28">
        <f t="shared" si="30"/>
        <v>3153</v>
      </c>
      <c r="Q26">
        <v>0</v>
      </c>
      <c r="R26">
        <v>3108</v>
      </c>
      <c r="S26" s="28">
        <f t="shared" si="31"/>
        <v>3108</v>
      </c>
      <c r="T26" s="28">
        <v>0</v>
      </c>
      <c r="U26" s="28">
        <v>5420</v>
      </c>
      <c r="V26" s="28">
        <f t="shared" si="32"/>
        <v>5420</v>
      </c>
      <c r="W26" s="28">
        <v>0</v>
      </c>
      <c r="X26" s="28">
        <v>4979</v>
      </c>
      <c r="Y26" s="28">
        <f t="shared" si="33"/>
        <v>4979</v>
      </c>
      <c r="Z26">
        <v>0</v>
      </c>
      <c r="AA26">
        <v>5901</v>
      </c>
      <c r="AB26" s="28">
        <f>Contrato!Z26+Contrato!AA26</f>
        <v>3703</v>
      </c>
      <c r="AC26" s="28">
        <v>831</v>
      </c>
      <c r="AD26" s="28">
        <v>15430</v>
      </c>
      <c r="AE26" s="28">
        <f t="shared" si="34"/>
        <v>16261</v>
      </c>
      <c r="AF26" s="28">
        <v>0</v>
      </c>
      <c r="AG26" s="28">
        <v>9982</v>
      </c>
      <c r="AH26" s="28">
        <f t="shared" si="35"/>
        <v>9982</v>
      </c>
      <c r="AI26" s="28">
        <v>0</v>
      </c>
      <c r="AJ26" s="28">
        <v>5205</v>
      </c>
      <c r="AK26" s="28">
        <f t="shared" si="36"/>
        <v>5205</v>
      </c>
      <c r="AL26" s="28">
        <v>0</v>
      </c>
      <c r="AM26" s="28">
        <v>4985</v>
      </c>
      <c r="AN26" s="28">
        <f t="shared" si="37"/>
        <v>4985</v>
      </c>
      <c r="AO26" s="28">
        <v>0</v>
      </c>
      <c r="AP26" s="28">
        <v>14920</v>
      </c>
      <c r="AQ26" s="28">
        <f t="shared" si="38"/>
        <v>14920</v>
      </c>
      <c r="AR26" s="28">
        <v>1817</v>
      </c>
      <c r="AS26" s="28">
        <v>4017</v>
      </c>
      <c r="AT26" s="28">
        <f t="shared" si="39"/>
        <v>5834</v>
      </c>
      <c r="AU26" s="28">
        <v>0</v>
      </c>
      <c r="AV26" s="28">
        <v>6576</v>
      </c>
      <c r="AW26" s="28">
        <f t="shared" si="40"/>
        <v>6576</v>
      </c>
      <c r="AX26" s="28">
        <v>0</v>
      </c>
      <c r="AY26" s="28">
        <v>3301</v>
      </c>
      <c r="AZ26" s="28">
        <f t="shared" si="41"/>
        <v>3301</v>
      </c>
      <c r="BA26" s="28">
        <v>0</v>
      </c>
      <c r="BB26" s="28">
        <v>12345</v>
      </c>
      <c r="BC26" s="28">
        <f t="shared" si="42"/>
        <v>12345</v>
      </c>
      <c r="BD26" s="28">
        <v>0</v>
      </c>
      <c r="BE26" s="28">
        <v>6626</v>
      </c>
      <c r="BF26" s="28">
        <f t="shared" si="43"/>
        <v>6626</v>
      </c>
      <c r="BG26" s="28">
        <v>0</v>
      </c>
      <c r="BH26" s="28">
        <v>39925</v>
      </c>
      <c r="BI26" s="28">
        <f t="shared" si="46"/>
        <v>39925</v>
      </c>
    </row>
    <row r="27" spans="1:61" ht="15.75" customHeight="1" x14ac:dyDescent="0.25">
      <c r="A27" s="12" t="s">
        <v>21</v>
      </c>
      <c r="B27">
        <v>0</v>
      </c>
      <c r="C27">
        <v>0</v>
      </c>
      <c r="D27" s="28">
        <f t="shared" si="45"/>
        <v>0</v>
      </c>
      <c r="E27" s="28" t="s">
        <v>22</v>
      </c>
      <c r="F27" s="28" t="s">
        <v>22</v>
      </c>
      <c r="G27" s="28" t="s">
        <v>22</v>
      </c>
      <c r="H27" s="28" t="s">
        <v>22</v>
      </c>
      <c r="I27" s="28" t="s">
        <v>22</v>
      </c>
      <c r="J27" s="28" t="s">
        <v>22</v>
      </c>
      <c r="K27" s="28" t="s">
        <v>22</v>
      </c>
      <c r="L27" s="28" t="s">
        <v>22</v>
      </c>
      <c r="M27" s="28" t="s">
        <v>22</v>
      </c>
      <c r="N27" s="28" t="s">
        <v>22</v>
      </c>
      <c r="O27" s="28" t="s">
        <v>22</v>
      </c>
      <c r="P27" s="28" t="s">
        <v>22</v>
      </c>
      <c r="Q27" s="28" t="s">
        <v>22</v>
      </c>
      <c r="R27" s="28" t="s">
        <v>22</v>
      </c>
      <c r="S27" s="28" t="s">
        <v>22</v>
      </c>
      <c r="T27" s="28" t="s">
        <v>22</v>
      </c>
      <c r="U27" s="28" t="s">
        <v>22</v>
      </c>
      <c r="V27" s="28" t="s">
        <v>22</v>
      </c>
      <c r="W27">
        <v>0</v>
      </c>
      <c r="X27">
        <v>626</v>
      </c>
      <c r="Y27" s="28">
        <f t="shared" si="33"/>
        <v>626</v>
      </c>
      <c r="Z27">
        <v>0</v>
      </c>
      <c r="AA27">
        <v>311</v>
      </c>
      <c r="AB27" s="28">
        <f>Contrato!Z27+Contrato!AA27</f>
        <v>311</v>
      </c>
      <c r="AC27">
        <v>0</v>
      </c>
      <c r="AD27">
        <v>329</v>
      </c>
      <c r="AE27" s="28">
        <f t="shared" si="34"/>
        <v>329</v>
      </c>
      <c r="AF27" s="28" t="s">
        <v>22</v>
      </c>
      <c r="AG27" s="28" t="s">
        <v>22</v>
      </c>
      <c r="AH27" s="28" t="s">
        <v>22</v>
      </c>
      <c r="AI27">
        <v>0</v>
      </c>
      <c r="AJ27">
        <v>0</v>
      </c>
      <c r="AK27" s="28">
        <f t="shared" si="36"/>
        <v>0</v>
      </c>
      <c r="AL27" s="28" t="s">
        <v>22</v>
      </c>
      <c r="AM27" s="28" t="s">
        <v>22</v>
      </c>
      <c r="AN27" s="28" t="s">
        <v>22</v>
      </c>
      <c r="AO27" s="28" t="s">
        <v>22</v>
      </c>
      <c r="AP27" s="28" t="s">
        <v>22</v>
      </c>
      <c r="AQ27" s="28" t="s">
        <v>22</v>
      </c>
      <c r="AR27" s="28" t="s">
        <v>22</v>
      </c>
      <c r="AS27" s="28" t="s">
        <v>22</v>
      </c>
      <c r="AT27" s="28" t="s">
        <v>22</v>
      </c>
      <c r="AU27" s="28" t="s">
        <v>22</v>
      </c>
      <c r="AV27" s="28" t="s">
        <v>22</v>
      </c>
      <c r="AW27" s="28" t="s">
        <v>22</v>
      </c>
      <c r="AX27" s="28" t="s">
        <v>22</v>
      </c>
      <c r="AY27" s="28" t="s">
        <v>22</v>
      </c>
      <c r="AZ27" s="28" t="s">
        <v>22</v>
      </c>
      <c r="BA27">
        <v>0</v>
      </c>
      <c r="BB27">
        <v>0</v>
      </c>
      <c r="BC27" s="28">
        <f t="shared" si="42"/>
        <v>0</v>
      </c>
      <c r="BD27" s="28" t="s">
        <v>22</v>
      </c>
      <c r="BE27" s="28" t="s">
        <v>22</v>
      </c>
      <c r="BF27" s="28" t="s">
        <v>22</v>
      </c>
      <c r="BG27">
        <v>0</v>
      </c>
      <c r="BH27">
        <v>626</v>
      </c>
      <c r="BI27" s="28">
        <f t="shared" si="46"/>
        <v>626</v>
      </c>
    </row>
    <row r="28" spans="1:61" ht="15.75" customHeight="1" x14ac:dyDescent="0.25">
      <c r="A28" s="21" t="s">
        <v>13</v>
      </c>
      <c r="B28" s="29">
        <f t="shared" ref="B28:C28" si="48">SUM(B20:B27)</f>
        <v>4582</v>
      </c>
      <c r="C28" s="29">
        <f t="shared" si="48"/>
        <v>148595</v>
      </c>
      <c r="D28" s="29">
        <f>SUM(D20:D27)</f>
        <v>153177</v>
      </c>
      <c r="E28" s="29">
        <f>SUM(E27:E27)</f>
        <v>0</v>
      </c>
      <c r="F28" s="29">
        <f>SUM(F27:F27)</f>
        <v>0</v>
      </c>
      <c r="G28" s="29">
        <f t="shared" ref="G28:Y28" si="49">SUM(G20:G27)</f>
        <v>291857</v>
      </c>
      <c r="H28" s="29">
        <f t="shared" si="49"/>
        <v>5828</v>
      </c>
      <c r="I28" s="29">
        <f t="shared" si="49"/>
        <v>157671</v>
      </c>
      <c r="J28" s="29">
        <f t="shared" si="49"/>
        <v>163499</v>
      </c>
      <c r="K28" s="29">
        <f t="shared" si="49"/>
        <v>7966</v>
      </c>
      <c r="L28" s="29">
        <f t="shared" si="49"/>
        <v>142280</v>
      </c>
      <c r="M28" s="29">
        <f t="shared" si="49"/>
        <v>150246</v>
      </c>
      <c r="N28" s="29">
        <f t="shared" si="49"/>
        <v>4341</v>
      </c>
      <c r="O28" s="29">
        <f t="shared" si="49"/>
        <v>154704</v>
      </c>
      <c r="P28" s="29">
        <f t="shared" si="49"/>
        <v>159045</v>
      </c>
      <c r="Q28" s="29">
        <f t="shared" si="49"/>
        <v>8033</v>
      </c>
      <c r="R28" s="29">
        <f t="shared" si="49"/>
        <v>124981</v>
      </c>
      <c r="S28" s="29">
        <f t="shared" si="49"/>
        <v>133014</v>
      </c>
      <c r="T28" s="29">
        <f t="shared" si="49"/>
        <v>2239</v>
      </c>
      <c r="U28" s="29">
        <f t="shared" si="49"/>
        <v>121562</v>
      </c>
      <c r="V28" s="29">
        <f t="shared" si="49"/>
        <v>123801</v>
      </c>
      <c r="W28" s="29">
        <f t="shared" si="49"/>
        <v>1126</v>
      </c>
      <c r="X28" s="29">
        <f t="shared" si="49"/>
        <v>114441</v>
      </c>
      <c r="Y28" s="29">
        <f t="shared" si="49"/>
        <v>115567</v>
      </c>
      <c r="Z28" s="29">
        <f>SUM(Contrato!Z20:Z27)</f>
        <v>40248</v>
      </c>
      <c r="AA28" s="40">
        <f>SUM(Contrato!AA20:AA27)</f>
        <v>48501</v>
      </c>
      <c r="AB28" s="29">
        <f t="shared" ref="AB28:BB28" si="50">SUM(AB20:AB27)</f>
        <v>88749</v>
      </c>
      <c r="AC28" s="29">
        <f t="shared" si="50"/>
        <v>2758</v>
      </c>
      <c r="AD28" s="29">
        <f t="shared" si="50"/>
        <v>118523</v>
      </c>
      <c r="AE28" s="29">
        <f t="shared" si="50"/>
        <v>121281</v>
      </c>
      <c r="AF28" s="29">
        <f t="shared" si="50"/>
        <v>1143</v>
      </c>
      <c r="AG28" s="29">
        <f t="shared" si="50"/>
        <v>112001</v>
      </c>
      <c r="AH28" s="29">
        <f t="shared" si="50"/>
        <v>113144</v>
      </c>
      <c r="AI28" s="29">
        <f t="shared" si="50"/>
        <v>2790</v>
      </c>
      <c r="AJ28" s="29">
        <f t="shared" si="50"/>
        <v>124265</v>
      </c>
      <c r="AK28" s="29">
        <f t="shared" si="50"/>
        <v>127055</v>
      </c>
      <c r="AL28" s="29">
        <f t="shared" si="50"/>
        <v>5222</v>
      </c>
      <c r="AM28" s="29">
        <f t="shared" si="50"/>
        <v>139328</v>
      </c>
      <c r="AN28" s="29">
        <f t="shared" si="50"/>
        <v>144550</v>
      </c>
      <c r="AO28" s="29">
        <f t="shared" si="50"/>
        <v>3771</v>
      </c>
      <c r="AP28" s="29">
        <f t="shared" si="50"/>
        <v>147069</v>
      </c>
      <c r="AQ28" s="29">
        <f t="shared" si="50"/>
        <v>150840</v>
      </c>
      <c r="AR28" s="29">
        <f t="shared" si="50"/>
        <v>5471</v>
      </c>
      <c r="AS28" s="29">
        <f t="shared" si="50"/>
        <v>122090</v>
      </c>
      <c r="AT28" s="29">
        <f t="shared" si="50"/>
        <v>127561</v>
      </c>
      <c r="AU28" s="29">
        <f t="shared" si="50"/>
        <v>6411</v>
      </c>
      <c r="AV28" s="29">
        <f t="shared" si="50"/>
        <v>128850</v>
      </c>
      <c r="AW28" s="29">
        <f t="shared" si="50"/>
        <v>135261</v>
      </c>
      <c r="AX28" s="29">
        <f t="shared" si="50"/>
        <v>3368</v>
      </c>
      <c r="AY28" s="29">
        <f t="shared" si="50"/>
        <v>126114</v>
      </c>
      <c r="AZ28" s="29">
        <f t="shared" si="50"/>
        <v>129482</v>
      </c>
      <c r="BA28" s="32">
        <f t="shared" si="50"/>
        <v>4534</v>
      </c>
      <c r="BB28" s="29">
        <f t="shared" si="50"/>
        <v>152827</v>
      </c>
      <c r="BC28" s="29">
        <f t="shared" ref="BC28:BF28" si="51">SUM(BC20:BC27)</f>
        <v>157361</v>
      </c>
      <c r="BD28" s="29">
        <f t="shared" si="51"/>
        <v>7486</v>
      </c>
      <c r="BE28" s="29">
        <f t="shared" si="51"/>
        <v>179521</v>
      </c>
      <c r="BF28" s="29">
        <f t="shared" si="51"/>
        <v>187007</v>
      </c>
      <c r="BG28" s="29">
        <f t="shared" ref="BG28:BI28" si="52">SUM(BG20:BG27)</f>
        <v>1126</v>
      </c>
      <c r="BH28" s="29">
        <f t="shared" si="52"/>
        <v>143567</v>
      </c>
      <c r="BI28" s="29">
        <f t="shared" si="52"/>
        <v>144693</v>
      </c>
    </row>
    <row r="29" spans="1:61" ht="15.75" customHeight="1" x14ac:dyDescent="0.25"/>
    <row r="30" spans="1:61" ht="15.75" customHeight="1" x14ac:dyDescent="0.25"/>
    <row r="31" spans="1:61" ht="15.75" customHeight="1" x14ac:dyDescent="0.25">
      <c r="A31" s="11" t="s">
        <v>24</v>
      </c>
      <c r="B31" s="46">
        <v>2005</v>
      </c>
      <c r="C31" s="46"/>
      <c r="D31" s="46"/>
      <c r="E31" s="46">
        <v>2006</v>
      </c>
      <c r="F31" s="46"/>
      <c r="G31" s="46"/>
      <c r="H31" s="46">
        <v>2007</v>
      </c>
      <c r="I31" s="46"/>
      <c r="J31" s="46"/>
      <c r="K31" s="46">
        <v>2008</v>
      </c>
      <c r="L31" s="46"/>
      <c r="M31" s="46"/>
      <c r="N31" s="46">
        <v>2009</v>
      </c>
      <c r="O31" s="46"/>
      <c r="P31" s="46"/>
      <c r="Q31" s="46">
        <v>2010</v>
      </c>
      <c r="R31" s="46"/>
      <c r="S31" s="46"/>
      <c r="T31" s="46">
        <v>2011</v>
      </c>
      <c r="U31" s="46"/>
      <c r="V31" s="46"/>
      <c r="W31" s="46">
        <v>2012</v>
      </c>
      <c r="X31" s="46"/>
      <c r="Y31" s="46"/>
      <c r="Z31" s="46">
        <v>2013</v>
      </c>
      <c r="AA31" s="46"/>
      <c r="AB31" s="46"/>
      <c r="AC31" s="46">
        <v>2014</v>
      </c>
      <c r="AD31" s="46"/>
      <c r="AE31" s="46"/>
      <c r="AF31" s="46">
        <v>2015</v>
      </c>
      <c r="AG31" s="46"/>
      <c r="AH31" s="46"/>
      <c r="AI31" s="46">
        <v>2016</v>
      </c>
      <c r="AJ31" s="46"/>
      <c r="AK31" s="46"/>
      <c r="AL31" s="46">
        <v>2017</v>
      </c>
      <c r="AM31" s="46"/>
      <c r="AN31" s="46"/>
      <c r="AO31" s="46">
        <v>2018</v>
      </c>
      <c r="AP31" s="46"/>
      <c r="AQ31" s="46"/>
      <c r="AR31" s="46">
        <v>2019</v>
      </c>
      <c r="AS31" s="46"/>
      <c r="AT31" s="46"/>
      <c r="AU31" s="46">
        <v>2020</v>
      </c>
      <c r="AV31" s="46"/>
      <c r="AW31" s="46"/>
      <c r="AX31" s="46">
        <v>2021</v>
      </c>
      <c r="AY31" s="46"/>
      <c r="AZ31" s="46"/>
      <c r="BA31" s="46">
        <v>2022</v>
      </c>
      <c r="BB31" s="46"/>
      <c r="BC31" s="46"/>
      <c r="BD31" s="46">
        <v>2023</v>
      </c>
      <c r="BE31" s="46"/>
      <c r="BF31" s="46"/>
      <c r="BG31" s="46">
        <v>2024</v>
      </c>
      <c r="BH31" s="46"/>
      <c r="BI31" s="46"/>
    </row>
    <row r="32" spans="1:61" ht="15.75" customHeight="1" x14ac:dyDescent="0.25">
      <c r="A32" s="8"/>
      <c r="B32" s="16" t="s">
        <v>11</v>
      </c>
      <c r="C32" s="16" t="s">
        <v>12</v>
      </c>
      <c r="D32" s="17" t="s">
        <v>13</v>
      </c>
      <c r="E32" s="16" t="s">
        <v>11</v>
      </c>
      <c r="F32" s="16" t="s">
        <v>12</v>
      </c>
      <c r="G32" s="17" t="s">
        <v>13</v>
      </c>
      <c r="H32" s="16" t="s">
        <v>11</v>
      </c>
      <c r="I32" s="16" t="s">
        <v>12</v>
      </c>
      <c r="J32" s="17" t="s">
        <v>13</v>
      </c>
      <c r="K32" s="16" t="s">
        <v>11</v>
      </c>
      <c r="L32" s="16" t="s">
        <v>12</v>
      </c>
      <c r="M32" s="17" t="s">
        <v>13</v>
      </c>
      <c r="N32" s="16" t="s">
        <v>11</v>
      </c>
      <c r="O32" s="16" t="s">
        <v>12</v>
      </c>
      <c r="P32" s="17" t="s">
        <v>13</v>
      </c>
      <c r="Q32" s="16" t="s">
        <v>11</v>
      </c>
      <c r="R32" s="16" t="s">
        <v>12</v>
      </c>
      <c r="S32" s="17" t="s">
        <v>13</v>
      </c>
      <c r="T32" s="16" t="s">
        <v>11</v>
      </c>
      <c r="U32" s="16" t="s">
        <v>12</v>
      </c>
      <c r="V32" s="17" t="s">
        <v>13</v>
      </c>
      <c r="W32" s="16" t="s">
        <v>11</v>
      </c>
      <c r="X32" s="16" t="s">
        <v>12</v>
      </c>
      <c r="Y32" s="17" t="s">
        <v>13</v>
      </c>
      <c r="Z32" s="16" t="s">
        <v>11</v>
      </c>
      <c r="AA32" s="16" t="s">
        <v>12</v>
      </c>
      <c r="AB32" s="17" t="s">
        <v>13</v>
      </c>
      <c r="AC32" s="16" t="s">
        <v>11</v>
      </c>
      <c r="AD32" s="16" t="s">
        <v>12</v>
      </c>
      <c r="AE32" s="17" t="s">
        <v>13</v>
      </c>
      <c r="AF32" s="16" t="s">
        <v>11</v>
      </c>
      <c r="AG32" s="16" t="s">
        <v>12</v>
      </c>
      <c r="AH32" s="17" t="s">
        <v>13</v>
      </c>
      <c r="AI32" s="16" t="s">
        <v>11</v>
      </c>
      <c r="AJ32" s="16" t="s">
        <v>12</v>
      </c>
      <c r="AK32" s="17" t="s">
        <v>13</v>
      </c>
      <c r="AL32" s="16" t="s">
        <v>11</v>
      </c>
      <c r="AM32" s="16" t="s">
        <v>12</v>
      </c>
      <c r="AN32" s="17" t="s">
        <v>13</v>
      </c>
      <c r="AO32" s="16" t="s">
        <v>11</v>
      </c>
      <c r="AP32" s="16" t="s">
        <v>12</v>
      </c>
      <c r="AQ32" s="17" t="s">
        <v>13</v>
      </c>
      <c r="AR32" s="16" t="s">
        <v>11</v>
      </c>
      <c r="AS32" s="16" t="s">
        <v>12</v>
      </c>
      <c r="AT32" s="17" t="s">
        <v>13</v>
      </c>
      <c r="AU32" s="16" t="s">
        <v>11</v>
      </c>
      <c r="AV32" s="16" t="s">
        <v>12</v>
      </c>
      <c r="AW32" s="17" t="s">
        <v>13</v>
      </c>
      <c r="AX32" s="16" t="s">
        <v>11</v>
      </c>
      <c r="AY32" s="16" t="s">
        <v>12</v>
      </c>
      <c r="AZ32" s="17" t="s">
        <v>13</v>
      </c>
      <c r="BA32" s="16" t="s">
        <v>11</v>
      </c>
      <c r="BB32" s="16" t="s">
        <v>12</v>
      </c>
      <c r="BC32" s="17" t="s">
        <v>13</v>
      </c>
      <c r="BD32" s="16" t="s">
        <v>11</v>
      </c>
      <c r="BE32" s="16" t="s">
        <v>12</v>
      </c>
      <c r="BF32" s="17" t="s">
        <v>13</v>
      </c>
      <c r="BG32" s="16" t="s">
        <v>11</v>
      </c>
      <c r="BH32" s="16" t="s">
        <v>12</v>
      </c>
      <c r="BI32" s="17" t="s">
        <v>13</v>
      </c>
    </row>
    <row r="33" spans="1:61" ht="15.75" customHeight="1" x14ac:dyDescent="0.25">
      <c r="A33" s="12" t="s">
        <v>14</v>
      </c>
      <c r="B33">
        <v>0</v>
      </c>
      <c r="C33">
        <v>2516</v>
      </c>
      <c r="D33" s="28">
        <f>B33+C33</f>
        <v>2516</v>
      </c>
      <c r="E33" s="28">
        <v>0</v>
      </c>
      <c r="F33" s="28">
        <v>3722</v>
      </c>
      <c r="G33" s="28">
        <f>E33+F33</f>
        <v>3722</v>
      </c>
      <c r="H33" s="28">
        <v>0</v>
      </c>
      <c r="I33" s="28">
        <v>5032</v>
      </c>
      <c r="J33" s="28">
        <f>H33+I33</f>
        <v>5032</v>
      </c>
      <c r="K33" s="28">
        <v>89</v>
      </c>
      <c r="L33" s="28">
        <v>5911</v>
      </c>
      <c r="M33" s="28">
        <f>K33+L33</f>
        <v>6000</v>
      </c>
      <c r="N33" s="28">
        <v>1165</v>
      </c>
      <c r="O33" s="28">
        <v>35256</v>
      </c>
      <c r="P33" s="28">
        <f>N33+O33</f>
        <v>36421</v>
      </c>
      <c r="Q33" s="28">
        <v>287</v>
      </c>
      <c r="R33" s="28">
        <v>25326</v>
      </c>
      <c r="S33" s="28">
        <f>Q33+R33</f>
        <v>25613</v>
      </c>
      <c r="T33" s="28">
        <v>952</v>
      </c>
      <c r="U33" s="28">
        <v>25293</v>
      </c>
      <c r="V33" s="28">
        <f>T33+U33</f>
        <v>26245</v>
      </c>
      <c r="W33" s="28">
        <v>0</v>
      </c>
      <c r="X33" s="28">
        <v>20216</v>
      </c>
      <c r="Y33" s="28">
        <f>W33+X33</f>
        <v>20216</v>
      </c>
      <c r="Z33" s="28">
        <v>0</v>
      </c>
      <c r="AA33" s="28">
        <v>19494</v>
      </c>
      <c r="AB33" s="28">
        <f>Z33+AA33</f>
        <v>19494</v>
      </c>
      <c r="AC33" s="28">
        <v>934</v>
      </c>
      <c r="AD33" s="28">
        <v>23687</v>
      </c>
      <c r="AE33" s="28">
        <f>AC33+AD33</f>
        <v>24621</v>
      </c>
      <c r="AF33" s="28">
        <v>797</v>
      </c>
      <c r="AG33" s="28">
        <v>23761</v>
      </c>
      <c r="AH33" s="28">
        <f>AF33+AG33</f>
        <v>24558</v>
      </c>
      <c r="AI33" s="28">
        <v>213</v>
      </c>
      <c r="AJ33" s="28">
        <v>26378</v>
      </c>
      <c r="AK33" s="28">
        <f>AI33+AJ33</f>
        <v>26591</v>
      </c>
      <c r="AL33" s="28">
        <v>740</v>
      </c>
      <c r="AM33" s="28">
        <v>23899</v>
      </c>
      <c r="AN33" s="28">
        <f>AL33+AM33</f>
        <v>24639</v>
      </c>
      <c r="AO33" s="28">
        <v>522</v>
      </c>
      <c r="AP33" s="28">
        <v>31757</v>
      </c>
      <c r="AQ33" s="28">
        <f>AO33+AP33</f>
        <v>32279</v>
      </c>
      <c r="AR33" s="28">
        <v>1138</v>
      </c>
      <c r="AS33" s="28">
        <v>37284</v>
      </c>
      <c r="AT33" s="28">
        <f>AR33+AS33</f>
        <v>38422</v>
      </c>
      <c r="AU33" s="28">
        <v>1155</v>
      </c>
      <c r="AV33" s="28">
        <v>36306</v>
      </c>
      <c r="AW33" s="28">
        <f>AU33+AV33</f>
        <v>37461</v>
      </c>
      <c r="AX33" s="28">
        <v>2030</v>
      </c>
      <c r="AY33" s="28">
        <v>26734</v>
      </c>
      <c r="AZ33" s="28">
        <f>AX33+AY33</f>
        <v>28764</v>
      </c>
      <c r="BA33" s="28">
        <v>0</v>
      </c>
      <c r="BB33" s="28">
        <v>27930</v>
      </c>
      <c r="BC33" s="28">
        <f>BA33+BB33</f>
        <v>27930</v>
      </c>
      <c r="BD33" s="28">
        <v>493</v>
      </c>
      <c r="BE33" s="28">
        <v>30442</v>
      </c>
      <c r="BF33" s="28">
        <f>BD33+BE33</f>
        <v>30935</v>
      </c>
      <c r="BG33" s="28">
        <v>0</v>
      </c>
      <c r="BH33" s="28">
        <v>20216</v>
      </c>
      <c r="BI33" s="28">
        <f>BG33+BH33</f>
        <v>20216</v>
      </c>
    </row>
    <row r="34" spans="1:61" ht="15.75" customHeight="1" x14ac:dyDescent="0.25">
      <c r="A34" s="12" t="s">
        <v>15</v>
      </c>
      <c r="B34">
        <v>1359</v>
      </c>
      <c r="C34">
        <v>28527</v>
      </c>
      <c r="D34" s="28">
        <f t="shared" ref="D34:D35" si="53">B34+C34</f>
        <v>29886</v>
      </c>
      <c r="E34">
        <v>829</v>
      </c>
      <c r="F34">
        <v>26670</v>
      </c>
      <c r="G34" s="28">
        <f t="shared" ref="G34:G37" si="54">E34+F34</f>
        <v>27499</v>
      </c>
      <c r="H34">
        <v>803</v>
      </c>
      <c r="I34">
        <v>34853</v>
      </c>
      <c r="J34" s="28">
        <f t="shared" ref="J34:J35" si="55">H34+I34</f>
        <v>35656</v>
      </c>
      <c r="K34">
        <v>1613</v>
      </c>
      <c r="L34">
        <v>49111</v>
      </c>
      <c r="M34" s="28">
        <f t="shared" ref="M34:M39" si="56">K34+L34</f>
        <v>50724</v>
      </c>
      <c r="N34">
        <v>0</v>
      </c>
      <c r="O34">
        <v>2921</v>
      </c>
      <c r="P34" s="28">
        <f t="shared" ref="P34:P38" si="57">N34+O34</f>
        <v>2921</v>
      </c>
      <c r="Q34">
        <v>0</v>
      </c>
      <c r="R34">
        <v>959</v>
      </c>
      <c r="S34" s="28">
        <f t="shared" ref="S34:S39" si="58">Q34+R34</f>
        <v>959</v>
      </c>
      <c r="T34">
        <v>0</v>
      </c>
      <c r="U34">
        <v>1612</v>
      </c>
      <c r="V34" s="28">
        <f t="shared" ref="V34:V39" si="59">T34+U34</f>
        <v>1612</v>
      </c>
      <c r="W34">
        <v>0</v>
      </c>
      <c r="X34">
        <v>1627</v>
      </c>
      <c r="Y34" s="28">
        <f t="shared" ref="Y34:Y39" si="60">W34+X34</f>
        <v>1627</v>
      </c>
      <c r="Z34">
        <v>0</v>
      </c>
      <c r="AA34">
        <v>1761</v>
      </c>
      <c r="AB34" s="28">
        <f t="shared" ref="AB34:AB39" si="61">Z34+AA34</f>
        <v>1761</v>
      </c>
      <c r="AC34">
        <f>SUM(AA33:AA35)</f>
        <v>27413</v>
      </c>
      <c r="AD34">
        <f>SUM(AB33:AB35)</f>
        <v>27413</v>
      </c>
      <c r="AE34" s="28">
        <f t="shared" ref="AE34:AE40" si="62">AC34+AD34</f>
        <v>54826</v>
      </c>
      <c r="AF34">
        <v>0</v>
      </c>
      <c r="AG34">
        <v>1063</v>
      </c>
      <c r="AH34" s="28">
        <f t="shared" ref="AH34:AH40" si="63">AF34+AG34</f>
        <v>1063</v>
      </c>
      <c r="AI34">
        <v>0</v>
      </c>
      <c r="AJ34">
        <v>1240</v>
      </c>
      <c r="AK34" s="28">
        <f t="shared" ref="AK34:AK39" si="64">AI34+AJ34</f>
        <v>1240</v>
      </c>
      <c r="AL34">
        <v>0</v>
      </c>
      <c r="AM34">
        <v>1274</v>
      </c>
      <c r="AN34" s="28">
        <f t="shared" ref="AN34:AN39" si="65">AL34+AM34</f>
        <v>1274</v>
      </c>
      <c r="AO34">
        <v>0</v>
      </c>
      <c r="AP34">
        <v>3172</v>
      </c>
      <c r="AQ34" s="28">
        <f t="shared" ref="AQ34:AQ39" si="66">AO34+AP34</f>
        <v>3172</v>
      </c>
      <c r="AR34">
        <v>0</v>
      </c>
      <c r="AS34">
        <v>2157</v>
      </c>
      <c r="AT34" s="28">
        <f t="shared" ref="AT34:AT39" si="67">AR34+AS34</f>
        <v>2157</v>
      </c>
      <c r="AU34">
        <v>0</v>
      </c>
      <c r="AV34">
        <v>2972</v>
      </c>
      <c r="AW34" s="28">
        <f t="shared" ref="AW34:AW40" si="68">AU34+AV34</f>
        <v>2972</v>
      </c>
      <c r="AX34">
        <v>0</v>
      </c>
      <c r="AY34">
        <v>5834</v>
      </c>
      <c r="AZ34" s="28">
        <f t="shared" ref="AZ34:AZ40" si="69">AX34+AY34</f>
        <v>5834</v>
      </c>
      <c r="BA34">
        <v>0</v>
      </c>
      <c r="BB34">
        <v>679</v>
      </c>
      <c r="BC34" s="28">
        <f t="shared" ref="BC34:BC40" si="70">BA34+BB34</f>
        <v>679</v>
      </c>
      <c r="BD34">
        <v>0</v>
      </c>
      <c r="BE34">
        <v>5300</v>
      </c>
      <c r="BF34" s="28">
        <f t="shared" ref="BF34:BF39" si="71">BD34+BE34</f>
        <v>5300</v>
      </c>
      <c r="BG34">
        <v>0</v>
      </c>
      <c r="BH34">
        <v>1627</v>
      </c>
      <c r="BI34" s="28">
        <f t="shared" ref="BI34:BI35" si="72">BG34+BH34</f>
        <v>1627</v>
      </c>
    </row>
    <row r="35" spans="1:61" ht="15.75" customHeight="1" x14ac:dyDescent="0.25">
      <c r="A35" s="12" t="s">
        <v>16</v>
      </c>
      <c r="B35">
        <v>624</v>
      </c>
      <c r="C35">
        <v>4198</v>
      </c>
      <c r="D35" s="28">
        <f t="shared" si="53"/>
        <v>4822</v>
      </c>
      <c r="E35">
        <v>0</v>
      </c>
      <c r="F35">
        <v>6796</v>
      </c>
      <c r="G35" s="28">
        <f t="shared" si="54"/>
        <v>6796</v>
      </c>
      <c r="H35">
        <v>0</v>
      </c>
      <c r="I35">
        <v>10379</v>
      </c>
      <c r="J35" s="28">
        <f t="shared" si="55"/>
        <v>10379</v>
      </c>
      <c r="K35">
        <v>0</v>
      </c>
      <c r="L35">
        <v>7809</v>
      </c>
      <c r="M35" s="28">
        <f t="shared" si="56"/>
        <v>7809</v>
      </c>
      <c r="N35">
        <v>0</v>
      </c>
      <c r="O35">
        <v>3943</v>
      </c>
      <c r="P35" s="28">
        <f t="shared" si="57"/>
        <v>3943</v>
      </c>
      <c r="Q35">
        <v>0</v>
      </c>
      <c r="R35">
        <v>5699</v>
      </c>
      <c r="S35" s="28">
        <f t="shared" si="58"/>
        <v>5699</v>
      </c>
      <c r="T35">
        <v>0</v>
      </c>
      <c r="U35">
        <v>6779</v>
      </c>
      <c r="V35" s="28">
        <f t="shared" si="59"/>
        <v>6779</v>
      </c>
      <c r="W35">
        <v>0</v>
      </c>
      <c r="X35">
        <v>5882</v>
      </c>
      <c r="Y35" s="28">
        <f t="shared" si="60"/>
        <v>5882</v>
      </c>
      <c r="Z35">
        <v>0</v>
      </c>
      <c r="AA35">
        <v>6158</v>
      </c>
      <c r="AB35" s="28">
        <f t="shared" si="61"/>
        <v>6158</v>
      </c>
      <c r="AC35" s="28">
        <v>0</v>
      </c>
      <c r="AD35" s="28">
        <v>4789</v>
      </c>
      <c r="AE35" s="28">
        <f t="shared" si="62"/>
        <v>4789</v>
      </c>
      <c r="AF35">
        <v>410</v>
      </c>
      <c r="AG35">
        <v>6182</v>
      </c>
      <c r="AH35" s="28">
        <f t="shared" si="63"/>
        <v>6592</v>
      </c>
      <c r="AI35">
        <v>0</v>
      </c>
      <c r="AJ35">
        <v>7275</v>
      </c>
      <c r="AK35" s="28">
        <f t="shared" si="64"/>
        <v>7275</v>
      </c>
      <c r="AL35">
        <v>0</v>
      </c>
      <c r="AM35">
        <v>7543</v>
      </c>
      <c r="AN35" s="28">
        <f t="shared" si="65"/>
        <v>7543</v>
      </c>
      <c r="AO35">
        <v>0</v>
      </c>
      <c r="AP35">
        <v>4142</v>
      </c>
      <c r="AQ35" s="28">
        <f t="shared" si="66"/>
        <v>4142</v>
      </c>
      <c r="AR35">
        <v>0</v>
      </c>
      <c r="AS35">
        <v>12223</v>
      </c>
      <c r="AT35" s="28">
        <f t="shared" si="67"/>
        <v>12223</v>
      </c>
      <c r="AU35">
        <v>0</v>
      </c>
      <c r="AV35">
        <v>6700</v>
      </c>
      <c r="AW35" s="28">
        <f t="shared" si="68"/>
        <v>6700</v>
      </c>
      <c r="AX35">
        <v>0</v>
      </c>
      <c r="AY35">
        <v>6284</v>
      </c>
      <c r="AZ35" s="28">
        <f t="shared" si="69"/>
        <v>6284</v>
      </c>
      <c r="BA35">
        <v>0</v>
      </c>
      <c r="BB35">
        <v>12884</v>
      </c>
      <c r="BC35" s="28">
        <f t="shared" si="70"/>
        <v>12884</v>
      </c>
      <c r="BD35">
        <v>0</v>
      </c>
      <c r="BE35">
        <v>11466</v>
      </c>
      <c r="BF35" s="28">
        <f t="shared" si="71"/>
        <v>11466</v>
      </c>
      <c r="BG35">
        <v>0</v>
      </c>
      <c r="BH35">
        <v>5882</v>
      </c>
      <c r="BI35" s="28">
        <f t="shared" si="72"/>
        <v>5882</v>
      </c>
    </row>
    <row r="36" spans="1:61" ht="15.75" customHeight="1" x14ac:dyDescent="0.25">
      <c r="A36" s="12" t="s">
        <v>17</v>
      </c>
      <c r="B36" s="28">
        <v>0</v>
      </c>
      <c r="C36" s="28">
        <v>0</v>
      </c>
      <c r="D36" s="28">
        <f>B36+C36</f>
        <v>0</v>
      </c>
      <c r="E36">
        <v>0</v>
      </c>
      <c r="F36">
        <v>0</v>
      </c>
      <c r="G36" s="28">
        <f>E36+F36</f>
        <v>0</v>
      </c>
      <c r="J36" s="28">
        <f>H36+I36</f>
        <v>0</v>
      </c>
      <c r="M36" s="28">
        <f>K36+L36</f>
        <v>0</v>
      </c>
      <c r="N36">
        <v>0</v>
      </c>
      <c r="O36">
        <v>234</v>
      </c>
      <c r="P36" s="28">
        <f>N36+O36</f>
        <v>234</v>
      </c>
      <c r="Q36" s="28" t="s">
        <v>22</v>
      </c>
      <c r="R36" s="28" t="s">
        <v>22</v>
      </c>
      <c r="S36" s="28" t="s">
        <v>22</v>
      </c>
      <c r="T36" s="28" t="s">
        <v>22</v>
      </c>
      <c r="U36" s="28" t="s">
        <v>22</v>
      </c>
      <c r="V36" s="28" t="s">
        <v>22</v>
      </c>
      <c r="W36" s="28" t="s">
        <v>22</v>
      </c>
      <c r="X36" s="28" t="s">
        <v>22</v>
      </c>
      <c r="Y36" s="28" t="s">
        <v>22</v>
      </c>
      <c r="Z36" s="28" t="s">
        <v>22</v>
      </c>
      <c r="AA36" s="28" t="s">
        <v>22</v>
      </c>
      <c r="AB36" s="28" t="s">
        <v>22</v>
      </c>
      <c r="AC36" s="28" t="s">
        <v>22</v>
      </c>
      <c r="AD36" s="28" t="s">
        <v>22</v>
      </c>
      <c r="AE36" s="28" t="s">
        <v>22</v>
      </c>
      <c r="AF36">
        <v>0</v>
      </c>
      <c r="AG36">
        <v>0</v>
      </c>
      <c r="AH36" s="28">
        <f>AF36+AG36</f>
        <v>0</v>
      </c>
      <c r="AI36" s="28" t="s">
        <v>22</v>
      </c>
      <c r="AJ36" s="28" t="s">
        <v>22</v>
      </c>
      <c r="AK36" s="28" t="s">
        <v>22</v>
      </c>
      <c r="AL36" s="28" t="s">
        <v>22</v>
      </c>
      <c r="AM36" s="28" t="s">
        <v>22</v>
      </c>
      <c r="AN36" s="28" t="s">
        <v>22</v>
      </c>
      <c r="AO36" s="28" t="s">
        <v>22</v>
      </c>
      <c r="AP36" s="28" t="s">
        <v>22</v>
      </c>
      <c r="AQ36" s="28" t="s">
        <v>22</v>
      </c>
      <c r="AR36">
        <v>0</v>
      </c>
      <c r="AS36">
        <v>0</v>
      </c>
      <c r="AT36" s="28">
        <f>AR36+AS36</f>
        <v>0</v>
      </c>
      <c r="AU36">
        <v>0</v>
      </c>
      <c r="AV36">
        <v>0</v>
      </c>
      <c r="AW36" s="28">
        <f>AU36+AV36</f>
        <v>0</v>
      </c>
      <c r="AX36">
        <v>0</v>
      </c>
      <c r="AY36">
        <v>0</v>
      </c>
      <c r="AZ36" s="28">
        <f>AX36+AY36</f>
        <v>0</v>
      </c>
      <c r="BA36" s="28" t="s">
        <v>22</v>
      </c>
      <c r="BB36" s="28" t="s">
        <v>22</v>
      </c>
      <c r="BC36" s="28" t="s">
        <v>22</v>
      </c>
      <c r="BD36">
        <v>0</v>
      </c>
      <c r="BE36">
        <v>0</v>
      </c>
      <c r="BF36" s="28">
        <f>BD36+BE36</f>
        <v>0</v>
      </c>
      <c r="BG36" s="28" t="s">
        <v>22</v>
      </c>
      <c r="BH36" s="28" t="s">
        <v>22</v>
      </c>
      <c r="BI36" s="28" t="s">
        <v>22</v>
      </c>
    </row>
    <row r="37" spans="1:61" ht="15.75" customHeight="1" x14ac:dyDescent="0.25">
      <c r="A37" s="12" t="s">
        <v>18</v>
      </c>
      <c r="B37">
        <v>341</v>
      </c>
      <c r="C37">
        <v>1072</v>
      </c>
      <c r="D37" s="28">
        <f t="shared" ref="D37:D40" si="73">B37+C37</f>
        <v>1413</v>
      </c>
      <c r="E37">
        <v>0</v>
      </c>
      <c r="F37">
        <v>757</v>
      </c>
      <c r="G37" s="28">
        <f t="shared" si="54"/>
        <v>757</v>
      </c>
      <c r="H37">
        <v>324</v>
      </c>
      <c r="I37">
        <v>1113</v>
      </c>
      <c r="J37" s="28">
        <f>H37+I37</f>
        <v>1437</v>
      </c>
      <c r="K37">
        <v>0</v>
      </c>
      <c r="L37">
        <v>1207</v>
      </c>
      <c r="M37" s="28">
        <f t="shared" si="56"/>
        <v>1207</v>
      </c>
      <c r="N37">
        <v>0</v>
      </c>
      <c r="O37">
        <v>737</v>
      </c>
      <c r="P37" s="28">
        <f t="shared" si="57"/>
        <v>737</v>
      </c>
      <c r="Q37">
        <v>0</v>
      </c>
      <c r="R37">
        <v>106</v>
      </c>
      <c r="S37" s="28">
        <f t="shared" si="58"/>
        <v>106</v>
      </c>
      <c r="T37">
        <v>0</v>
      </c>
      <c r="U37">
        <v>528</v>
      </c>
      <c r="V37" s="28">
        <f t="shared" si="59"/>
        <v>528</v>
      </c>
      <c r="W37">
        <v>0</v>
      </c>
      <c r="X37">
        <v>1755</v>
      </c>
      <c r="Y37" s="28">
        <f t="shared" si="60"/>
        <v>1755</v>
      </c>
      <c r="Z37">
        <v>0</v>
      </c>
      <c r="AA37">
        <v>831</v>
      </c>
      <c r="AB37" s="28">
        <f t="shared" si="61"/>
        <v>831</v>
      </c>
      <c r="AC37" s="28">
        <v>426</v>
      </c>
      <c r="AD37" s="28">
        <v>1737</v>
      </c>
      <c r="AE37" s="28">
        <f t="shared" si="62"/>
        <v>2163</v>
      </c>
      <c r="AF37">
        <v>0</v>
      </c>
      <c r="AG37">
        <v>261</v>
      </c>
      <c r="AH37" s="28">
        <f t="shared" si="63"/>
        <v>261</v>
      </c>
      <c r="AI37">
        <v>0</v>
      </c>
      <c r="AJ37">
        <v>1707</v>
      </c>
      <c r="AK37" s="28">
        <f t="shared" si="64"/>
        <v>1707</v>
      </c>
      <c r="AL37">
        <v>0</v>
      </c>
      <c r="AM37">
        <v>727</v>
      </c>
      <c r="AN37" s="28">
        <f t="shared" si="65"/>
        <v>727</v>
      </c>
      <c r="AO37">
        <v>0</v>
      </c>
      <c r="AP37">
        <v>424</v>
      </c>
      <c r="AQ37" s="28">
        <f t="shared" si="66"/>
        <v>424</v>
      </c>
      <c r="AR37">
        <v>0</v>
      </c>
      <c r="AS37">
        <v>732</v>
      </c>
      <c r="AT37" s="28">
        <f t="shared" si="67"/>
        <v>732</v>
      </c>
      <c r="AU37">
        <v>0</v>
      </c>
      <c r="AV37">
        <v>921</v>
      </c>
      <c r="AW37" s="28">
        <f t="shared" si="68"/>
        <v>921</v>
      </c>
      <c r="AX37">
        <v>0</v>
      </c>
      <c r="AY37">
        <v>499</v>
      </c>
      <c r="AZ37" s="28">
        <f t="shared" si="69"/>
        <v>499</v>
      </c>
      <c r="BA37">
        <v>0</v>
      </c>
      <c r="BB37">
        <v>3018</v>
      </c>
      <c r="BC37" s="28">
        <f>BA37+BB37</f>
        <v>3018</v>
      </c>
      <c r="BD37">
        <v>0</v>
      </c>
      <c r="BE37">
        <v>1326</v>
      </c>
      <c r="BF37" s="28">
        <f t="shared" si="71"/>
        <v>1326</v>
      </c>
      <c r="BG37">
        <v>0</v>
      </c>
      <c r="BH37">
        <v>1755</v>
      </c>
      <c r="BI37" s="28">
        <f t="shared" ref="BI37:BI39" si="74">BG37+BH37</f>
        <v>1755</v>
      </c>
    </row>
    <row r="38" spans="1:61" ht="15.75" customHeight="1" x14ac:dyDescent="0.25">
      <c r="A38" s="12" t="s">
        <v>19</v>
      </c>
      <c r="B38">
        <v>389</v>
      </c>
      <c r="C38">
        <v>8775</v>
      </c>
      <c r="D38" s="28">
        <f t="shared" si="73"/>
        <v>9164</v>
      </c>
      <c r="E38">
        <v>0</v>
      </c>
      <c r="F38">
        <v>11873</v>
      </c>
      <c r="G38" s="28">
        <f t="shared" ref="G38:G39" si="75">E38+F38</f>
        <v>11873</v>
      </c>
      <c r="H38">
        <v>0</v>
      </c>
      <c r="I38">
        <v>8860</v>
      </c>
      <c r="J38" s="28">
        <f t="shared" ref="J38:J39" si="76">H38+I38</f>
        <v>8860</v>
      </c>
      <c r="K38">
        <v>687</v>
      </c>
      <c r="L38">
        <v>13543</v>
      </c>
      <c r="M38" s="28">
        <f t="shared" si="56"/>
        <v>14230</v>
      </c>
      <c r="N38">
        <v>383</v>
      </c>
      <c r="O38">
        <v>8010</v>
      </c>
      <c r="P38" s="28">
        <f t="shared" si="57"/>
        <v>8393</v>
      </c>
      <c r="Q38">
        <v>0</v>
      </c>
      <c r="R38">
        <v>6716</v>
      </c>
      <c r="S38" s="28">
        <f t="shared" si="58"/>
        <v>6716</v>
      </c>
      <c r="T38">
        <v>313</v>
      </c>
      <c r="U38">
        <v>7842</v>
      </c>
      <c r="V38" s="28">
        <f t="shared" si="59"/>
        <v>8155</v>
      </c>
      <c r="W38">
        <v>280</v>
      </c>
      <c r="X38">
        <v>7955</v>
      </c>
      <c r="Y38" s="28">
        <f t="shared" si="60"/>
        <v>8235</v>
      </c>
      <c r="Z38">
        <v>0</v>
      </c>
      <c r="AA38">
        <v>5035</v>
      </c>
      <c r="AB38" s="28">
        <f t="shared" si="61"/>
        <v>5035</v>
      </c>
      <c r="AC38" s="28">
        <v>0</v>
      </c>
      <c r="AD38" s="28">
        <v>6780</v>
      </c>
      <c r="AE38" s="28">
        <f t="shared" si="62"/>
        <v>6780</v>
      </c>
      <c r="AF38">
        <v>336</v>
      </c>
      <c r="AG38">
        <v>4503</v>
      </c>
      <c r="AH38" s="28">
        <f t="shared" si="63"/>
        <v>4839</v>
      </c>
      <c r="AI38">
        <v>0</v>
      </c>
      <c r="AJ38">
        <v>4854</v>
      </c>
      <c r="AK38" s="28">
        <f t="shared" si="64"/>
        <v>4854</v>
      </c>
      <c r="AL38">
        <v>0</v>
      </c>
      <c r="AM38">
        <v>7012</v>
      </c>
      <c r="AN38" s="28">
        <f t="shared" si="65"/>
        <v>7012</v>
      </c>
      <c r="AO38">
        <v>424</v>
      </c>
      <c r="AP38">
        <v>10949</v>
      </c>
      <c r="AQ38" s="28">
        <f t="shared" si="66"/>
        <v>11373</v>
      </c>
      <c r="AR38">
        <v>734</v>
      </c>
      <c r="AS38">
        <v>8978</v>
      </c>
      <c r="AT38" s="28">
        <f t="shared" si="67"/>
        <v>9712</v>
      </c>
      <c r="AU38">
        <v>0</v>
      </c>
      <c r="AV38">
        <v>9072</v>
      </c>
      <c r="AW38" s="28">
        <f t="shared" si="68"/>
        <v>9072</v>
      </c>
      <c r="AX38">
        <v>1124</v>
      </c>
      <c r="AY38">
        <v>9515</v>
      </c>
      <c r="AZ38" s="28">
        <f t="shared" si="69"/>
        <v>10639</v>
      </c>
      <c r="BA38">
        <v>1165</v>
      </c>
      <c r="BB38">
        <v>15282</v>
      </c>
      <c r="BC38" s="28">
        <f t="shared" si="70"/>
        <v>16447</v>
      </c>
      <c r="BD38">
        <v>1233</v>
      </c>
      <c r="BE38">
        <v>18506</v>
      </c>
      <c r="BF38" s="28">
        <f t="shared" si="71"/>
        <v>19739</v>
      </c>
      <c r="BG38">
        <v>280</v>
      </c>
      <c r="BH38">
        <v>7955</v>
      </c>
      <c r="BI38" s="28">
        <f t="shared" si="74"/>
        <v>8235</v>
      </c>
    </row>
    <row r="39" spans="1:61" ht="15.75" customHeight="1" x14ac:dyDescent="0.25">
      <c r="A39" s="12" t="s">
        <v>20</v>
      </c>
      <c r="B39">
        <v>0</v>
      </c>
      <c r="C39">
        <v>339</v>
      </c>
      <c r="D39" s="28">
        <f t="shared" si="73"/>
        <v>339</v>
      </c>
      <c r="E39">
        <v>0</v>
      </c>
      <c r="F39">
        <v>873</v>
      </c>
      <c r="G39" s="28">
        <f t="shared" si="75"/>
        <v>873</v>
      </c>
      <c r="H39">
        <v>0</v>
      </c>
      <c r="I39">
        <v>0</v>
      </c>
      <c r="J39" s="28">
        <f t="shared" si="76"/>
        <v>0</v>
      </c>
      <c r="K39">
        <v>0</v>
      </c>
      <c r="L39">
        <v>0</v>
      </c>
      <c r="M39" s="28">
        <f t="shared" si="56"/>
        <v>0</v>
      </c>
      <c r="N39" s="28" t="s">
        <v>22</v>
      </c>
      <c r="O39" s="28" t="s">
        <v>22</v>
      </c>
      <c r="P39" s="28" t="s">
        <v>22</v>
      </c>
      <c r="Q39">
        <v>0</v>
      </c>
      <c r="R39">
        <v>0</v>
      </c>
      <c r="S39" s="28">
        <f t="shared" si="58"/>
        <v>0</v>
      </c>
      <c r="T39">
        <v>0</v>
      </c>
      <c r="U39">
        <v>606</v>
      </c>
      <c r="V39" s="28">
        <f t="shared" si="59"/>
        <v>606</v>
      </c>
      <c r="W39">
        <v>0</v>
      </c>
      <c r="X39">
        <v>0</v>
      </c>
      <c r="Y39" s="28">
        <f t="shared" si="60"/>
        <v>0</v>
      </c>
      <c r="Z39" s="28">
        <v>0</v>
      </c>
      <c r="AA39" s="28">
        <v>675</v>
      </c>
      <c r="AB39" s="28">
        <f t="shared" si="61"/>
        <v>675</v>
      </c>
      <c r="AC39" s="28">
        <v>0</v>
      </c>
      <c r="AD39" s="28">
        <v>618</v>
      </c>
      <c r="AE39" s="28">
        <f t="shared" si="62"/>
        <v>618</v>
      </c>
      <c r="AF39" s="28">
        <v>191</v>
      </c>
      <c r="AG39" s="28">
        <v>2498</v>
      </c>
      <c r="AH39" s="28">
        <f t="shared" si="63"/>
        <v>2689</v>
      </c>
      <c r="AI39" s="28">
        <v>0</v>
      </c>
      <c r="AJ39" s="28">
        <v>1420</v>
      </c>
      <c r="AK39" s="28">
        <f t="shared" si="64"/>
        <v>1420</v>
      </c>
      <c r="AL39" s="28">
        <v>0</v>
      </c>
      <c r="AM39" s="28">
        <v>1403</v>
      </c>
      <c r="AN39" s="28">
        <f t="shared" si="65"/>
        <v>1403</v>
      </c>
      <c r="AO39" s="28">
        <v>0</v>
      </c>
      <c r="AP39" s="28">
        <v>1883</v>
      </c>
      <c r="AQ39" s="28">
        <f t="shared" si="66"/>
        <v>1883</v>
      </c>
      <c r="AR39" s="28">
        <v>0</v>
      </c>
      <c r="AS39" s="28">
        <v>658</v>
      </c>
      <c r="AT39" s="28">
        <f t="shared" si="67"/>
        <v>658</v>
      </c>
      <c r="AU39">
        <v>0</v>
      </c>
      <c r="AV39">
        <v>960</v>
      </c>
      <c r="AW39" s="28">
        <f t="shared" si="68"/>
        <v>960</v>
      </c>
      <c r="AX39" s="28">
        <v>0</v>
      </c>
      <c r="AY39" s="28">
        <v>821</v>
      </c>
      <c r="AZ39" s="28">
        <f t="shared" si="69"/>
        <v>821</v>
      </c>
      <c r="BA39" s="28">
        <v>0</v>
      </c>
      <c r="BB39" s="28">
        <v>1540</v>
      </c>
      <c r="BC39" s="28">
        <f t="shared" si="70"/>
        <v>1540</v>
      </c>
      <c r="BD39" s="28">
        <v>0</v>
      </c>
      <c r="BE39" s="28">
        <v>4726</v>
      </c>
      <c r="BF39" s="28">
        <f t="shared" si="71"/>
        <v>4726</v>
      </c>
      <c r="BG39">
        <v>0</v>
      </c>
      <c r="BH39">
        <v>0</v>
      </c>
      <c r="BI39" s="28">
        <f t="shared" si="74"/>
        <v>0</v>
      </c>
    </row>
    <row r="40" spans="1:61" ht="15.75" customHeight="1" x14ac:dyDescent="0.25">
      <c r="A40" s="12" t="s">
        <v>21</v>
      </c>
      <c r="B40" s="28">
        <v>0</v>
      </c>
      <c r="C40" s="28">
        <v>0</v>
      </c>
      <c r="D40" s="28">
        <f t="shared" si="73"/>
        <v>0</v>
      </c>
      <c r="E40" s="28" t="s">
        <v>22</v>
      </c>
      <c r="F40" s="28" t="s">
        <v>22</v>
      </c>
      <c r="G40" s="28" t="s">
        <v>22</v>
      </c>
      <c r="H40" s="28" t="s">
        <v>22</v>
      </c>
      <c r="I40" s="28" t="s">
        <v>22</v>
      </c>
      <c r="J40" s="28" t="s">
        <v>22</v>
      </c>
      <c r="K40" s="28" t="s">
        <v>22</v>
      </c>
      <c r="L40" s="28" t="s">
        <v>22</v>
      </c>
      <c r="M40" s="28" t="s">
        <v>22</v>
      </c>
      <c r="N40" s="28" t="s">
        <v>22</v>
      </c>
      <c r="O40" s="28" t="s">
        <v>22</v>
      </c>
      <c r="P40" s="28" t="s">
        <v>22</v>
      </c>
      <c r="Q40" s="28" t="s">
        <v>22</v>
      </c>
      <c r="R40" s="28" t="s">
        <v>22</v>
      </c>
      <c r="S40" s="28" t="s">
        <v>22</v>
      </c>
      <c r="T40" s="28" t="s">
        <v>22</v>
      </c>
      <c r="U40" s="28" t="s">
        <v>22</v>
      </c>
      <c r="V40" s="28" t="s">
        <v>22</v>
      </c>
      <c r="W40" s="28" t="s">
        <v>22</v>
      </c>
      <c r="X40" s="28" t="s">
        <v>22</v>
      </c>
      <c r="Y40" s="28" t="s">
        <v>22</v>
      </c>
      <c r="Z40" s="28" t="s">
        <v>22</v>
      </c>
      <c r="AA40" s="28" t="s">
        <v>22</v>
      </c>
      <c r="AB40" s="28" t="s">
        <v>22</v>
      </c>
      <c r="AC40" s="28">
        <v>0</v>
      </c>
      <c r="AD40" s="28">
        <v>0</v>
      </c>
      <c r="AE40" s="28">
        <f t="shared" si="62"/>
        <v>0</v>
      </c>
      <c r="AF40">
        <v>0</v>
      </c>
      <c r="AG40">
        <v>0</v>
      </c>
      <c r="AH40" s="28">
        <f t="shared" si="63"/>
        <v>0</v>
      </c>
      <c r="AI40" s="28" t="s">
        <v>22</v>
      </c>
      <c r="AJ40" s="28" t="s">
        <v>22</v>
      </c>
      <c r="AK40" s="28" t="s">
        <v>22</v>
      </c>
      <c r="AL40" s="28" t="s">
        <v>22</v>
      </c>
      <c r="AM40" s="28" t="s">
        <v>22</v>
      </c>
      <c r="AN40" s="28" t="s">
        <v>22</v>
      </c>
      <c r="AO40" s="28" t="s">
        <v>22</v>
      </c>
      <c r="AP40" s="28" t="s">
        <v>22</v>
      </c>
      <c r="AQ40" s="28" t="s">
        <v>22</v>
      </c>
      <c r="AR40" s="28" t="s">
        <v>22</v>
      </c>
      <c r="AS40" s="28" t="s">
        <v>22</v>
      </c>
      <c r="AT40" s="28" t="s">
        <v>22</v>
      </c>
      <c r="AU40">
        <v>0</v>
      </c>
      <c r="AV40">
        <v>243</v>
      </c>
      <c r="AW40" s="28">
        <f t="shared" si="68"/>
        <v>243</v>
      </c>
      <c r="AX40">
        <v>0</v>
      </c>
      <c r="AY40">
        <v>252</v>
      </c>
      <c r="AZ40" s="28">
        <f t="shared" si="69"/>
        <v>252</v>
      </c>
      <c r="BA40">
        <v>0</v>
      </c>
      <c r="BB40">
        <v>251</v>
      </c>
      <c r="BC40" s="28">
        <f t="shared" si="70"/>
        <v>251</v>
      </c>
      <c r="BD40" s="28" t="s">
        <v>22</v>
      </c>
      <c r="BE40" s="28" t="s">
        <v>22</v>
      </c>
      <c r="BF40" s="28" t="s">
        <v>22</v>
      </c>
      <c r="BG40" s="28" t="s">
        <v>22</v>
      </c>
      <c r="BH40" s="28" t="s">
        <v>22</v>
      </c>
      <c r="BI40" s="28" t="s">
        <v>22</v>
      </c>
    </row>
    <row r="41" spans="1:61" ht="15.75" customHeight="1" x14ac:dyDescent="0.25">
      <c r="A41" s="21" t="s">
        <v>13</v>
      </c>
      <c r="B41" s="29">
        <f t="shared" ref="B41:C41" si="77">SUM(B33:B40)</f>
        <v>2713</v>
      </c>
      <c r="C41" s="29">
        <f t="shared" si="77"/>
        <v>45427</v>
      </c>
      <c r="D41" s="29">
        <f>SUM(D33:D40)</f>
        <v>48140</v>
      </c>
      <c r="E41" s="29">
        <f t="shared" ref="E41:F41" si="78">SUM(E33:E40)</f>
        <v>829</v>
      </c>
      <c r="F41" s="29">
        <f t="shared" si="78"/>
        <v>50691</v>
      </c>
      <c r="G41" s="29">
        <f>SUM(G33:G40)</f>
        <v>51520</v>
      </c>
      <c r="H41" s="29">
        <f t="shared" ref="H41:AZ41" si="79">SUM(H33:H40)</f>
        <v>1127</v>
      </c>
      <c r="I41" s="29">
        <f t="shared" si="79"/>
        <v>60237</v>
      </c>
      <c r="J41" s="29">
        <f t="shared" si="79"/>
        <v>61364</v>
      </c>
      <c r="K41" s="29">
        <f t="shared" si="79"/>
        <v>2389</v>
      </c>
      <c r="L41" s="29">
        <f t="shared" si="79"/>
        <v>77581</v>
      </c>
      <c r="M41" s="29">
        <f t="shared" si="79"/>
        <v>79970</v>
      </c>
      <c r="N41" s="29">
        <f t="shared" si="79"/>
        <v>1548</v>
      </c>
      <c r="O41" s="29">
        <f t="shared" si="79"/>
        <v>51101</v>
      </c>
      <c r="P41" s="29">
        <f t="shared" si="79"/>
        <v>52649</v>
      </c>
      <c r="Q41" s="29">
        <f t="shared" si="79"/>
        <v>287</v>
      </c>
      <c r="R41" s="29">
        <f t="shared" si="79"/>
        <v>38806</v>
      </c>
      <c r="S41" s="29">
        <f t="shared" si="79"/>
        <v>39093</v>
      </c>
      <c r="T41" s="29">
        <f t="shared" si="79"/>
        <v>1265</v>
      </c>
      <c r="U41" s="29">
        <f t="shared" si="79"/>
        <v>42660</v>
      </c>
      <c r="V41" s="29">
        <f t="shared" si="79"/>
        <v>43925</v>
      </c>
      <c r="W41" s="29">
        <f t="shared" si="79"/>
        <v>280</v>
      </c>
      <c r="X41" s="29">
        <f t="shared" si="79"/>
        <v>37435</v>
      </c>
      <c r="Y41" s="29">
        <f t="shared" si="79"/>
        <v>37715</v>
      </c>
      <c r="Z41" s="29">
        <f t="shared" si="79"/>
        <v>0</v>
      </c>
      <c r="AA41" s="40">
        <f t="shared" si="79"/>
        <v>33954</v>
      </c>
      <c r="AB41" s="29">
        <f t="shared" si="79"/>
        <v>33954</v>
      </c>
      <c r="AC41" s="29">
        <f t="shared" si="79"/>
        <v>28773</v>
      </c>
      <c r="AD41" s="29">
        <f t="shared" si="79"/>
        <v>65024</v>
      </c>
      <c r="AE41" s="29">
        <f t="shared" si="79"/>
        <v>93797</v>
      </c>
      <c r="AF41" s="29">
        <f t="shared" si="79"/>
        <v>1734</v>
      </c>
      <c r="AG41" s="29">
        <f t="shared" si="79"/>
        <v>38268</v>
      </c>
      <c r="AH41" s="29">
        <f t="shared" si="79"/>
        <v>40002</v>
      </c>
      <c r="AI41" s="29">
        <f t="shared" si="79"/>
        <v>213</v>
      </c>
      <c r="AJ41" s="29">
        <f t="shared" si="79"/>
        <v>42874</v>
      </c>
      <c r="AK41" s="29">
        <f t="shared" si="79"/>
        <v>43087</v>
      </c>
      <c r="AL41" s="29">
        <f t="shared" si="79"/>
        <v>740</v>
      </c>
      <c r="AM41" s="29">
        <f t="shared" si="79"/>
        <v>41858</v>
      </c>
      <c r="AN41" s="29">
        <f t="shared" si="79"/>
        <v>42598</v>
      </c>
      <c r="AO41" s="29">
        <f t="shared" si="79"/>
        <v>946</v>
      </c>
      <c r="AP41" s="29">
        <f t="shared" si="79"/>
        <v>52327</v>
      </c>
      <c r="AQ41" s="29">
        <f t="shared" si="79"/>
        <v>53273</v>
      </c>
      <c r="AR41" s="29">
        <f t="shared" si="79"/>
        <v>1872</v>
      </c>
      <c r="AS41" s="29">
        <f t="shared" si="79"/>
        <v>62032</v>
      </c>
      <c r="AT41" s="29">
        <f t="shared" si="79"/>
        <v>63904</v>
      </c>
      <c r="AU41" s="29">
        <f t="shared" si="79"/>
        <v>1155</v>
      </c>
      <c r="AV41" s="29">
        <f t="shared" si="79"/>
        <v>57174</v>
      </c>
      <c r="AW41" s="29">
        <f t="shared" si="79"/>
        <v>58329</v>
      </c>
      <c r="AX41" s="29">
        <f t="shared" si="79"/>
        <v>3154</v>
      </c>
      <c r="AY41" s="29">
        <f t="shared" si="79"/>
        <v>49939</v>
      </c>
      <c r="AZ41" s="29">
        <f t="shared" si="79"/>
        <v>53093</v>
      </c>
      <c r="BA41" s="32">
        <f>SUM(BA33:BA40)</f>
        <v>1165</v>
      </c>
      <c r="BB41" s="29">
        <f>SUM(BB33:BB40)</f>
        <v>61584</v>
      </c>
      <c r="BC41" s="29">
        <f t="shared" ref="BC41:BF41" si="80">SUM(BC33:BC40)</f>
        <v>62749</v>
      </c>
      <c r="BD41" s="29">
        <f t="shared" si="80"/>
        <v>1726</v>
      </c>
      <c r="BE41" s="29">
        <f t="shared" si="80"/>
        <v>71766</v>
      </c>
      <c r="BF41" s="29">
        <f t="shared" si="80"/>
        <v>73492</v>
      </c>
      <c r="BG41" s="29">
        <f t="shared" ref="BG41:BI41" si="81">SUM(BG33:BG40)</f>
        <v>280</v>
      </c>
      <c r="BH41" s="29">
        <f t="shared" si="81"/>
        <v>37435</v>
      </c>
      <c r="BI41" s="29">
        <f t="shared" si="81"/>
        <v>37715</v>
      </c>
    </row>
    <row r="42" spans="1:61" ht="15.75" customHeight="1" x14ac:dyDescent="0.25"/>
    <row r="43" spans="1:61" ht="15.75" customHeight="1" x14ac:dyDescent="0.25"/>
    <row r="44" spans="1:61" ht="15.75" customHeight="1" x14ac:dyDescent="0.25">
      <c r="A44" s="11" t="s">
        <v>25</v>
      </c>
      <c r="B44" s="46">
        <v>2005</v>
      </c>
      <c r="C44" s="46"/>
      <c r="D44" s="46"/>
      <c r="E44" s="46">
        <v>2006</v>
      </c>
      <c r="F44" s="46"/>
      <c r="G44" s="46"/>
      <c r="H44" s="46">
        <v>2007</v>
      </c>
      <c r="I44" s="46"/>
      <c r="J44" s="46"/>
      <c r="K44" s="46">
        <v>2008</v>
      </c>
      <c r="L44" s="46"/>
      <c r="M44" s="46"/>
      <c r="N44" s="46">
        <v>2009</v>
      </c>
      <c r="O44" s="46"/>
      <c r="P44" s="46"/>
      <c r="Q44" s="46">
        <v>2010</v>
      </c>
      <c r="R44" s="46"/>
      <c r="S44" s="46"/>
      <c r="T44" s="46">
        <v>2011</v>
      </c>
      <c r="U44" s="46"/>
      <c r="V44" s="46"/>
      <c r="W44" s="46">
        <v>2012</v>
      </c>
      <c r="X44" s="46"/>
      <c r="Y44" s="46"/>
      <c r="Z44" s="46">
        <v>2013</v>
      </c>
      <c r="AA44" s="46"/>
      <c r="AB44" s="46"/>
      <c r="AC44" s="46">
        <v>2014</v>
      </c>
      <c r="AD44" s="46"/>
      <c r="AE44" s="46"/>
      <c r="AF44" s="46">
        <v>2015</v>
      </c>
      <c r="AG44" s="46"/>
      <c r="AH44" s="46"/>
      <c r="AI44" s="46">
        <v>2016</v>
      </c>
      <c r="AJ44" s="46"/>
      <c r="AK44" s="46"/>
      <c r="AL44" s="46">
        <v>2017</v>
      </c>
      <c r="AM44" s="46"/>
      <c r="AN44" s="46"/>
      <c r="AO44" s="46">
        <v>2018</v>
      </c>
      <c r="AP44" s="46"/>
      <c r="AQ44" s="46"/>
      <c r="AR44" s="46">
        <v>2019</v>
      </c>
      <c r="AS44" s="46"/>
      <c r="AT44" s="46"/>
      <c r="AU44" s="46">
        <v>2020</v>
      </c>
      <c r="AV44" s="46"/>
      <c r="AW44" s="46"/>
      <c r="AX44" s="46">
        <v>2021</v>
      </c>
      <c r="AY44" s="46"/>
      <c r="AZ44" s="46"/>
      <c r="BA44" s="46">
        <v>2022</v>
      </c>
      <c r="BB44" s="46"/>
      <c r="BC44" s="46"/>
      <c r="BD44" s="46">
        <v>2023</v>
      </c>
      <c r="BE44" s="46"/>
      <c r="BF44" s="46"/>
      <c r="BG44" s="46">
        <v>2024</v>
      </c>
      <c r="BH44" s="46"/>
      <c r="BI44" s="46"/>
    </row>
    <row r="45" spans="1:61" ht="15.75" customHeight="1" x14ac:dyDescent="0.25">
      <c r="A45" s="8"/>
      <c r="B45" s="16" t="s">
        <v>11</v>
      </c>
      <c r="C45" s="16" t="s">
        <v>12</v>
      </c>
      <c r="D45" s="17" t="s">
        <v>13</v>
      </c>
      <c r="E45" s="16" t="s">
        <v>11</v>
      </c>
      <c r="F45" s="16" t="s">
        <v>12</v>
      </c>
      <c r="G45" s="17" t="s">
        <v>13</v>
      </c>
      <c r="H45" s="16" t="s">
        <v>11</v>
      </c>
      <c r="I45" s="16" t="s">
        <v>12</v>
      </c>
      <c r="J45" s="17" t="s">
        <v>13</v>
      </c>
      <c r="K45" s="16" t="s">
        <v>11</v>
      </c>
      <c r="L45" s="16" t="s">
        <v>12</v>
      </c>
      <c r="M45" s="17" t="s">
        <v>13</v>
      </c>
      <c r="N45" s="16" t="s">
        <v>11</v>
      </c>
      <c r="O45" s="16" t="s">
        <v>12</v>
      </c>
      <c r="P45" s="17" t="s">
        <v>13</v>
      </c>
      <c r="Q45" s="16" t="s">
        <v>11</v>
      </c>
      <c r="R45" s="16" t="s">
        <v>12</v>
      </c>
      <c r="S45" s="17" t="s">
        <v>13</v>
      </c>
      <c r="T45" s="16" t="s">
        <v>11</v>
      </c>
      <c r="U45" s="16" t="s">
        <v>12</v>
      </c>
      <c r="V45" s="17" t="s">
        <v>13</v>
      </c>
      <c r="W45" s="16" t="s">
        <v>11</v>
      </c>
      <c r="X45" s="16" t="s">
        <v>12</v>
      </c>
      <c r="Y45" s="17" t="s">
        <v>13</v>
      </c>
      <c r="Z45" s="16" t="s">
        <v>11</v>
      </c>
      <c r="AA45" s="16" t="s">
        <v>12</v>
      </c>
      <c r="AB45" s="17" t="s">
        <v>13</v>
      </c>
      <c r="AC45" s="16" t="s">
        <v>11</v>
      </c>
      <c r="AD45" s="16" t="s">
        <v>12</v>
      </c>
      <c r="AE45" s="17" t="s">
        <v>13</v>
      </c>
      <c r="AF45" s="16" t="s">
        <v>11</v>
      </c>
      <c r="AG45" s="16" t="s">
        <v>12</v>
      </c>
      <c r="AH45" s="17" t="s">
        <v>13</v>
      </c>
      <c r="AI45" s="16" t="s">
        <v>11</v>
      </c>
      <c r="AJ45" s="16" t="s">
        <v>12</v>
      </c>
      <c r="AK45" s="17" t="s">
        <v>13</v>
      </c>
      <c r="AL45" s="16" t="s">
        <v>11</v>
      </c>
      <c r="AM45" s="16" t="s">
        <v>12</v>
      </c>
      <c r="AN45" s="17" t="s">
        <v>13</v>
      </c>
      <c r="AO45" s="16" t="s">
        <v>11</v>
      </c>
      <c r="AP45" s="16" t="s">
        <v>12</v>
      </c>
      <c r="AQ45" s="17" t="s">
        <v>13</v>
      </c>
      <c r="AR45" s="16" t="s">
        <v>11</v>
      </c>
      <c r="AS45" s="16" t="s">
        <v>12</v>
      </c>
      <c r="AT45" s="17" t="s">
        <v>13</v>
      </c>
      <c r="AU45" s="16" t="s">
        <v>11</v>
      </c>
      <c r="AV45" s="16" t="s">
        <v>12</v>
      </c>
      <c r="AW45" s="17" t="s">
        <v>13</v>
      </c>
      <c r="AX45" s="16" t="s">
        <v>11</v>
      </c>
      <c r="AY45" s="16" t="s">
        <v>12</v>
      </c>
      <c r="AZ45" s="17" t="s">
        <v>13</v>
      </c>
      <c r="BA45" s="16" t="s">
        <v>11</v>
      </c>
      <c r="BB45" s="16" t="s">
        <v>12</v>
      </c>
      <c r="BC45" s="17" t="s">
        <v>13</v>
      </c>
      <c r="BD45" s="16" t="s">
        <v>11</v>
      </c>
      <c r="BE45" s="16" t="s">
        <v>12</v>
      </c>
      <c r="BF45" s="17" t="s">
        <v>13</v>
      </c>
      <c r="BG45" s="16" t="s">
        <v>11</v>
      </c>
      <c r="BH45" s="16" t="s">
        <v>12</v>
      </c>
      <c r="BI45" s="17" t="s">
        <v>13</v>
      </c>
    </row>
    <row r="46" spans="1:61" ht="15.75" customHeight="1" x14ac:dyDescent="0.25">
      <c r="A46" s="12" t="s">
        <v>14</v>
      </c>
      <c r="B46">
        <v>1500</v>
      </c>
      <c r="C46">
        <v>22733</v>
      </c>
      <c r="D46" s="28">
        <f>B46+C46</f>
        <v>24233</v>
      </c>
      <c r="E46" s="28">
        <v>2895</v>
      </c>
      <c r="F46" s="28">
        <v>23589</v>
      </c>
      <c r="G46" s="28">
        <f>E46+F46</f>
        <v>26484</v>
      </c>
      <c r="H46" s="28">
        <v>974</v>
      </c>
      <c r="I46" s="28">
        <v>25530</v>
      </c>
      <c r="J46" s="28">
        <f>H46+I46</f>
        <v>26504</v>
      </c>
      <c r="K46" s="28">
        <v>3074</v>
      </c>
      <c r="L46" s="28">
        <v>29832</v>
      </c>
      <c r="M46" s="28">
        <f>K46+L46</f>
        <v>32906</v>
      </c>
      <c r="N46" s="28">
        <v>553</v>
      </c>
      <c r="O46" s="28">
        <v>66850</v>
      </c>
      <c r="P46" s="28">
        <f>N46+O46</f>
        <v>67403</v>
      </c>
      <c r="Q46" s="28">
        <v>1171</v>
      </c>
      <c r="R46" s="28">
        <v>78910</v>
      </c>
      <c r="S46" s="28">
        <f>Q46+R46</f>
        <v>80081</v>
      </c>
      <c r="T46" s="28">
        <v>1793</v>
      </c>
      <c r="U46" s="28">
        <v>60299</v>
      </c>
      <c r="V46" s="28">
        <f>T46+U46</f>
        <v>62092</v>
      </c>
      <c r="W46" s="28">
        <v>2024</v>
      </c>
      <c r="X46" s="28">
        <v>57097</v>
      </c>
      <c r="Y46" s="28">
        <f>W46+X46</f>
        <v>59121</v>
      </c>
      <c r="Z46" s="28">
        <v>2815</v>
      </c>
      <c r="AA46" s="28">
        <v>58033</v>
      </c>
      <c r="AB46" s="28">
        <f>Z46+AA46</f>
        <v>60848</v>
      </c>
      <c r="AC46" s="28">
        <v>3400</v>
      </c>
      <c r="AD46" s="28">
        <v>56122</v>
      </c>
      <c r="AE46" s="28">
        <f>AC46+AD46</f>
        <v>59522</v>
      </c>
      <c r="AF46" s="28">
        <v>1370</v>
      </c>
      <c r="AG46" s="28">
        <v>56039</v>
      </c>
      <c r="AH46" s="28">
        <f>AF46+AG46</f>
        <v>57409</v>
      </c>
      <c r="AI46" s="28">
        <v>0</v>
      </c>
      <c r="AJ46" s="28">
        <v>58772</v>
      </c>
      <c r="AK46" s="28">
        <f>AI46+AJ46</f>
        <v>58772</v>
      </c>
      <c r="AL46" s="28">
        <v>1942</v>
      </c>
      <c r="AM46" s="28">
        <v>78973</v>
      </c>
      <c r="AN46" s="28">
        <f>AL46+AM46</f>
        <v>80915</v>
      </c>
      <c r="AO46" s="28">
        <v>2273</v>
      </c>
      <c r="AP46" s="28">
        <v>71082</v>
      </c>
      <c r="AQ46" s="28">
        <f>AO46+AP46</f>
        <v>73355</v>
      </c>
      <c r="AR46" s="28">
        <v>1354</v>
      </c>
      <c r="AS46" s="28">
        <v>80249</v>
      </c>
      <c r="AT46" s="28">
        <f>AR46+AS46</f>
        <v>81603</v>
      </c>
      <c r="AU46" s="28">
        <v>1265</v>
      </c>
      <c r="AV46" s="28">
        <v>63744</v>
      </c>
      <c r="AW46" s="28">
        <f>AU46+AV46</f>
        <v>65009</v>
      </c>
      <c r="AX46" s="28">
        <v>2103</v>
      </c>
      <c r="AY46" s="28">
        <v>60890</v>
      </c>
      <c r="AZ46" s="28">
        <f>AX46+AY46</f>
        <v>62993</v>
      </c>
      <c r="BA46" s="28">
        <v>1469</v>
      </c>
      <c r="BB46" s="28">
        <v>52759</v>
      </c>
      <c r="BC46" s="28">
        <f>BA46+BB46</f>
        <v>54228</v>
      </c>
      <c r="BD46" s="28">
        <v>1846</v>
      </c>
      <c r="BE46" s="28">
        <v>68775</v>
      </c>
      <c r="BF46" s="28">
        <f>BD46+BE46</f>
        <v>70621</v>
      </c>
      <c r="BG46" s="28">
        <v>2024</v>
      </c>
      <c r="BH46" s="28">
        <v>57097</v>
      </c>
      <c r="BI46" s="28">
        <f>BG46+BH46</f>
        <v>59121</v>
      </c>
    </row>
    <row r="47" spans="1:61" ht="15.75" customHeight="1" x14ac:dyDescent="0.25">
      <c r="A47" s="12" t="s">
        <v>15</v>
      </c>
      <c r="B47">
        <v>1530</v>
      </c>
      <c r="C47">
        <v>45335</v>
      </c>
      <c r="D47" s="28">
        <f t="shared" ref="D47:D48" si="82">B47+C47</f>
        <v>46865</v>
      </c>
      <c r="E47">
        <v>1582</v>
      </c>
      <c r="F47">
        <v>47341</v>
      </c>
      <c r="G47" s="28">
        <f t="shared" ref="G47:G50" si="83">E47+F47</f>
        <v>48923</v>
      </c>
      <c r="H47">
        <v>1381</v>
      </c>
      <c r="I47">
        <v>47304</v>
      </c>
      <c r="J47" s="28">
        <f t="shared" ref="J47:J48" si="84">H47+I47</f>
        <v>48685</v>
      </c>
      <c r="K47">
        <v>2966</v>
      </c>
      <c r="L47">
        <v>50900</v>
      </c>
      <c r="M47" s="28">
        <f t="shared" ref="M47:M52" si="85">K47+L47</f>
        <v>53866</v>
      </c>
      <c r="N47">
        <v>0</v>
      </c>
      <c r="O47">
        <v>5897</v>
      </c>
      <c r="P47" s="28">
        <f t="shared" ref="P47:P53" si="86">N47+O47</f>
        <v>5897</v>
      </c>
      <c r="Q47">
        <v>1118</v>
      </c>
      <c r="R47">
        <v>11343</v>
      </c>
      <c r="S47" s="28">
        <f t="shared" ref="S47:S53" si="87">Q47+R47</f>
        <v>12461</v>
      </c>
      <c r="T47">
        <v>1586</v>
      </c>
      <c r="U47">
        <v>12811</v>
      </c>
      <c r="V47" s="28">
        <f t="shared" ref="V47:V52" si="88">T47+U47</f>
        <v>14397</v>
      </c>
      <c r="W47">
        <v>0</v>
      </c>
      <c r="X47">
        <v>12665</v>
      </c>
      <c r="Y47" s="28">
        <f t="shared" ref="Y47:Y53" si="89">W47+X47</f>
        <v>12665</v>
      </c>
      <c r="Z47">
        <v>497</v>
      </c>
      <c r="AA47">
        <v>12194</v>
      </c>
      <c r="AB47" s="28">
        <f t="shared" ref="AB47:AB52" si="90">Z47+AA47</f>
        <v>12691</v>
      </c>
      <c r="AC47">
        <v>712</v>
      </c>
      <c r="AD47">
        <v>5170</v>
      </c>
      <c r="AE47" s="28">
        <f t="shared" ref="AE47:AE52" si="91">AC47+AD47</f>
        <v>5882</v>
      </c>
      <c r="AF47">
        <v>0</v>
      </c>
      <c r="AG47">
        <v>21949</v>
      </c>
      <c r="AH47" s="28">
        <f t="shared" ref="AH47:AH52" si="92">AF47+AG47</f>
        <v>21949</v>
      </c>
      <c r="AI47">
        <v>0</v>
      </c>
      <c r="AJ47">
        <v>16001</v>
      </c>
      <c r="AK47" s="28">
        <f t="shared" ref="AK47:AK52" si="93">AI47+AJ47</f>
        <v>16001</v>
      </c>
      <c r="AL47">
        <v>0</v>
      </c>
      <c r="AM47">
        <v>10831</v>
      </c>
      <c r="AN47" s="28">
        <f t="shared" ref="AN47:AN52" si="94">AL47+AM47</f>
        <v>10831</v>
      </c>
      <c r="AO47">
        <v>0</v>
      </c>
      <c r="AP47">
        <v>10871</v>
      </c>
      <c r="AQ47" s="28">
        <f t="shared" ref="AQ47:AQ52" si="95">AO47+AP47</f>
        <v>10871</v>
      </c>
      <c r="AR47">
        <v>0</v>
      </c>
      <c r="AS47">
        <v>16984</v>
      </c>
      <c r="AT47" s="28">
        <f t="shared" ref="AT47:AT52" si="96">AR47+AS47</f>
        <v>16984</v>
      </c>
      <c r="AU47">
        <v>0</v>
      </c>
      <c r="AV47">
        <v>12512</v>
      </c>
      <c r="AW47" s="28">
        <f t="shared" ref="AW47:AW53" si="97">AU47+AV47</f>
        <v>12512</v>
      </c>
      <c r="AX47">
        <v>0</v>
      </c>
      <c r="AY47">
        <v>24817</v>
      </c>
      <c r="AZ47" s="28">
        <f t="shared" ref="AZ47:AZ52" si="98">AX47+AY47</f>
        <v>24817</v>
      </c>
      <c r="BA47">
        <v>0</v>
      </c>
      <c r="BB47">
        <v>18182</v>
      </c>
      <c r="BC47" s="28">
        <f t="shared" ref="BC47:BC52" si="99">BA47+BB47</f>
        <v>18182</v>
      </c>
      <c r="BD47">
        <v>2203</v>
      </c>
      <c r="BE47">
        <v>18482</v>
      </c>
      <c r="BF47" s="28">
        <f t="shared" ref="BF47:BF52" si="100">BD47+BE47</f>
        <v>20685</v>
      </c>
      <c r="BG47">
        <v>0</v>
      </c>
      <c r="BH47">
        <v>12665</v>
      </c>
      <c r="BI47" s="28">
        <f t="shared" ref="BI47:BI48" si="101">BG47+BH47</f>
        <v>12665</v>
      </c>
    </row>
    <row r="48" spans="1:61" ht="15.75" customHeight="1" x14ac:dyDescent="0.25">
      <c r="A48" s="12" t="s">
        <v>16</v>
      </c>
      <c r="B48">
        <v>606</v>
      </c>
      <c r="C48">
        <v>19902</v>
      </c>
      <c r="D48" s="28">
        <f t="shared" si="82"/>
        <v>20508</v>
      </c>
      <c r="E48">
        <v>0</v>
      </c>
      <c r="F48">
        <v>19009</v>
      </c>
      <c r="G48" s="28">
        <f t="shared" si="83"/>
        <v>19009</v>
      </c>
      <c r="H48">
        <v>0</v>
      </c>
      <c r="I48">
        <v>23125</v>
      </c>
      <c r="J48" s="28">
        <f t="shared" si="84"/>
        <v>23125</v>
      </c>
      <c r="K48">
        <v>876</v>
      </c>
      <c r="L48">
        <v>23971</v>
      </c>
      <c r="M48" s="28">
        <f t="shared" si="85"/>
        <v>24847</v>
      </c>
      <c r="N48">
        <v>689</v>
      </c>
      <c r="O48">
        <v>20182</v>
      </c>
      <c r="P48" s="28">
        <f t="shared" si="86"/>
        <v>20871</v>
      </c>
      <c r="Q48">
        <v>0</v>
      </c>
      <c r="R48">
        <v>11689</v>
      </c>
      <c r="S48" s="28">
        <f>Q48+R48</f>
        <v>11689</v>
      </c>
      <c r="T48">
        <v>0</v>
      </c>
      <c r="U48">
        <v>12731</v>
      </c>
      <c r="V48" s="28">
        <f t="shared" si="88"/>
        <v>12731</v>
      </c>
      <c r="W48">
        <v>0</v>
      </c>
      <c r="X48">
        <v>12821</v>
      </c>
      <c r="Y48" s="28">
        <f t="shared" si="89"/>
        <v>12821</v>
      </c>
      <c r="Z48">
        <v>0</v>
      </c>
      <c r="AA48">
        <v>7178</v>
      </c>
      <c r="AB48" s="28">
        <f t="shared" si="90"/>
        <v>7178</v>
      </c>
      <c r="AC48">
        <v>0</v>
      </c>
      <c r="AD48">
        <v>10936</v>
      </c>
      <c r="AE48" s="28">
        <f t="shared" si="91"/>
        <v>10936</v>
      </c>
      <c r="AF48">
        <v>0</v>
      </c>
      <c r="AG48">
        <v>22212</v>
      </c>
      <c r="AH48" s="28">
        <f t="shared" si="92"/>
        <v>22212</v>
      </c>
      <c r="AI48">
        <v>0</v>
      </c>
      <c r="AJ48">
        <v>12696</v>
      </c>
      <c r="AK48" s="28">
        <f t="shared" si="93"/>
        <v>12696</v>
      </c>
      <c r="AL48">
        <v>0</v>
      </c>
      <c r="AM48">
        <v>20723</v>
      </c>
      <c r="AN48" s="28">
        <f t="shared" si="94"/>
        <v>20723</v>
      </c>
      <c r="AO48">
        <v>0</v>
      </c>
      <c r="AP48">
        <v>14107</v>
      </c>
      <c r="AQ48" s="28">
        <f t="shared" si="95"/>
        <v>14107</v>
      </c>
      <c r="AR48">
        <v>1328</v>
      </c>
      <c r="AS48">
        <v>26149</v>
      </c>
      <c r="AT48" s="28">
        <f t="shared" si="96"/>
        <v>27477</v>
      </c>
      <c r="AU48">
        <v>0</v>
      </c>
      <c r="AV48">
        <v>17415</v>
      </c>
      <c r="AW48" s="28">
        <f t="shared" si="97"/>
        <v>17415</v>
      </c>
      <c r="AX48">
        <v>0</v>
      </c>
      <c r="AY48">
        <v>17180</v>
      </c>
      <c r="AZ48" s="28">
        <f t="shared" si="98"/>
        <v>17180</v>
      </c>
      <c r="BA48">
        <v>0</v>
      </c>
      <c r="BB48">
        <v>24314</v>
      </c>
      <c r="BC48" s="28">
        <f t="shared" si="99"/>
        <v>24314</v>
      </c>
      <c r="BD48">
        <v>0</v>
      </c>
      <c r="BE48">
        <v>18677</v>
      </c>
      <c r="BF48" s="28">
        <f t="shared" si="100"/>
        <v>18677</v>
      </c>
      <c r="BG48">
        <v>0</v>
      </c>
      <c r="BH48">
        <v>12821</v>
      </c>
      <c r="BI48" s="28">
        <f t="shared" si="101"/>
        <v>12821</v>
      </c>
    </row>
    <row r="49" spans="1:61" ht="15.75" customHeight="1" x14ac:dyDescent="0.25">
      <c r="A49" s="12" t="s">
        <v>17</v>
      </c>
      <c r="B49">
        <v>0</v>
      </c>
      <c r="C49">
        <v>0</v>
      </c>
      <c r="D49" s="28">
        <f>B49+C49</f>
        <v>0</v>
      </c>
      <c r="E49">
        <v>0</v>
      </c>
      <c r="F49">
        <v>0</v>
      </c>
      <c r="G49" s="28">
        <f>E49+F49</f>
        <v>0</v>
      </c>
      <c r="H49">
        <v>0</v>
      </c>
      <c r="I49">
        <v>0</v>
      </c>
      <c r="J49" s="28">
        <f>H49+I49</f>
        <v>0</v>
      </c>
      <c r="M49" s="28">
        <f>K49+L49</f>
        <v>0</v>
      </c>
      <c r="N49">
        <v>0</v>
      </c>
      <c r="O49">
        <v>905</v>
      </c>
      <c r="P49" s="28">
        <f>N49+O49</f>
        <v>905</v>
      </c>
      <c r="Q49">
        <v>0</v>
      </c>
      <c r="R49">
        <v>602</v>
      </c>
      <c r="S49" s="28">
        <f>Q49+R49</f>
        <v>602</v>
      </c>
      <c r="T49">
        <v>0</v>
      </c>
      <c r="U49">
        <v>0</v>
      </c>
      <c r="V49" s="28">
        <f>T49+U49</f>
        <v>0</v>
      </c>
      <c r="W49" s="28" t="s">
        <v>22</v>
      </c>
      <c r="X49" s="28" t="s">
        <v>22</v>
      </c>
      <c r="Y49" s="28" t="s">
        <v>22</v>
      </c>
      <c r="Z49">
        <v>0</v>
      </c>
      <c r="AA49">
        <v>793</v>
      </c>
      <c r="AB49" s="28">
        <f>Z49+AA49</f>
        <v>793</v>
      </c>
      <c r="AC49">
        <v>0</v>
      </c>
      <c r="AD49">
        <v>341</v>
      </c>
      <c r="AE49" s="28">
        <f>AC49+AD49</f>
        <v>341</v>
      </c>
      <c r="AF49">
        <v>0</v>
      </c>
      <c r="AG49">
        <v>829</v>
      </c>
      <c r="AH49" s="28">
        <f>AF49+AG49</f>
        <v>829</v>
      </c>
      <c r="AI49">
        <v>0</v>
      </c>
      <c r="AJ49">
        <v>303</v>
      </c>
      <c r="AK49" s="28">
        <f>AI49+AJ49</f>
        <v>303</v>
      </c>
      <c r="AL49">
        <v>0</v>
      </c>
      <c r="AM49">
        <v>920</v>
      </c>
      <c r="AN49" s="28">
        <f>AL49+AM49</f>
        <v>920</v>
      </c>
      <c r="AO49">
        <v>0</v>
      </c>
      <c r="AP49">
        <v>868</v>
      </c>
      <c r="AQ49" s="28">
        <f>AO49+AP49</f>
        <v>868</v>
      </c>
      <c r="AR49">
        <v>0</v>
      </c>
      <c r="AS49">
        <v>0</v>
      </c>
      <c r="AT49" s="28">
        <f>AR49+AS49</f>
        <v>0</v>
      </c>
      <c r="AU49">
        <v>0</v>
      </c>
      <c r="AV49">
        <v>663</v>
      </c>
      <c r="AW49" s="28">
        <f>AU49+AV49</f>
        <v>663</v>
      </c>
      <c r="AX49">
        <v>626</v>
      </c>
      <c r="AY49">
        <v>589</v>
      </c>
      <c r="AZ49" s="28">
        <f>AX49+AY49</f>
        <v>1215</v>
      </c>
      <c r="BA49">
        <v>0</v>
      </c>
      <c r="BB49">
        <v>648</v>
      </c>
      <c r="BC49" s="28">
        <f>BA49+BB49</f>
        <v>648</v>
      </c>
      <c r="BD49">
        <v>0</v>
      </c>
      <c r="BE49">
        <v>0</v>
      </c>
      <c r="BF49" s="28">
        <f>BD49+BE49</f>
        <v>0</v>
      </c>
      <c r="BG49" s="28" t="s">
        <v>22</v>
      </c>
      <c r="BH49" s="28" t="s">
        <v>22</v>
      </c>
      <c r="BI49" s="28" t="s">
        <v>22</v>
      </c>
    </row>
    <row r="50" spans="1:61" ht="15.75" customHeight="1" x14ac:dyDescent="0.25">
      <c r="A50" s="12" t="s">
        <v>18</v>
      </c>
      <c r="B50">
        <v>0</v>
      </c>
      <c r="C50">
        <v>624</v>
      </c>
      <c r="D50" s="28">
        <f t="shared" ref="D50:D53" si="102">B50+C50</f>
        <v>624</v>
      </c>
      <c r="E50">
        <v>0</v>
      </c>
      <c r="F50">
        <v>4045</v>
      </c>
      <c r="G50" s="28">
        <f t="shared" si="83"/>
        <v>4045</v>
      </c>
      <c r="H50">
        <v>547</v>
      </c>
      <c r="I50">
        <v>2760</v>
      </c>
      <c r="J50" s="28">
        <f>H50+I50</f>
        <v>3307</v>
      </c>
      <c r="K50">
        <v>1298</v>
      </c>
      <c r="L50">
        <v>6151</v>
      </c>
      <c r="M50" s="28">
        <f t="shared" si="85"/>
        <v>7449</v>
      </c>
      <c r="N50">
        <v>0</v>
      </c>
      <c r="O50">
        <v>1857</v>
      </c>
      <c r="P50" s="28">
        <f t="shared" si="86"/>
        <v>1857</v>
      </c>
      <c r="Q50">
        <v>944</v>
      </c>
      <c r="R50">
        <v>4061</v>
      </c>
      <c r="S50" s="28">
        <f>Q50+R50</f>
        <v>5005</v>
      </c>
      <c r="T50">
        <v>946</v>
      </c>
      <c r="U50">
        <v>7657</v>
      </c>
      <c r="V50" s="28">
        <f t="shared" si="88"/>
        <v>8603</v>
      </c>
      <c r="W50">
        <v>823</v>
      </c>
      <c r="X50">
        <v>4421</v>
      </c>
      <c r="Y50" s="28">
        <f t="shared" si="89"/>
        <v>5244</v>
      </c>
      <c r="Z50">
        <v>0</v>
      </c>
      <c r="AA50">
        <v>5311</v>
      </c>
      <c r="AB50" s="28">
        <f t="shared" si="90"/>
        <v>5311</v>
      </c>
      <c r="AC50">
        <v>0</v>
      </c>
      <c r="AD50">
        <v>2186</v>
      </c>
      <c r="AE50" s="28">
        <f t="shared" si="91"/>
        <v>2186</v>
      </c>
      <c r="AF50">
        <v>0</v>
      </c>
      <c r="AG50">
        <v>4617</v>
      </c>
      <c r="AH50" s="28">
        <f t="shared" si="92"/>
        <v>4617</v>
      </c>
      <c r="AI50">
        <v>0</v>
      </c>
      <c r="AJ50">
        <v>4018</v>
      </c>
      <c r="AK50" s="28">
        <f t="shared" si="93"/>
        <v>4018</v>
      </c>
      <c r="AL50">
        <v>654</v>
      </c>
      <c r="AM50">
        <v>6029</v>
      </c>
      <c r="AN50" s="28">
        <f t="shared" si="94"/>
        <v>6683</v>
      </c>
      <c r="AO50">
        <v>0</v>
      </c>
      <c r="AP50">
        <v>6727</v>
      </c>
      <c r="AQ50" s="28">
        <f t="shared" si="95"/>
        <v>6727</v>
      </c>
      <c r="AR50">
        <v>327</v>
      </c>
      <c r="AS50">
        <v>7093</v>
      </c>
      <c r="AT50" s="28">
        <f t="shared" si="96"/>
        <v>7420</v>
      </c>
      <c r="AU50">
        <v>284</v>
      </c>
      <c r="AV50">
        <v>12119</v>
      </c>
      <c r="AW50" s="28">
        <f t="shared" si="97"/>
        <v>12403</v>
      </c>
      <c r="AX50">
        <v>331</v>
      </c>
      <c r="AY50">
        <v>16001</v>
      </c>
      <c r="AZ50" s="28">
        <f t="shared" si="98"/>
        <v>16332</v>
      </c>
      <c r="BA50">
        <v>3483</v>
      </c>
      <c r="BB50">
        <v>18087</v>
      </c>
      <c r="BC50" s="28">
        <f>BA50+BB50</f>
        <v>21570</v>
      </c>
      <c r="BD50">
        <v>767</v>
      </c>
      <c r="BE50">
        <v>11113</v>
      </c>
      <c r="BF50" s="28">
        <f t="shared" si="100"/>
        <v>11880</v>
      </c>
      <c r="BG50">
        <v>823</v>
      </c>
      <c r="BH50">
        <v>4421</v>
      </c>
      <c r="BI50" s="28">
        <f t="shared" ref="BI50:BI53" si="103">BG50+BH50</f>
        <v>5244</v>
      </c>
    </row>
    <row r="51" spans="1:61" ht="15.75" customHeight="1" x14ac:dyDescent="0.25">
      <c r="A51" s="12" t="s">
        <v>19</v>
      </c>
      <c r="B51">
        <v>3615</v>
      </c>
      <c r="C51">
        <v>70681</v>
      </c>
      <c r="D51" s="28">
        <f t="shared" si="102"/>
        <v>74296</v>
      </c>
      <c r="E51">
        <v>4189</v>
      </c>
      <c r="F51">
        <v>77112</v>
      </c>
      <c r="G51" s="28">
        <f t="shared" ref="G51:G52" si="104">E51+F51</f>
        <v>81301</v>
      </c>
      <c r="H51">
        <v>4158</v>
      </c>
      <c r="I51">
        <v>95514</v>
      </c>
      <c r="J51" s="28">
        <f t="shared" ref="J51:J52" si="105">H51+I51</f>
        <v>99672</v>
      </c>
      <c r="K51">
        <v>2684</v>
      </c>
      <c r="L51">
        <v>96167</v>
      </c>
      <c r="M51" s="28">
        <f t="shared" si="85"/>
        <v>98851</v>
      </c>
      <c r="N51">
        <v>2498</v>
      </c>
      <c r="O51">
        <v>88427</v>
      </c>
      <c r="P51" s="28">
        <f t="shared" si="86"/>
        <v>90925</v>
      </c>
      <c r="Q51">
        <v>3499</v>
      </c>
      <c r="R51">
        <v>78356</v>
      </c>
      <c r="S51" s="28">
        <f>Q51+R51</f>
        <v>81855</v>
      </c>
      <c r="T51">
        <v>1472</v>
      </c>
      <c r="U51">
        <v>73131</v>
      </c>
      <c r="V51" s="28">
        <f t="shared" si="88"/>
        <v>74603</v>
      </c>
      <c r="W51">
        <v>1737</v>
      </c>
      <c r="X51">
        <v>85115</v>
      </c>
      <c r="Y51" s="28">
        <f t="shared" si="89"/>
        <v>86852</v>
      </c>
      <c r="Z51">
        <v>2814</v>
      </c>
      <c r="AA51">
        <v>61482</v>
      </c>
      <c r="AB51" s="28">
        <f t="shared" si="90"/>
        <v>64296</v>
      </c>
      <c r="AC51">
        <v>547</v>
      </c>
      <c r="AD51">
        <v>60248</v>
      </c>
      <c r="AE51" s="28">
        <f t="shared" si="91"/>
        <v>60795</v>
      </c>
      <c r="AF51">
        <v>1185</v>
      </c>
      <c r="AG51">
        <v>51429</v>
      </c>
      <c r="AH51" s="28">
        <f t="shared" si="92"/>
        <v>52614</v>
      </c>
      <c r="AI51">
        <v>2976</v>
      </c>
      <c r="AJ51">
        <v>70664</v>
      </c>
      <c r="AK51" s="28">
        <f t="shared" si="93"/>
        <v>73640</v>
      </c>
      <c r="AL51">
        <v>5134</v>
      </c>
      <c r="AM51">
        <v>51377</v>
      </c>
      <c r="AN51" s="28">
        <f t="shared" si="94"/>
        <v>56511</v>
      </c>
      <c r="AO51">
        <v>2077</v>
      </c>
      <c r="AP51">
        <v>65344</v>
      </c>
      <c r="AQ51" s="28">
        <f t="shared" si="95"/>
        <v>67421</v>
      </c>
      <c r="AR51">
        <v>3703</v>
      </c>
      <c r="AS51">
        <v>65324</v>
      </c>
      <c r="AT51" s="28">
        <f t="shared" si="96"/>
        <v>69027</v>
      </c>
      <c r="AU51">
        <v>391</v>
      </c>
      <c r="AV51">
        <v>59649</v>
      </c>
      <c r="AW51" s="28">
        <f t="shared" si="97"/>
        <v>60040</v>
      </c>
      <c r="AX51">
        <v>3969</v>
      </c>
      <c r="AY51">
        <v>73869</v>
      </c>
      <c r="AZ51" s="28">
        <f t="shared" si="98"/>
        <v>77838</v>
      </c>
      <c r="BA51">
        <v>2332</v>
      </c>
      <c r="BB51">
        <v>93913</v>
      </c>
      <c r="BC51" s="28">
        <f t="shared" si="99"/>
        <v>96245</v>
      </c>
      <c r="BD51">
        <v>9586</v>
      </c>
      <c r="BE51">
        <v>109358</v>
      </c>
      <c r="BF51" s="28">
        <f t="shared" si="100"/>
        <v>118944</v>
      </c>
      <c r="BG51">
        <v>1737</v>
      </c>
      <c r="BH51">
        <v>85115</v>
      </c>
      <c r="BI51" s="28">
        <f t="shared" si="103"/>
        <v>86852</v>
      </c>
    </row>
    <row r="52" spans="1:61" ht="15.75" customHeight="1" x14ac:dyDescent="0.25">
      <c r="A52" s="12" t="s">
        <v>20</v>
      </c>
      <c r="B52" s="28">
        <v>0</v>
      </c>
      <c r="C52" s="28">
        <v>965</v>
      </c>
      <c r="D52" s="28">
        <f t="shared" si="102"/>
        <v>965</v>
      </c>
      <c r="E52" s="28">
        <v>0</v>
      </c>
      <c r="F52" s="28">
        <v>4302</v>
      </c>
      <c r="G52" s="28">
        <f t="shared" si="104"/>
        <v>4302</v>
      </c>
      <c r="H52" s="28">
        <v>0</v>
      </c>
      <c r="I52" s="28">
        <v>7354</v>
      </c>
      <c r="J52" s="28">
        <f t="shared" si="105"/>
        <v>7354</v>
      </c>
      <c r="K52" s="28">
        <v>0</v>
      </c>
      <c r="L52" s="28">
        <v>10214</v>
      </c>
      <c r="M52" s="28">
        <f t="shared" si="85"/>
        <v>10214</v>
      </c>
      <c r="N52" s="28">
        <v>0</v>
      </c>
      <c r="O52" s="28">
        <v>10206</v>
      </c>
      <c r="P52" s="28">
        <f t="shared" si="86"/>
        <v>10206</v>
      </c>
      <c r="Q52" s="28">
        <v>0</v>
      </c>
      <c r="R52" s="28">
        <v>5872</v>
      </c>
      <c r="S52" s="28">
        <f>Q52+R52</f>
        <v>5872</v>
      </c>
      <c r="T52" s="28">
        <v>1586</v>
      </c>
      <c r="U52" s="28">
        <v>12811</v>
      </c>
      <c r="V52" s="28">
        <f t="shared" si="88"/>
        <v>14397</v>
      </c>
      <c r="W52" s="28">
        <v>0</v>
      </c>
      <c r="X52" s="28">
        <v>12794</v>
      </c>
      <c r="Y52" s="28">
        <f t="shared" si="89"/>
        <v>12794</v>
      </c>
      <c r="Z52" s="28">
        <v>0</v>
      </c>
      <c r="AA52" s="28">
        <v>14450</v>
      </c>
      <c r="AB52" s="28">
        <f t="shared" si="90"/>
        <v>14450</v>
      </c>
      <c r="AC52" s="28">
        <v>0</v>
      </c>
      <c r="AD52" s="28">
        <v>7717</v>
      </c>
      <c r="AE52" s="28">
        <f t="shared" si="91"/>
        <v>7717</v>
      </c>
      <c r="AF52" s="28">
        <v>0</v>
      </c>
      <c r="AG52" s="28">
        <v>21341</v>
      </c>
      <c r="AH52" s="28">
        <f t="shared" si="92"/>
        <v>21341</v>
      </c>
      <c r="AI52" s="28">
        <v>0</v>
      </c>
      <c r="AJ52" s="28">
        <v>18318</v>
      </c>
      <c r="AK52" s="28">
        <f t="shared" si="93"/>
        <v>18318</v>
      </c>
      <c r="AL52" s="28">
        <v>0</v>
      </c>
      <c r="AM52" s="28">
        <v>7579</v>
      </c>
      <c r="AN52" s="28">
        <f t="shared" si="94"/>
        <v>7579</v>
      </c>
      <c r="AO52" s="28">
        <v>427</v>
      </c>
      <c r="AP52" s="28">
        <v>14976</v>
      </c>
      <c r="AQ52" s="28">
        <f t="shared" si="95"/>
        <v>15403</v>
      </c>
      <c r="AR52" s="28">
        <v>0</v>
      </c>
      <c r="AS52" s="28">
        <v>13629</v>
      </c>
      <c r="AT52" s="28">
        <f t="shared" si="96"/>
        <v>13629</v>
      </c>
      <c r="AU52" s="28">
        <v>293</v>
      </c>
      <c r="AV52" s="28">
        <v>20535</v>
      </c>
      <c r="AW52" s="28">
        <f t="shared" si="97"/>
        <v>20828</v>
      </c>
      <c r="AX52" s="28">
        <v>0</v>
      </c>
      <c r="AY52" s="28">
        <v>18247</v>
      </c>
      <c r="AZ52" s="28">
        <f t="shared" si="98"/>
        <v>18247</v>
      </c>
      <c r="BA52" s="28">
        <v>0</v>
      </c>
      <c r="BB52" s="28">
        <v>16676</v>
      </c>
      <c r="BC52" s="28">
        <f t="shared" si="99"/>
        <v>16676</v>
      </c>
      <c r="BD52" s="28">
        <v>0</v>
      </c>
      <c r="BE52" s="28">
        <v>5730</v>
      </c>
      <c r="BF52" s="28">
        <f t="shared" si="100"/>
        <v>5730</v>
      </c>
      <c r="BG52" s="28">
        <v>0</v>
      </c>
      <c r="BH52" s="28">
        <v>12794</v>
      </c>
      <c r="BI52" s="28">
        <f t="shared" si="103"/>
        <v>12794</v>
      </c>
    </row>
    <row r="53" spans="1:61" ht="15.75" customHeight="1" x14ac:dyDescent="0.25">
      <c r="A53" s="12" t="s">
        <v>21</v>
      </c>
      <c r="B53" s="28">
        <v>0</v>
      </c>
      <c r="C53" s="28">
        <v>0</v>
      </c>
      <c r="D53" s="28">
        <f t="shared" si="102"/>
        <v>0</v>
      </c>
      <c r="E53" s="28" t="s">
        <v>22</v>
      </c>
      <c r="F53" s="28" t="s">
        <v>22</v>
      </c>
      <c r="G53" s="28" t="s">
        <v>22</v>
      </c>
      <c r="H53" s="28" t="s">
        <v>22</v>
      </c>
      <c r="I53" s="28" t="s">
        <v>22</v>
      </c>
      <c r="J53" s="28" t="s">
        <v>22</v>
      </c>
      <c r="K53" s="28" t="s">
        <v>22</v>
      </c>
      <c r="L53" s="28" t="s">
        <v>22</v>
      </c>
      <c r="M53" s="28" t="s">
        <v>22</v>
      </c>
      <c r="N53">
        <v>0</v>
      </c>
      <c r="O53">
        <v>689</v>
      </c>
      <c r="P53" s="28">
        <f t="shared" si="86"/>
        <v>689</v>
      </c>
      <c r="Q53">
        <v>0</v>
      </c>
      <c r="R53">
        <v>0</v>
      </c>
      <c r="S53" s="28">
        <f t="shared" si="87"/>
        <v>0</v>
      </c>
      <c r="T53" s="28" t="s">
        <v>22</v>
      </c>
      <c r="U53" s="28" t="s">
        <v>22</v>
      </c>
      <c r="V53" s="28" t="s">
        <v>22</v>
      </c>
      <c r="W53">
        <v>0</v>
      </c>
      <c r="X53">
        <v>744</v>
      </c>
      <c r="Y53" s="28">
        <f t="shared" si="89"/>
        <v>744</v>
      </c>
      <c r="Z53" s="28" t="s">
        <v>22</v>
      </c>
      <c r="AA53" s="28" t="s">
        <v>22</v>
      </c>
      <c r="AB53" s="28" t="s">
        <v>22</v>
      </c>
      <c r="AC53" s="28" t="s">
        <v>22</v>
      </c>
      <c r="AD53" s="28" t="s">
        <v>22</v>
      </c>
      <c r="AE53" s="28" t="s">
        <v>22</v>
      </c>
      <c r="AF53" s="28" t="s">
        <v>22</v>
      </c>
      <c r="AG53" s="28" t="s">
        <v>22</v>
      </c>
      <c r="AH53" s="28" t="s">
        <v>22</v>
      </c>
      <c r="AI53" s="28" t="s">
        <v>22</v>
      </c>
      <c r="AJ53" s="28" t="s">
        <v>22</v>
      </c>
      <c r="AK53" s="28" t="s">
        <v>22</v>
      </c>
      <c r="AL53" s="28" t="s">
        <v>22</v>
      </c>
      <c r="AM53" s="28" t="s">
        <v>22</v>
      </c>
      <c r="AN53" s="28" t="s">
        <v>22</v>
      </c>
      <c r="AO53" s="28" t="s">
        <v>22</v>
      </c>
      <c r="AP53" s="28" t="s">
        <v>22</v>
      </c>
      <c r="AQ53" s="28" t="s">
        <v>22</v>
      </c>
      <c r="AR53" s="28" t="s">
        <v>22</v>
      </c>
      <c r="AS53" s="28" t="s">
        <v>22</v>
      </c>
      <c r="AT53" s="28" t="s">
        <v>22</v>
      </c>
      <c r="AU53">
        <v>0</v>
      </c>
      <c r="AV53">
        <v>772</v>
      </c>
      <c r="AW53" s="28">
        <f t="shared" si="97"/>
        <v>772</v>
      </c>
      <c r="AX53" s="28" t="s">
        <v>22</v>
      </c>
      <c r="AY53" s="28" t="s">
        <v>22</v>
      </c>
      <c r="AZ53" s="28" t="s">
        <v>22</v>
      </c>
      <c r="BA53" s="28" t="s">
        <v>22</v>
      </c>
      <c r="BB53" s="28" t="s">
        <v>22</v>
      </c>
      <c r="BC53" s="28" t="s">
        <v>22</v>
      </c>
      <c r="BD53" s="28" t="s">
        <v>22</v>
      </c>
      <c r="BE53" s="28" t="s">
        <v>22</v>
      </c>
      <c r="BF53" s="28" t="s">
        <v>22</v>
      </c>
      <c r="BG53">
        <v>0</v>
      </c>
      <c r="BH53">
        <v>744</v>
      </c>
      <c r="BI53" s="28">
        <f t="shared" si="103"/>
        <v>744</v>
      </c>
    </row>
    <row r="54" spans="1:61" ht="15.75" customHeight="1" x14ac:dyDescent="0.25">
      <c r="A54" s="21" t="s">
        <v>13</v>
      </c>
      <c r="B54" s="29">
        <f t="shared" ref="B54:C54" si="106">SUM(B46:B53)</f>
        <v>7251</v>
      </c>
      <c r="C54" s="29">
        <f t="shared" si="106"/>
        <v>160240</v>
      </c>
      <c r="D54" s="29">
        <f>SUM(D46:D53)</f>
        <v>167491</v>
      </c>
      <c r="E54" s="29">
        <f t="shared" ref="E54:F54" si="107">SUM(E46:E53)</f>
        <v>8666</v>
      </c>
      <c r="F54" s="29">
        <f t="shared" si="107"/>
        <v>175398</v>
      </c>
      <c r="G54" s="29">
        <f>SUM(G46:G53)</f>
        <v>184064</v>
      </c>
      <c r="H54" s="29">
        <f t="shared" ref="H54:AZ54" si="108">SUM(H46:H53)</f>
        <v>7060</v>
      </c>
      <c r="I54" s="29">
        <f t="shared" si="108"/>
        <v>201587</v>
      </c>
      <c r="J54" s="29">
        <f t="shared" si="108"/>
        <v>208647</v>
      </c>
      <c r="K54" s="29">
        <f t="shared" si="108"/>
        <v>10898</v>
      </c>
      <c r="L54" s="29">
        <f t="shared" si="108"/>
        <v>217235</v>
      </c>
      <c r="M54" s="29">
        <f t="shared" si="108"/>
        <v>228133</v>
      </c>
      <c r="N54" s="29">
        <f t="shared" si="108"/>
        <v>3740</v>
      </c>
      <c r="O54" s="29">
        <f t="shared" si="108"/>
        <v>195013</v>
      </c>
      <c r="P54" s="29">
        <f t="shared" si="108"/>
        <v>198753</v>
      </c>
      <c r="Q54" s="29">
        <f t="shared" si="108"/>
        <v>6732</v>
      </c>
      <c r="R54" s="29">
        <f t="shared" si="108"/>
        <v>190833</v>
      </c>
      <c r="S54" s="29">
        <f t="shared" si="108"/>
        <v>197565</v>
      </c>
      <c r="T54" s="29">
        <f t="shared" si="108"/>
        <v>7383</v>
      </c>
      <c r="U54" s="29">
        <f t="shared" si="108"/>
        <v>179440</v>
      </c>
      <c r="V54" s="29">
        <f t="shared" si="108"/>
        <v>186823</v>
      </c>
      <c r="W54" s="29">
        <f t="shared" si="108"/>
        <v>4584</v>
      </c>
      <c r="X54" s="29">
        <f t="shared" si="108"/>
        <v>185657</v>
      </c>
      <c r="Y54" s="29">
        <f t="shared" si="108"/>
        <v>190241</v>
      </c>
      <c r="Z54" s="29">
        <f t="shared" si="108"/>
        <v>6126</v>
      </c>
      <c r="AA54" s="40">
        <f t="shared" si="108"/>
        <v>159441</v>
      </c>
      <c r="AB54" s="29">
        <f t="shared" si="108"/>
        <v>165567</v>
      </c>
      <c r="AC54" s="29">
        <f t="shared" si="108"/>
        <v>4659</v>
      </c>
      <c r="AD54" s="29">
        <f t="shared" si="108"/>
        <v>142720</v>
      </c>
      <c r="AE54" s="29">
        <f t="shared" si="108"/>
        <v>147379</v>
      </c>
      <c r="AF54" s="29">
        <f t="shared" si="108"/>
        <v>2555</v>
      </c>
      <c r="AG54" s="29">
        <f t="shared" si="108"/>
        <v>178416</v>
      </c>
      <c r="AH54" s="29">
        <f t="shared" si="108"/>
        <v>180971</v>
      </c>
      <c r="AI54" s="29">
        <f t="shared" si="108"/>
        <v>2976</v>
      </c>
      <c r="AJ54" s="29">
        <f t="shared" si="108"/>
        <v>180772</v>
      </c>
      <c r="AK54" s="29">
        <f t="shared" si="108"/>
        <v>183748</v>
      </c>
      <c r="AL54" s="29">
        <f t="shared" si="108"/>
        <v>7730</v>
      </c>
      <c r="AM54" s="29">
        <f t="shared" si="108"/>
        <v>176432</v>
      </c>
      <c r="AN54" s="29">
        <f t="shared" si="108"/>
        <v>184162</v>
      </c>
      <c r="AO54" s="29">
        <f t="shared" si="108"/>
        <v>4777</v>
      </c>
      <c r="AP54" s="29">
        <f t="shared" si="108"/>
        <v>183975</v>
      </c>
      <c r="AQ54" s="29">
        <f t="shared" si="108"/>
        <v>188752</v>
      </c>
      <c r="AR54" s="29">
        <f t="shared" si="108"/>
        <v>6712</v>
      </c>
      <c r="AS54" s="29">
        <f t="shared" si="108"/>
        <v>209428</v>
      </c>
      <c r="AT54" s="29">
        <f t="shared" si="108"/>
        <v>216140</v>
      </c>
      <c r="AU54" s="29">
        <f t="shared" si="108"/>
        <v>2233</v>
      </c>
      <c r="AV54" s="29">
        <f t="shared" si="108"/>
        <v>187409</v>
      </c>
      <c r="AW54" s="29">
        <f t="shared" si="108"/>
        <v>189642</v>
      </c>
      <c r="AX54" s="29">
        <f t="shared" si="108"/>
        <v>7029</v>
      </c>
      <c r="AY54" s="29">
        <f t="shared" si="108"/>
        <v>211593</v>
      </c>
      <c r="AZ54" s="29">
        <f t="shared" si="108"/>
        <v>218622</v>
      </c>
      <c r="BA54" s="32">
        <f>SUM(BA46:BA53)</f>
        <v>7284</v>
      </c>
      <c r="BB54" s="29">
        <f>SUM(BB46:BB53)</f>
        <v>224579</v>
      </c>
      <c r="BC54" s="29">
        <f t="shared" ref="BC54:BF54" si="109">SUM(BC46:BC53)</f>
        <v>231863</v>
      </c>
      <c r="BD54" s="29">
        <f t="shared" si="109"/>
        <v>14402</v>
      </c>
      <c r="BE54" s="29">
        <f t="shared" si="109"/>
        <v>232135</v>
      </c>
      <c r="BF54" s="29">
        <f t="shared" si="109"/>
        <v>246537</v>
      </c>
      <c r="BG54" s="29">
        <f t="shared" ref="BG54:BI54" si="110">SUM(BG46:BG53)</f>
        <v>4584</v>
      </c>
      <c r="BH54" s="29">
        <f t="shared" si="110"/>
        <v>185657</v>
      </c>
      <c r="BI54" s="29">
        <f t="shared" si="110"/>
        <v>190241</v>
      </c>
    </row>
    <row r="55" spans="1:61" ht="15.75" customHeight="1" x14ac:dyDescent="0.25">
      <c r="A55" s="18" t="s">
        <v>26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  <row r="56" spans="1:61" ht="15.75" customHeight="1" x14ac:dyDescent="0.25">
      <c r="A56" s="20" t="s">
        <v>27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</row>
    <row r="57" spans="1:61" x14ac:dyDescent="0.25">
      <c r="A57" s="39" t="s">
        <v>28</v>
      </c>
    </row>
    <row r="58" spans="1:61" x14ac:dyDescent="0.25">
      <c r="A58" s="39" t="s">
        <v>29</v>
      </c>
    </row>
  </sheetData>
  <mergeCells count="80">
    <mergeCell ref="BG5:BI5"/>
    <mergeCell ref="BG18:BI18"/>
    <mergeCell ref="BG31:BI31"/>
    <mergeCell ref="BG44:BI44"/>
    <mergeCell ref="AI5:AK5"/>
    <mergeCell ref="BA5:BC5"/>
    <mergeCell ref="AU18:AW18"/>
    <mergeCell ref="AX18:AZ18"/>
    <mergeCell ref="BA18:BC18"/>
    <mergeCell ref="BD18:BF18"/>
    <mergeCell ref="AO18:AQ18"/>
    <mergeCell ref="AR18:AT18"/>
    <mergeCell ref="BD31:BF31"/>
    <mergeCell ref="AO31:AQ31"/>
    <mergeCell ref="AR31:AT31"/>
    <mergeCell ref="AU31:AW31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BD5:BF5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L5:AN5"/>
    <mergeCell ref="AO5:AQ5"/>
    <mergeCell ref="AR5:AT5"/>
    <mergeCell ref="AU5:AW5"/>
    <mergeCell ref="AX5:AZ5"/>
    <mergeCell ref="AC18:AE18"/>
    <mergeCell ref="AF18:AH18"/>
    <mergeCell ref="AI18:AK18"/>
    <mergeCell ref="AL18:AN18"/>
    <mergeCell ref="AI31:AK31"/>
    <mergeCell ref="AC31:AE31"/>
    <mergeCell ref="AF31:AH31"/>
    <mergeCell ref="B31:D31"/>
    <mergeCell ref="E31:G31"/>
    <mergeCell ref="H31:J31"/>
    <mergeCell ref="K31:M31"/>
    <mergeCell ref="N31:P31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L31:AN31"/>
    <mergeCell ref="Q31:S31"/>
    <mergeCell ref="T31:V31"/>
    <mergeCell ref="W31:Y31"/>
    <mergeCell ref="Z31:AB31"/>
    <mergeCell ref="AX31:AZ31"/>
    <mergeCell ref="BA31:BC31"/>
    <mergeCell ref="AU44:AW44"/>
    <mergeCell ref="AX44:AZ44"/>
    <mergeCell ref="BA44:BC44"/>
    <mergeCell ref="BD44:BF44"/>
    <mergeCell ref="AC44:AE44"/>
    <mergeCell ref="AF44:AH44"/>
    <mergeCell ref="AI44:AK44"/>
    <mergeCell ref="AL44:AN44"/>
    <mergeCell ref="AO44:AQ44"/>
    <mergeCell ref="AR44:AT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Índice</vt:lpstr>
      <vt:lpstr>Ocupación</vt:lpstr>
      <vt:lpstr>Búsqueda</vt:lpstr>
      <vt:lpstr>Contrato</vt:lpstr>
      <vt:lpstr>Jornada</vt:lpstr>
      <vt:lpstr>Situación profesional</vt:lpstr>
      <vt:lpstr>Posición ocupación principal</vt:lpstr>
      <vt:lpstr>Pluriempleo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Ainara Ruiz Sancho</cp:lastModifiedBy>
  <cp:revision/>
  <dcterms:created xsi:type="dcterms:W3CDTF">2021-03-04T08:29:51Z</dcterms:created>
  <dcterms:modified xsi:type="dcterms:W3CDTF">2025-05-26T14:55:58Z</dcterms:modified>
  <cp:category/>
  <cp:contentStatus/>
</cp:coreProperties>
</file>