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Empresas hasta 2023" sheetId="1" r:id="rId1"/>
  </sheets>
  <definedNames>
    <definedName name="_xlnm._FilterDatabase" localSheetId="0" hidden="1">'Empresas hasta 2023'!$A$3:$J$3</definedName>
  </definedNames>
  <calcPr fullCalcOnLoad="1"/>
</workbook>
</file>

<file path=xl/sharedStrings.xml><?xml version="1.0" encoding="utf-8"?>
<sst xmlns="http://schemas.openxmlformats.org/spreadsheetml/2006/main" count="3695" uniqueCount="2170">
  <si>
    <t>Teléfono</t>
  </si>
  <si>
    <t>Titulació</t>
  </si>
  <si>
    <t>Empresa</t>
  </si>
  <si>
    <t>País</t>
  </si>
  <si>
    <t>Direción de la Empresa</t>
  </si>
  <si>
    <t>Localitat de l'empresa</t>
  </si>
  <si>
    <t>Email de l'empresa</t>
  </si>
  <si>
    <t>Web de l'empresa</t>
  </si>
  <si>
    <t>Tipus de l'empresa</t>
  </si>
  <si>
    <t>1403 - Grado de Ingeniería Telemática</t>
  </si>
  <si>
    <t>Technical University of Cluj-Napoca</t>
  </si>
  <si>
    <t>Rumania</t>
  </si>
  <si>
    <t>Memorandumului Street No. 28 Cluj-Napoca</t>
  </si>
  <si>
    <t>Ludmila.Lutencu@staff.utcluj.ro</t>
  </si>
  <si>
    <t>http://bri.utcluj.ro;</t>
  </si>
  <si>
    <t>PUBLICA</t>
  </si>
  <si>
    <t>Cluj-Napoca</t>
  </si>
  <si>
    <t>1314 - Grado de Negocios Internacionales/ International Business</t>
  </si>
  <si>
    <t>FLASH CONTRACT</t>
  </si>
  <si>
    <t>Francia</t>
  </si>
  <si>
    <t>157 Boulevard Macdonald</t>
  </si>
  <si>
    <t>París</t>
  </si>
  <si>
    <t>paul.maindivide@papernest.com</t>
  </si>
  <si>
    <t>www.papernest.es</t>
  </si>
  <si>
    <t>PRIVADA</t>
  </si>
  <si>
    <t>1109 - Grado de Bioquímica y Ciencias Biomédicas (2015)</t>
  </si>
  <si>
    <t>MERZ PHARMA</t>
  </si>
  <si>
    <t>Alemania</t>
  </si>
  <si>
    <t>Eckenheimer Landstrasse 100</t>
  </si>
  <si>
    <t>Frankfurt</t>
  </si>
  <si>
    <t>Kerstin.Olsson@merz.de</t>
  </si>
  <si>
    <t>Universidad de Oslo</t>
  </si>
  <si>
    <t>Noruega</t>
  </si>
  <si>
    <t>Oslo</t>
  </si>
  <si>
    <t>ingrid.kjelsvik@ncmm.uio.no</t>
  </si>
  <si>
    <t>Eurodev BV</t>
  </si>
  <si>
    <t>Holanda</t>
  </si>
  <si>
    <t>Windmolen 22</t>
  </si>
  <si>
    <t>Almelo</t>
  </si>
  <si>
    <t>pablo.corman@eurodev.com</t>
  </si>
  <si>
    <t>https://www.eurodev.com/</t>
  </si>
  <si>
    <t>Problemvelen 7, Oslo</t>
  </si>
  <si>
    <t>1313 - Grado de Administración y Dirección de Empresas</t>
  </si>
  <si>
    <t>ARGOS CONSULTING NETWORK</t>
  </si>
  <si>
    <t>märzgasse 18</t>
  </si>
  <si>
    <t>HEIDELBERG</t>
  </si>
  <si>
    <t>argosconsulting@argosalemania.net</t>
  </si>
  <si>
    <t>1319 - Grado de Psicología</t>
  </si>
  <si>
    <t>2149 - M.U. en Contenidos y Formatos Audiovisuales 12-V.2</t>
  </si>
  <si>
    <t>FEST – Associação Cultural</t>
  </si>
  <si>
    <t>Portugal</t>
  </si>
  <si>
    <t>Rua 41 n.2</t>
  </si>
  <si>
    <t>4500-2</t>
  </si>
  <si>
    <t>ESPINHO</t>
  </si>
  <si>
    <t>fest@fest.pt</t>
  </si>
  <si>
    <t>www.fest.pt</t>
  </si>
  <si>
    <t>Argos Consulting</t>
  </si>
  <si>
    <t>argosalemania@argosconsulting.net</t>
  </si>
  <si>
    <t>Märzgasse 18</t>
  </si>
  <si>
    <t>Heidelberg</t>
  </si>
  <si>
    <t>toni_granota_96@hotmail.es</t>
  </si>
  <si>
    <t>1301 - Grado Comunicación Audiovisual</t>
  </si>
  <si>
    <t>Canon Nederland N.V.</t>
  </si>
  <si>
    <t>Brabantlaan 2,</t>
  </si>
  <si>
    <t>5216 TV</t>
  </si>
  <si>
    <t>Hertogenbosch, Nederland</t>
  </si>
  <si>
    <t>creative.hub@unilever.com</t>
  </si>
  <si>
    <t>www.canon.nl</t>
  </si>
  <si>
    <t>1306 - Grado de Educación Social</t>
  </si>
  <si>
    <t>Gss Schulpartner GmbH</t>
  </si>
  <si>
    <t>BERLIN</t>
  </si>
  <si>
    <t>Kopernikusstraße 23</t>
  </si>
  <si>
    <t>Berlin</t>
  </si>
  <si>
    <t>info@gss-schulpartner.de</t>
  </si>
  <si>
    <t>http://gss-schulpartner.de/ueber-uns/gesamtkonzept/</t>
  </si>
  <si>
    <t>2235 - M.U. Erasmus Mundus Psicología del Trab.Organiz.RR.HH.17-V.1</t>
  </si>
  <si>
    <t>Allianz Technology SE</t>
  </si>
  <si>
    <t>Fritz Schäffer Straße 9</t>
  </si>
  <si>
    <t>Munich</t>
  </si>
  <si>
    <t>linja.fraenz@allianz.de</t>
  </si>
  <si>
    <t>https://careers.allianz.com/en_EN/explore-allianz/allianz-global-business-lines/</t>
  </si>
  <si>
    <t>Dawid Tomaszwisky</t>
  </si>
  <si>
    <t>Richard-Wagner-Str. 25 10585 Berlin, Germany</t>
  </si>
  <si>
    <t>theresa.amend@dawidtomaszewski.com</t>
  </si>
  <si>
    <t>1307 - Grado de Pedagogía</t>
  </si>
  <si>
    <t>COOPERATIVA S.A.B.A</t>
  </si>
  <si>
    <t>Italia</t>
  </si>
  <si>
    <t>Via XX Settembre 5/9 scale s</t>
  </si>
  <si>
    <t>Genova</t>
  </si>
  <si>
    <t>info@coopsaba.it</t>
  </si>
  <si>
    <t>http://coopsaba.altervista.org/index.html</t>
  </si>
  <si>
    <t>1317 - Grado de Turismo</t>
  </si>
  <si>
    <t>Ibis Brussels Centre du Midi</t>
  </si>
  <si>
    <t>Bélgica</t>
  </si>
  <si>
    <t>Rue d'Anglaterre 2-20</t>
  </si>
  <si>
    <t>Bruxelles, Belgica</t>
  </si>
  <si>
    <t>h3152-gm@accor.com</t>
  </si>
  <si>
    <t>Zartis</t>
  </si>
  <si>
    <t>Lobeckstraße 36-40 c/o: Techspace</t>
  </si>
  <si>
    <t>adnan@zartis.com</t>
  </si>
  <si>
    <t>1309 - Grado de Relaciones Laborales y Recursos Humanos</t>
  </si>
  <si>
    <t>Wayfair</t>
  </si>
  <si>
    <t>Köpernicker straße 180</t>
  </si>
  <si>
    <t>lmueller@wayfair.com</t>
  </si>
  <si>
    <t>Adidas</t>
  </si>
  <si>
    <t>Adi-Dassler-Str. 1</t>
  </si>
  <si>
    <t>Herzogenaurach</t>
  </si>
  <si>
    <t>blezilda.ordas@adidas.com</t>
  </si>
  <si>
    <t>2131 - M.U. en Biotecnología Reproducción Humana Asistida 12-V.2</t>
  </si>
  <si>
    <t>IVI LISBON</t>
  </si>
  <si>
    <t>Lisboa</t>
  </si>
  <si>
    <t>H 1-9ª, Avenida Infante Dom Henrique 333</t>
  </si>
  <si>
    <t>1800-282</t>
  </si>
  <si>
    <t>ivilisboa@ivirma.com</t>
  </si>
  <si>
    <t>https://ivi.pt/clinicas/lisboa/</t>
  </si>
  <si>
    <t>Get to know and support the responsibilities of an HR Business Partner along the end-to-end employee life cycle. Get to know and support a variety HR processes</t>
  </si>
  <si>
    <t>-</t>
  </si>
  <si>
    <t>Internship@adidas-group.com</t>
  </si>
  <si>
    <t>1303 - Grado de Derecho</t>
  </si>
  <si>
    <t>1925 - Programa Doble Titulación Sociología-CCPPAA</t>
  </si>
  <si>
    <t>Fundación Finnova</t>
  </si>
  <si>
    <t>Rue de la Science 14 1040 Brussels, Belgium</t>
  </si>
  <si>
    <t>Bruselas</t>
  </si>
  <si>
    <t>Juanmarevuelta@finnova.eu</t>
  </si>
  <si>
    <t>Www.finnova.eu</t>
  </si>
  <si>
    <t>Hotel Babuino 181</t>
  </si>
  <si>
    <t>Roma</t>
  </si>
  <si>
    <t>info@babuino181.com</t>
  </si>
  <si>
    <t>1310 - Grado de Sociología</t>
  </si>
  <si>
    <t>Università del Salento</t>
  </si>
  <si>
    <t>Piazza Tancredi</t>
  </si>
  <si>
    <t>Lecce</t>
  </si>
  <si>
    <t>lab.com@unisalento.it</t>
  </si>
  <si>
    <t>www.unisalento.it</t>
  </si>
  <si>
    <t>Methodos S.P.A.</t>
  </si>
  <si>
    <t>The Student, will have the opportunity to participate and support various projects of cultural change management focusing on the topics of human resources.</t>
  </si>
  <si>
    <t>Milano</t>
  </si>
  <si>
    <t>l.pinna@methodos.com</t>
  </si>
  <si>
    <t>https://www.methodos.com/it/</t>
  </si>
  <si>
    <t>Viktor&amp;Rolf OTB Group</t>
  </si>
  <si>
    <t>Danzigerkade 55 1013 AP Amsterdam</t>
  </si>
  <si>
    <t>Amsterdam</t>
  </si>
  <si>
    <t>Alex@viktor-rolf.com</t>
  </si>
  <si>
    <t>http://www.viktor-rolf.com</t>
  </si>
  <si>
    <t>Deutsche Vermögensberatung</t>
  </si>
  <si>
    <t>Wolfenbüttelerstraße, 14</t>
  </si>
  <si>
    <t>Braunschweig</t>
  </si>
  <si>
    <t>carlos.garcia@dvag.de</t>
  </si>
  <si>
    <t>Hotel Ibis Brussels Centre Gare du Midi</t>
  </si>
  <si>
    <t>Rue d'Angleterre 2-20</t>
  </si>
  <si>
    <t>Bruxelles</t>
  </si>
  <si>
    <t>H3152@accor.com</t>
  </si>
  <si>
    <t>https://www.accorhotels.com/es/hotel-3152-ibis-brussels-centre-gare-midi/index.s</t>
  </si>
  <si>
    <t>Via del Babuino, Nº 181</t>
  </si>
  <si>
    <t>www.romeluxurysuites.com/babuino-181</t>
  </si>
  <si>
    <t>Karl Storz SE &amp; Co.KG</t>
  </si>
  <si>
    <t>Tuttlingen</t>
  </si>
  <si>
    <t>Märgasse 18</t>
  </si>
  <si>
    <t>Strasse 34</t>
  </si>
  <si>
    <t>iaroslav.Mynov@karlstorz.com</t>
  </si>
  <si>
    <t>Karl Storz</t>
  </si>
  <si>
    <t>1923 - Programa Doble Titulación Derecho-Criminología</t>
  </si>
  <si>
    <t>FINNOVA Foundation</t>
  </si>
  <si>
    <t>info@finnova.eu</t>
  </si>
  <si>
    <t>http://www.finnovaregio.com/</t>
  </si>
  <si>
    <t>1922 - Programa Doble Titulación Derecho-Ciencias Políticas y AA.PP</t>
  </si>
  <si>
    <t>2105 - M.U. en Psicolog. y psicopatol. perinatal e infantil 11-V.1</t>
  </si>
  <si>
    <t>Universidad de Minho</t>
  </si>
  <si>
    <t>Campus de Gualtar, 4710-057</t>
  </si>
  <si>
    <t>4710-057</t>
  </si>
  <si>
    <t>Braga</t>
  </si>
  <si>
    <t>sri@sri.uminho.pt</t>
  </si>
  <si>
    <t>https://www.psi.uminho.pt/pt</t>
  </si>
  <si>
    <t>Associazione UNIVERSO</t>
  </si>
  <si>
    <t>Cassero di Porta Galliera, Piazza XX Settembre, 7</t>
  </si>
  <si>
    <t>Bologna</t>
  </si>
  <si>
    <t>info@universointerculturale.it</t>
  </si>
  <si>
    <t>http://www.universointerculturale.it/</t>
  </si>
  <si>
    <t>Coop Trading A/S</t>
  </si>
  <si>
    <t>Dinamarca</t>
  </si>
  <si>
    <t>Helgeshoej Alle, 57</t>
  </si>
  <si>
    <t>Taastrup</t>
  </si>
  <si>
    <t>philip.jorgensen@cooptrading.com</t>
  </si>
  <si>
    <t>http://www.cooptrading.com/</t>
  </si>
  <si>
    <t>2228 - M.U. en Internacional en Migraciones</t>
  </si>
  <si>
    <t>Centre d'Informació et d'études sur les migrations internationales</t>
  </si>
  <si>
    <t>Rue Montreuil 46</t>
  </si>
  <si>
    <t>contact@ciemi.org</t>
  </si>
  <si>
    <t>ciemi - accueil</t>
  </si>
  <si>
    <t>1921 - Programa Doble Titulación ADE-Derecho</t>
  </si>
  <si>
    <t>FUNDACIÓN FINNOVA PRINCIPAL</t>
  </si>
  <si>
    <t>Rue de la Science, 14b, 1º piso</t>
  </si>
  <si>
    <t>navarro@finnova.eu</t>
  </si>
  <si>
    <t>https://www.finnovaregio.com/</t>
  </si>
  <si>
    <t>Fonicom</t>
  </si>
  <si>
    <t>Malta</t>
  </si>
  <si>
    <t>k.agius@fonicom.com</t>
  </si>
  <si>
    <t>1104 - Grado de Ciencias Ambientales</t>
  </si>
  <si>
    <t>Scalabrini International Migration Institute</t>
  </si>
  <si>
    <t>segreteria@simiroma.org</t>
  </si>
  <si>
    <t>Rue de la Science, 14B</t>
  </si>
  <si>
    <t>Holland FinTech</t>
  </si>
  <si>
    <t>Wibautstraat 137D</t>
  </si>
  <si>
    <t>1097 DN</t>
  </si>
  <si>
    <t>events@hollandfintech.com</t>
  </si>
  <si>
    <t>https://hollandfintech.com</t>
  </si>
  <si>
    <t>http://www.fonicom.com</t>
  </si>
  <si>
    <t>1009 - G.Traduc.Mediac.Interling.(Inglés)</t>
  </si>
  <si>
    <t>1008 - G.Lenguas Modernas y sus Literaturas</t>
  </si>
  <si>
    <t>INGENIERKAMMER RHEINLAND-PFALZ</t>
  </si>
  <si>
    <t>LÖWENHOFSTRASSE 5</t>
  </si>
  <si>
    <t>MAINZ</t>
  </si>
  <si>
    <t>boehme@ing-rlp.de</t>
  </si>
  <si>
    <t>http://ing-rlp.de</t>
  </si>
  <si>
    <t>Via Dandolo 58</t>
  </si>
  <si>
    <t>www.simirima.org</t>
  </si>
  <si>
    <t>2211 - M.U. en Psicopedagogía</t>
  </si>
  <si>
    <t>Departamento de Bienestar Social de Reykjavik</t>
  </si>
  <si>
    <t>Islandia</t>
  </si>
  <si>
    <t>Laugavegur 77</t>
  </si>
  <si>
    <t>Reykjavik</t>
  </si>
  <si>
    <t>velferd@reykjavik.is</t>
  </si>
  <si>
    <t>https://reykjavik.is/en/welfare</t>
  </si>
  <si>
    <t>1100 - Grado de Biología</t>
  </si>
  <si>
    <t>IVI Lisbon</t>
  </si>
  <si>
    <t>Avenida Infante Dom Henrique, 333</t>
  </si>
  <si>
    <t>sofia.nunes@ivirma.com</t>
  </si>
  <si>
    <t>Institute for Cultural Diplomacy</t>
  </si>
  <si>
    <t>Soltauer Str. 18-22, Berlin</t>
  </si>
  <si>
    <t>info@culturaldiplomacy.org</t>
  </si>
  <si>
    <t>http://www.culturaldiplomacy.org/index.php?en</t>
  </si>
  <si>
    <t>Embajada de España en Praga</t>
  </si>
  <si>
    <t>República Checa</t>
  </si>
  <si>
    <t>C/ Badeniho, 4 Praga, República Checa</t>
  </si>
  <si>
    <t>17000, Praga 7</t>
  </si>
  <si>
    <t>Emb.Praga@maec.es</t>
  </si>
  <si>
    <t>http://www.exteriores.gob.es/embajadas/praga/es/Paginas/inicio.aspx</t>
  </si>
  <si>
    <t>1315 - Grado de Finanzas y Contabilidad</t>
  </si>
  <si>
    <t>IrRADIARE LDA</t>
  </si>
  <si>
    <t>Rua Marcos Portugal, 16-A,</t>
  </si>
  <si>
    <t>1495-091</t>
  </si>
  <si>
    <t>Algés</t>
  </si>
  <si>
    <t>info@irradiare.com</t>
  </si>
  <si>
    <t>www.irradiare.com</t>
  </si>
  <si>
    <t>1300 - Grado de Ciencias Políticas y de la Administración Pública</t>
  </si>
  <si>
    <t>COPPIETERS FUNDATION</t>
  </si>
  <si>
    <t>Boomkwekerijstraat 1</t>
  </si>
  <si>
    <t>Brussels</t>
  </si>
  <si>
    <t>icentelles@ideasforeurope.ue</t>
  </si>
  <si>
    <t>www.ideasforeurope.eu</t>
  </si>
  <si>
    <t>Embajada de España en Dublín</t>
  </si>
  <si>
    <t>Irlanda</t>
  </si>
  <si>
    <t>Dublin</t>
  </si>
  <si>
    <t>17A Merlyn Park, Dublin 4, D04 HF53, Irlanda</t>
  </si>
  <si>
    <t>D04 HF53</t>
  </si>
  <si>
    <t>Dublín</t>
  </si>
  <si>
    <t>emb.dublin@maec.es</t>
  </si>
  <si>
    <t>2038 - M.U. en Enfermedades Parasitarias Tropicales 09-V.1</t>
  </si>
  <si>
    <t>Universidad de Bolonia</t>
  </si>
  <si>
    <t>Via Zamboni, 33, 40126 Bologna BO, Italia</t>
  </si>
  <si>
    <t>Bolonia</t>
  </si>
  <si>
    <t>amministrazione.vet@unibo.it</t>
  </si>
  <si>
    <t>www.unibo.it</t>
  </si>
  <si>
    <t>2024 - M.U. en Profesor/a de Educación Secundaria 09-V.1</t>
  </si>
  <si>
    <t>1308 - Grado Periodismo</t>
  </si>
  <si>
    <t>Nantes</t>
  </si>
  <si>
    <t>communication@euradionantes.eu</t>
  </si>
  <si>
    <t>http://www.euradio.fr/contact/</t>
  </si>
  <si>
    <t>1305 - Grado de Maestro/a en Educación Primaria</t>
  </si>
  <si>
    <t>Ostravská Univerzita</t>
  </si>
  <si>
    <t>Mlýnská 5, Ostrava, República Txeca.</t>
  </si>
  <si>
    <t>Ostrava</t>
  </si>
  <si>
    <t>info@osu.cz</t>
  </si>
  <si>
    <t>https://pdf.osu.cz</t>
  </si>
  <si>
    <t>1204 - Grado de Medicina</t>
  </si>
  <si>
    <t>Universiade de Lisboa</t>
  </si>
  <si>
    <t>Av. Prof Egas Moniz</t>
  </si>
  <si>
    <t>1649-028</t>
  </si>
  <si>
    <t>nci@medicina.ulisboa.pt</t>
  </si>
  <si>
    <t>1102 - Grado de Biotecnología</t>
  </si>
  <si>
    <t>Institute of Molecular Genetics of the ASCR</t>
  </si>
  <si>
    <t>Vídeňská 1083 Prague 4</t>
  </si>
  <si>
    <t>Prague 4</t>
  </si>
  <si>
    <t>office@img.cas.cz</t>
  </si>
  <si>
    <t>www.img.cas.c</t>
  </si>
  <si>
    <t>Friedrichsplatz 10</t>
  </si>
  <si>
    <t>D-68165</t>
  </si>
  <si>
    <t>Mannheim</t>
  </si>
  <si>
    <t>office@zinnboecker.com</t>
  </si>
  <si>
    <t>2142 - M.U. en Aproximaciones Moleculares CC Salud 12-V.2</t>
  </si>
  <si>
    <t>Paul-Ehrlich-Institut</t>
  </si>
  <si>
    <t>Es un instituto de investigación financiado por fondos públicos, por el Ministerio Federal de Salud de Alemania.</t>
  </si>
  <si>
    <t>Langen</t>
  </si>
  <si>
    <t>ralf.toenjes@pei.de</t>
  </si>
  <si>
    <t>www.pei.de</t>
  </si>
  <si>
    <t>Novozymes</t>
  </si>
  <si>
    <t>Krogshøjvej 36</t>
  </si>
  <si>
    <t>Bagsværd</t>
  </si>
  <si>
    <t>opf@novozymes.com</t>
  </si>
  <si>
    <t>www.novozymes.com</t>
  </si>
  <si>
    <t>2166 - M.U. en Internac.Económ.: Gest. Comerc.Intern13-V.1</t>
  </si>
  <si>
    <t>Sky Deutschland Fernsehen GmbH</t>
  </si>
  <si>
    <t>Medienallee 26</t>
  </si>
  <si>
    <t>Unterfoehring</t>
  </si>
  <si>
    <t>info@sky.de</t>
  </si>
  <si>
    <t>Consulado General de España en Milán</t>
  </si>
  <si>
    <t>Milán</t>
  </si>
  <si>
    <t>cog.milan@maec.es</t>
  </si>
  <si>
    <t>http://www.exteriores.gob.es/Consulados/Milan/es/Paginas/inicio.aspx</t>
  </si>
  <si>
    <t>1324 - Grado de Maestro/a en Educación Infantil -Ontinyent-</t>
  </si>
  <si>
    <t>Guarderia en idioma español, Mi casita Ry</t>
  </si>
  <si>
    <t>Finlandia</t>
  </si>
  <si>
    <t>Maistraatinkatu 1</t>
  </si>
  <si>
    <t>Helsinki</t>
  </si>
  <si>
    <t>info@micasita.fi</t>
  </si>
  <si>
    <t>http://www.micasita.fi/cms/en/</t>
  </si>
  <si>
    <t>1302 - Grado de Criminología</t>
  </si>
  <si>
    <t>le onde onlus palermo</t>
  </si>
  <si>
    <t>Via XX Settembre, 57, 90141 Palermo PA, Italia</t>
  </si>
  <si>
    <t>PALERMO</t>
  </si>
  <si>
    <t>leonde.org@hotmail.it</t>
  </si>
  <si>
    <t>http://www.leonde.org</t>
  </si>
  <si>
    <t>Mybestseller</t>
  </si>
  <si>
    <t>info@mybestseller.com</t>
  </si>
  <si>
    <t>Euradio</t>
  </si>
  <si>
    <t>19, rue Jeanne d’Arc BP 51-111</t>
  </si>
  <si>
    <t>OSG Europe Logistics SA</t>
  </si>
  <si>
    <t>Avenue Lavoisier 1, Wavre-Nord, Belgium</t>
  </si>
  <si>
    <t>Wavre</t>
  </si>
  <si>
    <t>car@osgeurope.com</t>
  </si>
  <si>
    <t>https://www.osgeurope.com/en/home</t>
  </si>
  <si>
    <t>CATHOLIQUE UNIVERSITY OF LILLE - ESPOL</t>
  </si>
  <si>
    <t>60 Boulevard Vauban</t>
  </si>
  <si>
    <t>LILLE</t>
  </si>
  <si>
    <t>espol@univ-catholille.fr</t>
  </si>
  <si>
    <t>https://espol-lille.eu/</t>
  </si>
  <si>
    <t>UZ Leuven</t>
  </si>
  <si>
    <t>UZ Leuven, Herestraat 49, 3000 Leuven.</t>
  </si>
  <si>
    <t>Leuven</t>
  </si>
  <si>
    <t>info@uzleuven.be</t>
  </si>
  <si>
    <t>www.uzleuven.be</t>
  </si>
  <si>
    <t>1000 - G.Estudios Ingleses</t>
  </si>
  <si>
    <t>2148 - M.U. en Biodiversidad: Conservación y Evolución 12-V.2</t>
  </si>
  <si>
    <t>Bioinsight Lda</t>
  </si>
  <si>
    <t>Estrada de S. Bernardo nº320 loja w3810-175 Aveiro</t>
  </si>
  <si>
    <t>3810-175</t>
  </si>
  <si>
    <t>Aveiro</t>
  </si>
  <si>
    <t>info@bioinsight.pt</t>
  </si>
  <si>
    <t>http://www.bioinsight.pt</t>
  </si>
  <si>
    <t>université montpellier faculté de médecine</t>
  </si>
  <si>
    <t>2,rue Ecole de Médecine</t>
  </si>
  <si>
    <t>Montpellier</t>
  </si>
  <si>
    <t>med-ri@umontpellier.fr</t>
  </si>
  <si>
    <t>Lampedusa Sea Turtle Rescue Center</t>
  </si>
  <si>
    <t>Lungomare Luigi Rizzo</t>
  </si>
  <si>
    <t>Lampedusa</t>
  </si>
  <si>
    <t>dafregg@tin.it</t>
  </si>
  <si>
    <t>Flash Contract</t>
  </si>
  <si>
    <t>Paris</t>
  </si>
  <si>
    <t>ehouarn.joncour@papernest.com</t>
  </si>
  <si>
    <t>Universidad de Gotemburgo</t>
  </si>
  <si>
    <t>Suecia</t>
  </si>
  <si>
    <t>Medicinaregatan 9C</t>
  </si>
  <si>
    <t>405 30</t>
  </si>
  <si>
    <t>Gotemburgo</t>
  </si>
  <si>
    <t>Johan.ahlgren@gu.se</t>
  </si>
  <si>
    <t>1011 - Grado de Traducción y Mediación Interlingüística (Alemán)</t>
  </si>
  <si>
    <t>Boost Internet GmbH</t>
  </si>
  <si>
    <t>Regerstr. 27</t>
  </si>
  <si>
    <t>München</t>
  </si>
  <si>
    <t>venera.sansone@boostinternet.de</t>
  </si>
  <si>
    <t>2212 - M.U. en Dirección de Empresas. MBA 15-V.2</t>
  </si>
  <si>
    <t>PRESSENGER LTD</t>
  </si>
  <si>
    <t>Hungria</t>
  </si>
  <si>
    <t>Petofi Sandor str. 1/B</t>
  </si>
  <si>
    <t>Szombathely</t>
  </si>
  <si>
    <t>dancs.henriette@pressenger.com</t>
  </si>
  <si>
    <t>Pressenger.com</t>
  </si>
  <si>
    <t>University of Groningen</t>
  </si>
  <si>
    <t>Groningen</t>
  </si>
  <si>
    <t>Sede de la Universidad: Oude Boteringestraat 44, 9712, GL Groningen Facultad de Ciencia e Ingeniería: Nijenborgh 4, 9747 AG Groningen</t>
  </si>
  <si>
    <t>9747 AG Groningen</t>
  </si>
  <si>
    <t>communicatie@rug.nl</t>
  </si>
  <si>
    <t>https://www.rug.nl/</t>
  </si>
  <si>
    <t>INRA</t>
  </si>
  <si>
    <t>Avenue des Étangs</t>
  </si>
  <si>
    <t>Narbonne</t>
  </si>
  <si>
    <t>lbe-contact@supagro.inra.fr</t>
  </si>
  <si>
    <t>Aphea.Bio</t>
  </si>
  <si>
    <t>Technologiepark 21</t>
  </si>
  <si>
    <t>Zwijnaarde, Gante</t>
  </si>
  <si>
    <t>info@aphea.bio</t>
  </si>
  <si>
    <t>http://aphea.bio/</t>
  </si>
  <si>
    <t>2115 - M.U. en Abogacía 12-V.1</t>
  </si>
  <si>
    <t>LEGALIS GLOBAL</t>
  </si>
  <si>
    <t>Budapest</t>
  </si>
  <si>
    <t>1036, Budapest, Lajos, utca 74-76</t>
  </si>
  <si>
    <t>sudeshna.dey@legalisglobal.com</t>
  </si>
  <si>
    <t>ESPOL LILLE</t>
  </si>
  <si>
    <t>Lille</t>
  </si>
  <si>
    <t>Giulia.SANDRI@univ-catholille.fr</t>
  </si>
  <si>
    <t>Televes Deutschland GmbH</t>
  </si>
  <si>
    <t>Küferstrasse 20, Köngen, Stuttgart, Deutschland</t>
  </si>
  <si>
    <t>Köngen</t>
  </si>
  <si>
    <t>slopez@televes.com</t>
  </si>
  <si>
    <t>www.televes.es</t>
  </si>
  <si>
    <t>Helmholtz Institute GmbG</t>
  </si>
  <si>
    <t>Ingolstädter Landstrabe</t>
  </si>
  <si>
    <t>85764 - Alemania</t>
  </si>
  <si>
    <t>Munchen</t>
  </si>
  <si>
    <t>presse@helmohltz-munchen.de</t>
  </si>
  <si>
    <t>https://www.helmholtz-munchen.de</t>
  </si>
  <si>
    <t>Oulu International School IB World School</t>
  </si>
  <si>
    <t>Kasarmintie 4</t>
  </si>
  <si>
    <t>Oulu</t>
  </si>
  <si>
    <t>raija.perttunen@ouka.fi</t>
  </si>
  <si>
    <t>Mybestseller BV, Delftsestraat 33, 3013 AE Rotterdam, The Netherlands</t>
  </si>
  <si>
    <t>Róterdam</t>
  </si>
  <si>
    <t>www.mybestseller.com</t>
  </si>
  <si>
    <t>2114 - M.U. en Marketing e Investigación de Mercados11-V.2</t>
  </si>
  <si>
    <t>Pressenger Ltd.</t>
  </si>
  <si>
    <t>pressenger.com</t>
  </si>
  <si>
    <t>henriette.dancs@pressenger.com</t>
  </si>
  <si>
    <t>Centro Picasso</t>
  </si>
  <si>
    <t>Letonia</t>
  </si>
  <si>
    <t>Jāņa iela 16/1, 3.stāvs, Rīga</t>
  </si>
  <si>
    <t>LV-1050</t>
  </si>
  <si>
    <t>Riga</t>
  </si>
  <si>
    <t>riga@centropicasso.com</t>
  </si>
  <si>
    <t>https://centropicasso.lv</t>
  </si>
  <si>
    <t>The Novo Nordisk Foundation Center for Biosustainability</t>
  </si>
  <si>
    <t>Building 220, Kemitorvet. 2800 Kgs. Lyngby, Denmark (DTU CAMPUS)</t>
  </si>
  <si>
    <t>Kongens Lyngby</t>
  </si>
  <si>
    <t>retho@biosustain.dtu.dk</t>
  </si>
  <si>
    <t>http://biosustain.dtu.dk</t>
  </si>
  <si>
    <t>University College Dublin</t>
  </si>
  <si>
    <t>SBI, UCD. Belfield, Dublin 4, Dublin.</t>
  </si>
  <si>
    <t>sbiadmin@ucd.ie</t>
  </si>
  <si>
    <t>Via Fatebenefratelli, 26, 20121 Milano MI, Italia</t>
  </si>
  <si>
    <t>1202 - Grado de Fisioterapia</t>
  </si>
  <si>
    <t>Cabinet kiné</t>
  </si>
  <si>
    <t>6 rue guynemer</t>
  </si>
  <si>
    <t>Châtenay-malabry</t>
  </si>
  <si>
    <t>laura-saulnier@orange.fr</t>
  </si>
  <si>
    <t>Goethe University-Institute of Cell Biology &amp; Neuroscience</t>
  </si>
  <si>
    <t>Max-Von-Laue Str. 15</t>
  </si>
  <si>
    <t>Frankfurt am Main</t>
  </si>
  <si>
    <t>international@bio.uni-frankfurt.de</t>
  </si>
  <si>
    <t>http://www.goethe-university-frankfurt.de/45912568/institut-zn</t>
  </si>
  <si>
    <t>2200 - M. U. en Paleontología Aplicada</t>
  </si>
  <si>
    <t>Muséum national d'histoire naturelle</t>
  </si>
  <si>
    <t>Jardin des Plantes, 57, rue Cuvier, París</t>
  </si>
  <si>
    <t>sylvie.crasquin@upmc.fr</t>
  </si>
  <si>
    <t>http://paleo.mnhn.fr/fr</t>
  </si>
  <si>
    <t>Comune di Padova</t>
  </si>
  <si>
    <t>Palazzo Moroni / Via del Municipio, 1</t>
  </si>
  <si>
    <t>Padova</t>
  </si>
  <si>
    <t>urp@comune.padova.it</t>
  </si>
  <si>
    <t>http://www.padovanet.it/</t>
  </si>
  <si>
    <t>Valuer.ai</t>
  </si>
  <si>
    <t>Kristianiagade 7</t>
  </si>
  <si>
    <t>Copenhague</t>
  </si>
  <si>
    <t>tr@valuer.ai</t>
  </si>
  <si>
    <t>httwp://valuer.ai</t>
  </si>
  <si>
    <t>Centris Business Centre Triq Il-Palazz L-Ahmar, Mriehel B’Kara BKR</t>
  </si>
  <si>
    <t>Aarhus University</t>
  </si>
  <si>
    <t>Bartholins Allé 16, Aarhus, Denmark</t>
  </si>
  <si>
    <t>line@au.dk</t>
  </si>
  <si>
    <t>http://law.au.dk/en/</t>
  </si>
  <si>
    <t>REPROMED IRELAND</t>
  </si>
  <si>
    <t>DUBLIN 16</t>
  </si>
  <si>
    <t>DUBLIN</t>
  </si>
  <si>
    <t>info@repromed.ie</t>
  </si>
  <si>
    <t>ZinnBöcker Rechtsanwälte</t>
  </si>
  <si>
    <t>1201 - Grado de Farmacia</t>
  </si>
  <si>
    <t>pharmacie du vieux port</t>
  </si>
  <si>
    <t>4, quai du port</t>
  </si>
  <si>
    <t>marseille</t>
  </si>
  <si>
    <t>pharmacieduvieuport@wanadoo.fr</t>
  </si>
  <si>
    <t>1200 - Grado de Enfermería</t>
  </si>
  <si>
    <t>Escola Superior de Enfermagem de Coimbra</t>
  </si>
  <si>
    <t>Avenida Bissaya Barreto</t>
  </si>
  <si>
    <t>AP 7001 3046-851</t>
  </si>
  <si>
    <t>Coimbra</t>
  </si>
  <si>
    <t>erasmus@esenfc.pt</t>
  </si>
  <si>
    <t>https://www.esenfc.pt/es</t>
  </si>
  <si>
    <t>Clínica Ginemed</t>
  </si>
  <si>
    <t>Avenida dos combatentes ,nº 43 5º piso</t>
  </si>
  <si>
    <t>1600-042</t>
  </si>
  <si>
    <t>mgallardo@ginemed.es</t>
  </si>
  <si>
    <t>Universidade dos Açores</t>
  </si>
  <si>
    <t>Ladeira da Mãe de Deus, 9501-855 Ponta Delgada, Portugal</t>
  </si>
  <si>
    <t>9501-855</t>
  </si>
  <si>
    <t>Ponta Delgada</t>
  </si>
  <si>
    <t>reitoria.gre@uac.pt</t>
  </si>
  <si>
    <t>www.uac.pt</t>
  </si>
  <si>
    <t>CHU Brugmann, LHUB-ULB</t>
  </si>
  <si>
    <t>4, pl. van Gehuchten 1020 Bèlgica</t>
  </si>
  <si>
    <t>Brussel·les</t>
  </si>
  <si>
    <t>anne.demulder@lhub-lb.be</t>
  </si>
  <si>
    <t>5TH FLOOR NORTH BLOCK ROCKFIELD, DUNDRUM. DUBLIN.</t>
  </si>
  <si>
    <t>EUROPEAN SCHOOL BRUSSELS III</t>
  </si>
  <si>
    <t>Boulevard du Triomphe, 135</t>
  </si>
  <si>
    <t>christine.zosmair@eursc.eu</t>
  </si>
  <si>
    <t>www.eeb3.eu</t>
  </si>
  <si>
    <t>Université Paul Sabatier-Toulouse III</t>
  </si>
  <si>
    <t>31400-Toulouse</t>
  </si>
  <si>
    <t>Toulouse</t>
  </si>
  <si>
    <t>gandia_chu@yahoo.fr</t>
  </si>
  <si>
    <t>http://www.univ-tlse3.fr</t>
  </si>
  <si>
    <t>Hedelab</t>
  </si>
  <si>
    <t>Route de Wallonie 140</t>
  </si>
  <si>
    <t>Ghlin</t>
  </si>
  <si>
    <t>info@hedelab.be</t>
  </si>
  <si>
    <t>Eurostars Hotels</t>
  </si>
  <si>
    <t>Friedrichstraße 99, 10117 Berlin Alemania</t>
  </si>
  <si>
    <t>recruitment@eurostarsberlin.com</t>
  </si>
  <si>
    <t>XXXIV Liceum Ogólnoksztalcacego im. Miguela de Cervantesa</t>
  </si>
  <si>
    <t>Polonia</t>
  </si>
  <si>
    <t>ul. Zakrzewska 24 00-737 Warsaw</t>
  </si>
  <si>
    <t>Varsovia</t>
  </si>
  <si>
    <t>sekretariat@cervantes.edu.pl</t>
  </si>
  <si>
    <t>www.cervantes.edu.pl</t>
  </si>
  <si>
    <t>SWEEK B. V.</t>
  </si>
  <si>
    <t>Delftsestraat 33</t>
  </si>
  <si>
    <t>3013 AE</t>
  </si>
  <si>
    <t>Rotterdam</t>
  </si>
  <si>
    <t>support@sweek.com</t>
  </si>
  <si>
    <t>https://sweek.com</t>
  </si>
  <si>
    <t>WZB Berlin Social Science Center</t>
  </si>
  <si>
    <t>Reichpietschufer, 50</t>
  </si>
  <si>
    <t>gisela.wille@wzb.eu</t>
  </si>
  <si>
    <t>https://wzb.eu/en</t>
  </si>
  <si>
    <t>Anton-Bruckner-Gymnasium Straubing</t>
  </si>
  <si>
    <t>Hans-Adlhoch-Strasse 23</t>
  </si>
  <si>
    <t>Straubing</t>
  </si>
  <si>
    <t>huller.abg@gmail.com</t>
  </si>
  <si>
    <t>dasbruckner.de</t>
  </si>
  <si>
    <t>Alemanya</t>
  </si>
  <si>
    <t>Iris Adventures</t>
  </si>
  <si>
    <t>Croacia</t>
  </si>
  <si>
    <t>Ul. Domovinskog rata 39</t>
  </si>
  <si>
    <t>Podstrana</t>
  </si>
  <si>
    <t>irisadventures@gmail.com</t>
  </si>
  <si>
    <t>adventurescroatia.net/</t>
  </si>
  <si>
    <t>National and Kapodistrian University of Athens</t>
  </si>
  <si>
    <t>Grecia</t>
  </si>
  <si>
    <t>13, Navarinou str.</t>
  </si>
  <si>
    <t>Atenas</t>
  </si>
  <si>
    <t>gkalog@primedu.uoa.gr</t>
  </si>
  <si>
    <t>https://en.uoa.gr</t>
  </si>
  <si>
    <t>Kemitorvet Building 220 2800 Kgs.Lyngby</t>
  </si>
  <si>
    <t>Kgs.Lyngby</t>
  </si>
  <si>
    <t>biosustain@biosustain.dtu.dk</t>
  </si>
  <si>
    <t>Emsemble Scolaire La Salle Saint Laurent</t>
  </si>
  <si>
    <t>28 rue Bizeul</t>
  </si>
  <si>
    <t>BLAIN</t>
  </si>
  <si>
    <t>erasmus@stlaurent-blain.fr</t>
  </si>
  <si>
    <t>http://www.stlaurent-blain</t>
  </si>
  <si>
    <t>3130 - Historia del Arte</t>
  </si>
  <si>
    <t>WALTER BENJAMIN ARCHIVE BERLIN</t>
  </si>
  <si>
    <t>Luisenstraße 60, Berlin</t>
  </si>
  <si>
    <t>walterbenjaminarchiv@adk.de</t>
  </si>
  <si>
    <t>https://www.adk.de/en/archives/archives-departments/walter-benjamin-archiv/index</t>
  </si>
  <si>
    <t xml:space="preserve">Codi postal </t>
  </si>
  <si>
    <t>Ascari s.c.o</t>
  </si>
  <si>
    <t>Kodaňská 558/25, Praha 10 Vršovice</t>
  </si>
  <si>
    <t>101 00</t>
  </si>
  <si>
    <t>Praha 10</t>
  </si>
  <si>
    <t>internship@ascari.cz</t>
  </si>
  <si>
    <t>ascari.cz</t>
  </si>
  <si>
    <t>B2Book s.r.l</t>
  </si>
  <si>
    <t>Via Giuseppe Zanardelli, n° 5, Roma RM, Italia</t>
  </si>
  <si>
    <t>fabiobufalini@b2book.net</t>
  </si>
  <si>
    <t>https://www.b2book.net/</t>
  </si>
  <si>
    <t>1926 - Doble Grado en Turismo y ADE</t>
  </si>
  <si>
    <t>Rome Luxury Suites: Margutta 19</t>
  </si>
  <si>
    <t>Via Margutta, 19 Roma, Italia</t>
  </si>
  <si>
    <t>info@margutta19.com</t>
  </si>
  <si>
    <t>https://www.romeluxurysuites.com/margutta-19/</t>
  </si>
  <si>
    <t>UNIVERSITE CATHOLIQUE DE LILLE</t>
  </si>
  <si>
    <t>Boulevard Vauban 83, Lille</t>
  </si>
  <si>
    <t>anne.gavory@institut-social-lille.fr</t>
  </si>
  <si>
    <t>https://www.univ-catholille.fr/</t>
  </si>
  <si>
    <t>1402 - Grado de Ingeniería Electrónica de Telecomunicación</t>
  </si>
  <si>
    <t>JARRATH.COM INFORMATIONS UND KOMMUNIKTIONSTECHNIK</t>
  </si>
  <si>
    <t>GEWERBEPARK CONRADTY 16</t>
  </si>
  <si>
    <t>D 83059</t>
  </si>
  <si>
    <t>KOLBERMOOR / BAYERN</t>
  </si>
  <si>
    <t>holger.jarrath@jarrath.com</t>
  </si>
  <si>
    <t>WWW.JARRATH.COM</t>
  </si>
  <si>
    <t>emmanuel.jovelin@univ-lorraine.fr</t>
  </si>
  <si>
    <t>BABY CLUB LA TORTA IN CIELO</t>
  </si>
  <si>
    <t>Vía Orfeo, 32</t>
  </si>
  <si>
    <t>federica.benassi07@gmail.com</t>
  </si>
  <si>
    <t>www.babyclublatortaincielo.it</t>
  </si>
  <si>
    <t>Danieli &amp; C. Officine Meccaniche SPA</t>
  </si>
  <si>
    <t>Via Nazionale, 41</t>
  </si>
  <si>
    <t>Buttrio (UD)</t>
  </si>
  <si>
    <t>talents@danieli.it</t>
  </si>
  <si>
    <t>Museo Nacional de Historia Natural</t>
  </si>
  <si>
    <t>Rue Cuvier 57</t>
  </si>
  <si>
    <t>corbari@mnhn.fr</t>
  </si>
  <si>
    <t>https://www.mnhn.fr/</t>
  </si>
  <si>
    <t>Embajada de Ecuador en Hungría</t>
  </si>
  <si>
    <t>Andrássy út 20</t>
  </si>
  <si>
    <t>embajada@ecuador.hu</t>
  </si>
  <si>
    <t>https://www.cancilleria.gob.ec/hungria/</t>
  </si>
  <si>
    <t>AIESEC Netherlands</t>
  </si>
  <si>
    <t>Heyendaalseweg 141, k. -1.330</t>
  </si>
  <si>
    <t>Nijmegen</t>
  </si>
  <si>
    <t>joes.vantwout@aiesec.net</t>
  </si>
  <si>
    <t>https://aiesec.nl/</t>
  </si>
  <si>
    <t>UNIVERSITÁ DELLA CALABRIA</t>
  </si>
  <si>
    <t>VIA PRIETO BUCCI 87036. ARCAVACATA ,RENDE CS,ITALIA</t>
  </si>
  <si>
    <t>COSENZA, CALABRIA</t>
  </si>
  <si>
    <t>anna.elia@unical.it</t>
  </si>
  <si>
    <t>www.unical.it</t>
  </si>
  <si>
    <t>FreeNow</t>
  </si>
  <si>
    <t>Edificio LACS, rua Febo Moniz 27. Lisboa</t>
  </si>
  <si>
    <t>maria.burnay@free-now.com</t>
  </si>
  <si>
    <t>INFIA S.R.L</t>
  </si>
  <si>
    <t>Via Caduti di Via Fani, 85, 47032 Bertinoro FC, Italia</t>
  </si>
  <si>
    <t>Forlí</t>
  </si>
  <si>
    <t>Alessandra.Medri@infia.it</t>
  </si>
  <si>
    <t>http://www.infia.it</t>
  </si>
  <si>
    <t>EazyCity</t>
  </si>
  <si>
    <t>112 Oliver Plunkette Street 12D7TX</t>
  </si>
  <si>
    <t>T12D7</t>
  </si>
  <si>
    <t>Cork</t>
  </si>
  <si>
    <t>alessia@eazycity.com</t>
  </si>
  <si>
    <t>https://www.eazycity.com/</t>
  </si>
  <si>
    <t>Embajada de México en la República Checa</t>
  </si>
  <si>
    <t>V Jircháríc H 151/10 Praga 1</t>
  </si>
  <si>
    <t>110 00</t>
  </si>
  <si>
    <t>Praga</t>
  </si>
  <si>
    <t>cquirozl@sre.gob.mx</t>
  </si>
  <si>
    <t>http://embamex.sre.gob.mx/republicacheca</t>
  </si>
  <si>
    <t>Travel Motus</t>
  </si>
  <si>
    <t>Piazza Caduti del Lavoro 2</t>
  </si>
  <si>
    <t>Sassari</t>
  </si>
  <si>
    <t>info@travelmotus.com</t>
  </si>
  <si>
    <t>www.travelmotus.com</t>
  </si>
  <si>
    <t>1330 - Grado en Administración y Dirección de Empresas (Ontinyent)</t>
  </si>
  <si>
    <t>Coton Doux Paris</t>
  </si>
  <si>
    <t>37 rue de turenne</t>
  </si>
  <si>
    <t>cotondoux.recrutement@gmail.com</t>
  </si>
  <si>
    <t>https://www.cotondoux.com/</t>
  </si>
  <si>
    <t>Associazione Futuro Digitale</t>
  </si>
  <si>
    <t>Highlights info row image Corso Regina Margherita, 298 87010 Terranova Da Síbari, Calabria, Italy</t>
  </si>
  <si>
    <t>Terranova Da Sibari</t>
  </si>
  <si>
    <t>a.gallo@futurodigitale.org</t>
  </si>
  <si>
    <t>https://www.futurodigitale.org/it/</t>
  </si>
  <si>
    <t>Abbey Group</t>
  </si>
  <si>
    <t>City gate 22 Bridge street Lower Dublin 8</t>
  </si>
  <si>
    <t>D08DW30</t>
  </si>
  <si>
    <t>info@abbeygroup.ie</t>
  </si>
  <si>
    <t>www.abbeygroup.ie</t>
  </si>
  <si>
    <t>1326 - Grado de Enfermería</t>
  </si>
  <si>
    <t>4200-072</t>
  </si>
  <si>
    <t>esep@esenf.pt</t>
  </si>
  <si>
    <t>CentralApp SA</t>
  </si>
  <si>
    <t>Rue d’Alost, 7</t>
  </si>
  <si>
    <t>jeancharles.vanderlinden@centralapp.com</t>
  </si>
  <si>
    <t>https://www.centralapp.com/en</t>
  </si>
  <si>
    <t>Escola Superior de Enfermagen do Porto</t>
  </si>
  <si>
    <t>Rua Dr. António Bernardino de Almeida</t>
  </si>
  <si>
    <t>Oporto</t>
  </si>
  <si>
    <t>https://www.esenf.pt</t>
  </si>
  <si>
    <t>SanaExpert GmbH</t>
  </si>
  <si>
    <t>Schillerstrasse 40 Múnich</t>
  </si>
  <si>
    <t>Múnich</t>
  </si>
  <si>
    <t>serviciocliente@sanaexpert.es</t>
  </si>
  <si>
    <t>https://es.sanaexpert.de/</t>
  </si>
  <si>
    <t>Anheuser-Busch InBev</t>
  </si>
  <si>
    <t>V PARKU 2326/18, PRAHA 4</t>
  </si>
  <si>
    <t>148 000</t>
  </si>
  <si>
    <t>PRAGA</t>
  </si>
  <si>
    <t>internship.prague@ab-inbev.com</t>
  </si>
  <si>
    <t>http://www.ab-inbev.com/</t>
  </si>
  <si>
    <t>Bohemia Properties A.S</t>
  </si>
  <si>
    <t>Teplická 492/19</t>
  </si>
  <si>
    <t>Praga 9</t>
  </si>
  <si>
    <t>hr.director@janhotels.cz</t>
  </si>
  <si>
    <t>hotelduo.cz</t>
  </si>
  <si>
    <t>1205 - Grado de Nutrición Humana y Dietética</t>
  </si>
  <si>
    <t>University of Bolonia</t>
  </si>
  <si>
    <t>VIA MASSARENTI, 9</t>
  </si>
  <si>
    <t>BOLOGNA</t>
  </si>
  <si>
    <t>maria.rodriguez@unibo.it</t>
  </si>
  <si>
    <t>https://www.unibo.it/en</t>
  </si>
  <si>
    <t>1004 - Grado de Filosofía</t>
  </si>
  <si>
    <t>Universidad de Malta</t>
  </si>
  <si>
    <t>Msida</t>
  </si>
  <si>
    <t>jgarr01@um.edu.mt</t>
  </si>
  <si>
    <t>1311 - Grado de Trabajo Social</t>
  </si>
  <si>
    <t>DonaCarmen@t-online.de</t>
  </si>
  <si>
    <t>https://www.donacarmen.de/</t>
  </si>
  <si>
    <t>SOS JEUNES QUARTIER LIBRE</t>
  </si>
  <si>
    <t>Rue Mercelis 27</t>
  </si>
  <si>
    <t>serviceetude.sosjeunes@gmail.com</t>
  </si>
  <si>
    <t>Greenpeace International</t>
  </si>
  <si>
    <t>Ottho Heldringstraat 5</t>
  </si>
  <si>
    <t>1066 AZ</t>
  </si>
  <si>
    <t>info.int@greenpeace.org</t>
  </si>
  <si>
    <t>https://www.greenpeace.org/international/</t>
  </si>
  <si>
    <t>SARL La Plagne</t>
  </si>
  <si>
    <t>La Plagne Soleil, 73210, Macôt La Plagne</t>
  </si>
  <si>
    <t>Macôt La Plagne</t>
  </si>
  <si>
    <t>spayan@eurogroupvacances.com</t>
  </si>
  <si>
    <t>https://www.madamevacances.com</t>
  </si>
  <si>
    <t>Instituto Cervantes</t>
  </si>
  <si>
    <t>Pharmacie homeopathique de l'Europe</t>
  </si>
  <si>
    <t>31 Rue d'Amsterdam, Paris, Francia</t>
  </si>
  <si>
    <t>Paris, Ile de France, Francia</t>
  </si>
  <si>
    <t>Eric_myon@yahoo.fr</t>
  </si>
  <si>
    <t>Daimler AG</t>
  </si>
  <si>
    <t>Sindelfingen</t>
  </si>
  <si>
    <t>dialog@daimler.com</t>
  </si>
  <si>
    <t>PHARMACIE DE LA MAIRIE</t>
  </si>
  <si>
    <t>3 av Mairie, 31750 ESCALQUENS</t>
  </si>
  <si>
    <t>ESCALQUENS</t>
  </si>
  <si>
    <t>PHMAIRIEDARRIGADE31@GMAIL.COM</t>
  </si>
  <si>
    <t>UniCredit Bank</t>
  </si>
  <si>
    <t>Arabellastrasse, 12</t>
  </si>
  <si>
    <t>irene.port@unicreditbank.de</t>
  </si>
  <si>
    <t>https://www.unicreditgroup.eu/en/worldwide/our-worldwide-presence/europe/germany</t>
  </si>
  <si>
    <t>1211 - PDG Farmacia-Nutrición Humana y Dietética</t>
  </si>
  <si>
    <t>Fra Diego Dispensary</t>
  </si>
  <si>
    <t>94, Triq Villambrosa</t>
  </si>
  <si>
    <t>HMR</t>
  </si>
  <si>
    <t>Hamrun, Malta</t>
  </si>
  <si>
    <t>fradiegopharmacy@gmail.com</t>
  </si>
  <si>
    <t>SAP</t>
  </si>
  <si>
    <t>Kinswood Avenue 1012 - 1014, Dublin 24</t>
  </si>
  <si>
    <t>Dublin 24</t>
  </si>
  <si>
    <t>mairead.o.leary@sap.com</t>
  </si>
  <si>
    <t>https://www.sap.com/index.html</t>
  </si>
  <si>
    <t>Tübinger Allee, puerta 80, edificio 551/0, Entrada D, EG, Quadrant C,</t>
  </si>
  <si>
    <t>https://www.daimler.com/de/</t>
  </si>
  <si>
    <t>Ghent University</t>
  </si>
  <si>
    <t>Sint-Pietersnieuwstraat 25</t>
  </si>
  <si>
    <t>B-9000</t>
  </si>
  <si>
    <t>Gante</t>
  </si>
  <si>
    <t>regine.coolen@ugent.be</t>
  </si>
  <si>
    <t>1010 - Grado de Traducción y Mediación Interlingüística (Francés)</t>
  </si>
  <si>
    <t>Lycée Privé Notre Dame d'Espérance</t>
  </si>
  <si>
    <t>15, rue du Bois Savary</t>
  </si>
  <si>
    <t>Saint-Nazaire</t>
  </si>
  <si>
    <t>direction@lycee-notredame.fr</t>
  </si>
  <si>
    <t>http://www.lycee-notredame.fr/</t>
  </si>
  <si>
    <t>RWHT AACHEN/ANGLISTIK UND AMERIKANISTIK/TRICKLET PROJEKT</t>
  </si>
  <si>
    <t>Kármánstraße 17/19</t>
  </si>
  <si>
    <t>Aachen</t>
  </si>
  <si>
    <t>tatiana.serbina@ifaar.rwth-aachen.de</t>
  </si>
  <si>
    <t>http://www.anglistik.rwth-aachen.de/cms/~fzwb/Anglistik/</t>
  </si>
  <si>
    <t>University Claude Bernard- ESPE</t>
  </si>
  <si>
    <t>5 rue Anselme, 69004</t>
  </si>
  <si>
    <t>Lyon</t>
  </si>
  <si>
    <t>nathalie.blanc@ens-lyon.fr</t>
  </si>
  <si>
    <t>USAP</t>
  </si>
  <si>
    <t>11 allée Aimé Giral</t>
  </si>
  <si>
    <t>Perpignan</t>
  </si>
  <si>
    <t>nadir.elfassi@gmail.com</t>
  </si>
  <si>
    <t>SCM MKS</t>
  </si>
  <si>
    <t>nicolasanziani@hotmail.com</t>
  </si>
  <si>
    <t>1304 - Grado de Maestro/a en Educación Infantil</t>
  </si>
  <si>
    <t>UNIMORE Università degli Studi di Modena e Reggio Emilia</t>
  </si>
  <si>
    <t>Viale Antonio Allegri, 9, 42121 Reggio Emilia RE, Italia</t>
  </si>
  <si>
    <t>Reggio Emilia</t>
  </si>
  <si>
    <t>incoming.erasmus@unimore.it</t>
  </si>
  <si>
    <t>http://www.des.unimore.it/site/home.html</t>
  </si>
  <si>
    <t>2194 - M.U. en Nutrición Personalizada y Comunitaria</t>
  </si>
  <si>
    <t>STICHTING AVANS</t>
  </si>
  <si>
    <t>Onderwijsboulevard 215</t>
  </si>
  <si>
    <t>5201 AS</t>
  </si>
  <si>
    <t>Den bosch</t>
  </si>
  <si>
    <t>yem.jurjus@avans.nl</t>
  </si>
  <si>
    <t>TransPerfect</t>
  </si>
  <si>
    <t>Mittelstraße 55, Berlin, Alemania</t>
  </si>
  <si>
    <t>berlin@transperfect.com</t>
  </si>
  <si>
    <t>https://www.transperfect.com/</t>
  </si>
  <si>
    <t>2204 - M.U. en Economía Social (Coop.Entidades No Lucrativas)14-V.3</t>
  </si>
  <si>
    <t>IBO ITALIA</t>
  </si>
  <si>
    <t>VIA BOSCHETTO, 1</t>
  </si>
  <si>
    <t>FERRARA</t>
  </si>
  <si>
    <t>INFO@IBOITALIA.ORG</t>
  </si>
  <si>
    <t>https://iboitalia.org/</t>
  </si>
  <si>
    <t>2224 - M.U. Investigación y Desarrollo en Biotecnología Biomedicina</t>
  </si>
  <si>
    <t>University of Gothenburg</t>
  </si>
  <si>
    <t>Box 100, SE-405 30 Gothenburg, SWEDEN</t>
  </si>
  <si>
    <t>Gothenburg</t>
  </si>
  <si>
    <t>mikael.molin@cmb.gu.se</t>
  </si>
  <si>
    <t>www.cmb.gu.se</t>
  </si>
  <si>
    <t>Holidu gmbh</t>
  </si>
  <si>
    <t>Riesstraße 24</t>
  </si>
  <si>
    <t>guiohg5@gmail.com</t>
  </si>
  <si>
    <t>https://www.holidu.de/</t>
  </si>
  <si>
    <t>Agencia EFE</t>
  </si>
  <si>
    <t>Residence de Palace, Rue de la Loic, 155</t>
  </si>
  <si>
    <t>phonecmartos@efe.com</t>
  </si>
  <si>
    <t>efe.com</t>
  </si>
  <si>
    <t>cenlyo@cervantes.es</t>
  </si>
  <si>
    <t>https://lyon.cervantes.es/es/</t>
  </si>
  <si>
    <t>Casa Scalabrini 634</t>
  </si>
  <si>
    <t>info@scalabrini634.it</t>
  </si>
  <si>
    <t>http://scalabrini634.it/</t>
  </si>
  <si>
    <t>1312 - Grado de Ciencias de la Actividad Física y del Deporte</t>
  </si>
  <si>
    <t>Azorean Active Blueberry</t>
  </si>
  <si>
    <t>Rua do Foral nº32</t>
  </si>
  <si>
    <t>9500-462</t>
  </si>
  <si>
    <t>Faja de Baixa</t>
  </si>
  <si>
    <t>info@azoreanactiveblueberry.com</t>
  </si>
  <si>
    <t>www.azoreanactiveblueberry.com</t>
  </si>
  <si>
    <t>Uppsala University</t>
  </si>
  <si>
    <t>Anthony C. Forster Laboratory Department of Cell and Molecular Biology Husargatan 3 Uppsala, Sweden</t>
  </si>
  <si>
    <t>Uppsala</t>
  </si>
  <si>
    <t>a.forster@icm.uu.se</t>
  </si>
  <si>
    <t>http://www.icm.uu.se/molecular-biology/forster-lab/</t>
  </si>
  <si>
    <t>1331 - Grado Ciencias la Actividad Física y del Deporte (Ontinyent)</t>
  </si>
  <si>
    <t>CrossFit Kuopio</t>
  </si>
  <si>
    <t>Itkonniemenkatu 29, 70500 Kuopio, Finlandia</t>
  </si>
  <si>
    <t>Kuopio</t>
  </si>
  <si>
    <t>crossfitkuopio@gmail.com</t>
  </si>
  <si>
    <t>crossfitkuopio.com</t>
  </si>
  <si>
    <t>Via Casilina, 634</t>
  </si>
  <si>
    <t>Roma, Italia</t>
  </si>
  <si>
    <t>Studio Legale Vania Serilli</t>
  </si>
  <si>
    <t>Via Salaria per Roma, 9</t>
  </si>
  <si>
    <t>Rieti</t>
  </si>
  <si>
    <t>vania.serilli@gmail.com</t>
  </si>
  <si>
    <t>58, Montée de Choulans, 69005 Lyon</t>
  </si>
  <si>
    <t>Linkfluence</t>
  </si>
  <si>
    <t>5 rue Choron</t>
  </si>
  <si>
    <t>75009 Paris</t>
  </si>
  <si>
    <t>Rena.tayierjiyan@linkinfluence.com</t>
  </si>
  <si>
    <t>https://www.linkfluence.com</t>
  </si>
  <si>
    <t>Biscay Shipping LTD</t>
  </si>
  <si>
    <t>Duke House, 2 Duke Lane Upper, Dublin 2</t>
  </si>
  <si>
    <t>D02 YK71</t>
  </si>
  <si>
    <t>manuel@biscayshipping.com</t>
  </si>
  <si>
    <t>Universitat de Szczecin</t>
  </si>
  <si>
    <t>Al. Papieza Jana Pawla II 22a 70-453 Szczecin (Rzeczpospolita Polska)</t>
  </si>
  <si>
    <t>70-453</t>
  </si>
  <si>
    <t>Szczecin</t>
  </si>
  <si>
    <t>dwz@univ.szczecin.pl</t>
  </si>
  <si>
    <t>http://usz.edu.pl/</t>
  </si>
  <si>
    <t>Zweirad Würdinger GmbH</t>
  </si>
  <si>
    <t>Scheiblerstraße, 10,</t>
  </si>
  <si>
    <t>Plattling</t>
  </si>
  <si>
    <t>thomas@wuerdinger.de</t>
  </si>
  <si>
    <t>www.wuerdinger.de</t>
  </si>
  <si>
    <t>Ligue Du Droit International Des Femmes</t>
  </si>
  <si>
    <t>Place Saint Germain Des Près, nº6</t>
  </si>
  <si>
    <t>annie.sugier@gmail.com</t>
  </si>
  <si>
    <t>https://www.ldif.asso.fr/</t>
  </si>
  <si>
    <t>1316 - Grado de Economía</t>
  </si>
  <si>
    <t>-@gmail.com</t>
  </si>
  <si>
    <t>Universität Leipzig</t>
  </si>
  <si>
    <t>Beethovenstrasse, 15.</t>
  </si>
  <si>
    <t>Leipzig</t>
  </si>
  <si>
    <t>jananeuhaus@googlemail.com</t>
  </si>
  <si>
    <t>https://www.uni-leipzig.de/en/</t>
  </si>
  <si>
    <t>2153 - M.U. en Género y Políticas de Igualdad 12-V.2</t>
  </si>
  <si>
    <t>Genderové information centrum NORA, o.p.s.</t>
  </si>
  <si>
    <t>info@gendernora.cz</t>
  </si>
  <si>
    <t>602 00 Brno, Czechia</t>
  </si>
  <si>
    <t>Brno, Czechia</t>
  </si>
  <si>
    <t>https://www.gendernora.cz/</t>
  </si>
  <si>
    <t>2147 - M.U. en Derechos Humanos, Paz y Desarrollo Sostenible 12-V.2</t>
  </si>
  <si>
    <t>Escuela con Alma</t>
  </si>
  <si>
    <t>Serbia</t>
  </si>
  <si>
    <t>ESPAI INTERCULTURAL, C/ dels Jardins, 2. 46.003 Valencia</t>
  </si>
  <si>
    <t>Valencia</t>
  </si>
  <si>
    <t>info@escuelaconalma.com</t>
  </si>
  <si>
    <t>https://www.escuelaconalma.com/</t>
  </si>
  <si>
    <t>PHARMACIE VIEILLY</t>
  </si>
  <si>
    <t>26 Avenue Jules Guesde, 69200 Vénissieux, France</t>
  </si>
  <si>
    <t>Venissieux</t>
  </si>
  <si>
    <t>pharmacievieilly@gmail.com</t>
  </si>
  <si>
    <t>CIBIO-InBIO, Univ. Porto</t>
  </si>
  <si>
    <t>CIBIO Centro de Investigação em Biodiversidade e Recursos Genéticos, Universidade do Porto, Campus de Vairão, Rua Padre Armando Quintas, nº7, Vairão, Portugal</t>
  </si>
  <si>
    <t>4485-661</t>
  </si>
  <si>
    <t>Vairão, Portugal</t>
  </si>
  <si>
    <t>cibio.up@cibio.up.pt</t>
  </si>
  <si>
    <t>https://cibio.up.pt</t>
  </si>
  <si>
    <t>CNRS DR4. Institut de chimie des substances naturalles-ICSN-UPR230</t>
  </si>
  <si>
    <t>Avenue di la Terrasse- 91198. Gif-Sur-Yvette. France.</t>
  </si>
  <si>
    <t>Gif-Sur-Yvette</t>
  </si>
  <si>
    <t>dorothee.wak@dr4.cnrs.fr</t>
  </si>
  <si>
    <t>http://www.icsn.cnrs-gif.fr</t>
  </si>
  <si>
    <t>1005 - Grado de Historia</t>
  </si>
  <si>
    <t>Auswitchz Museum</t>
  </si>
  <si>
    <t>Więźniów Oświęcimia 20, 32-603 Oświęcim, Polonia</t>
  </si>
  <si>
    <t>Oswiecim</t>
  </si>
  <si>
    <t>wolontariat@auschwitz.org</t>
  </si>
  <si>
    <t>www.auschwitz.org</t>
  </si>
  <si>
    <t>1206 - Grado de Odontología</t>
  </si>
  <si>
    <t>Studio Dentistico Dott.Salvatore Ferro</t>
  </si>
  <si>
    <t>Viale Giovanni XXIII 9</t>
  </si>
  <si>
    <t>Monterosso Almo</t>
  </si>
  <si>
    <t>salvoferro9@virgilio.it</t>
  </si>
  <si>
    <t>2213 - M.U. en Patrimonio Cultural: Identif,Análisis Gestión</t>
  </si>
  <si>
    <t>Cracow Free Tours</t>
  </si>
  <si>
    <t>Wyslouchów 30B/53</t>
  </si>
  <si>
    <t>31-611</t>
  </si>
  <si>
    <t>Cracovia</t>
  </si>
  <si>
    <t>info@cracowfreetours.com</t>
  </si>
  <si>
    <t>https://www.cracowfreetours.com/</t>
  </si>
  <si>
    <t>Porsche AG</t>
  </si>
  <si>
    <t>Porscheplatz 1</t>
  </si>
  <si>
    <t>Stuttgart</t>
  </si>
  <si>
    <t>info@porsche.de</t>
  </si>
  <si>
    <t>www.porsche.com</t>
  </si>
  <si>
    <t>service@holidu.com</t>
  </si>
  <si>
    <t>https://www.holidu.de</t>
  </si>
  <si>
    <t>Doña Carmen e.V.</t>
  </si>
  <si>
    <t>Elbe Str.41</t>
  </si>
  <si>
    <t>Germany</t>
  </si>
  <si>
    <t>CLUBE INTERCULTURAL EUROPEU</t>
  </si>
  <si>
    <t>Rua Almirante Sarmento Rodrigues, Lote 3 - Piso-1. Lisboa Portugal</t>
  </si>
  <si>
    <t>1900-882</t>
  </si>
  <si>
    <t>info@clubeintercultural.org</t>
  </si>
  <si>
    <t>www.clubeinterculturaleuropeu.wordpress.com</t>
  </si>
  <si>
    <t>Hotel Gestion CZ S.R.O.</t>
  </si>
  <si>
    <t>Národni 313/13</t>
  </si>
  <si>
    <t>100 00</t>
  </si>
  <si>
    <t>Praha</t>
  </si>
  <si>
    <t>manager@eurostarsthalia.com</t>
  </si>
  <si>
    <t>www.eurostarshotels.com</t>
  </si>
  <si>
    <t>Spanish Language Institute</t>
  </si>
  <si>
    <t>Václavské náměstí 804/58</t>
  </si>
  <si>
    <t>info@sli-praha.cz</t>
  </si>
  <si>
    <t>www.sli-praha.cz</t>
  </si>
  <si>
    <t>instituto Cervantes de Estambul</t>
  </si>
  <si>
    <t>Turquía</t>
  </si>
  <si>
    <t>Istanbul</t>
  </si>
  <si>
    <t>Tarlabasi Bulvari, nº9</t>
  </si>
  <si>
    <t>Estambul</t>
  </si>
  <si>
    <t>direst@cervantes.es</t>
  </si>
  <si>
    <t>AM Mangion Ltd</t>
  </si>
  <si>
    <t>Mangion Building, New Str/Off Valletta Road, Luqa</t>
  </si>
  <si>
    <t>LQA6000</t>
  </si>
  <si>
    <t>Luqa</t>
  </si>
  <si>
    <t>info@ammangion.com</t>
  </si>
  <si>
    <t>http://ammangionltd.com/</t>
  </si>
  <si>
    <t>Studio odontoiatrico Dr. Nicola Ferri</t>
  </si>
  <si>
    <t>Via Pretoria n108</t>
  </si>
  <si>
    <t>Potenza</t>
  </si>
  <si>
    <t>nic.ferri@gmail.com</t>
  </si>
  <si>
    <t>Les Toukettes</t>
  </si>
  <si>
    <t>1 rue de MAIDSTONE, BEAUVAIS (Francia)</t>
  </si>
  <si>
    <t>Beauvais</t>
  </si>
  <si>
    <t>tchappiherve@hotmail.com</t>
  </si>
  <si>
    <t>1110 - Grado de Química V2-2018</t>
  </si>
  <si>
    <t>Universitat de Lille 1</t>
  </si>
  <si>
    <t>Avenue Paul Langevin - BP 90179</t>
  </si>
  <si>
    <t>Villeneuve d'Ascq Cedex</t>
  </si>
  <si>
    <t>lut-a-ri@univ-lille.fr</t>
  </si>
  <si>
    <t>Helmholtz Pioneer Campus</t>
  </si>
  <si>
    <t>Ingolstädter Landstrabe 1, Neuherbeg</t>
  </si>
  <si>
    <t>Neuherbeg</t>
  </si>
  <si>
    <t>Celia.Martinez@helmholtz-muenchen.de</t>
  </si>
  <si>
    <t>2080 - M.U. en Estudios Hispánicos Avanz:Aplicac.-Investig. 10-V.1</t>
  </si>
  <si>
    <t>Universidad de Heidelberg</t>
  </si>
  <si>
    <t>Plöck 57a</t>
  </si>
  <si>
    <t>iaz-info@uni-heidelberg.de</t>
  </si>
  <si>
    <t>www.uni-heidelberg.de/fakultaeten/neuphil/iask/sued/iaz/index_es</t>
  </si>
  <si>
    <t>Istanbul Bilgi University</t>
  </si>
  <si>
    <t>Santralistanbul Eski Silahtarağa Elektrik Santrali Kazım Karabekir Cad. No:2/13 34060 Eyüp İstanbul</t>
  </si>
  <si>
    <t>erasmus@bilgi.edu.tr</t>
  </si>
  <si>
    <t>www.bilgi.edu.tr/en</t>
  </si>
  <si>
    <t>universitè catholique de lille</t>
  </si>
  <si>
    <t>boulevard vauban 83</t>
  </si>
  <si>
    <t>lille</t>
  </si>
  <si>
    <t>https://www.univ-catholille.fr</t>
  </si>
  <si>
    <t>Karolinska Institutet</t>
  </si>
  <si>
    <t>Solnavägen 9, Stockholm</t>
  </si>
  <si>
    <t>Stockholm</t>
  </si>
  <si>
    <t>stefan.reitzner@ki.se</t>
  </si>
  <si>
    <t>www.ki.se</t>
  </si>
  <si>
    <t>Naturalis Biodiversity Center</t>
  </si>
  <si>
    <t>Darwinweg 2,2333 CR Leiden</t>
  </si>
  <si>
    <t>5F7F+V6</t>
  </si>
  <si>
    <t>Leiden</t>
  </si>
  <si>
    <t>contact@naturalis.nl</t>
  </si>
  <si>
    <t>www.naturalis.nl</t>
  </si>
  <si>
    <t>1064 Budapest-Börösmarti Utca 32</t>
  </si>
  <si>
    <t>cenbud@cervantes.es</t>
  </si>
  <si>
    <t>www.budapest.cervantes.es</t>
  </si>
  <si>
    <t>ITW Test &amp; Measurement GmbH</t>
  </si>
  <si>
    <t>Boschstraße 10</t>
  </si>
  <si>
    <t>Esslingen am Neckar</t>
  </si>
  <si>
    <t>eduardo.ballesteros@buehler.com</t>
  </si>
  <si>
    <t>www.buehler.com</t>
  </si>
  <si>
    <t>2 rue Dumont d'Urville</t>
  </si>
  <si>
    <t>Bompas</t>
  </si>
  <si>
    <t>Taxi2Airport</t>
  </si>
  <si>
    <t>Weteringschans 28, 1017 SG Amsterdam, Países Bajos</t>
  </si>
  <si>
    <t>1017 SG</t>
  </si>
  <si>
    <t>desiree@taxi2airport.com</t>
  </si>
  <si>
    <t>www.taxi2airport.com</t>
  </si>
  <si>
    <t>Faculdade de Direito da Universidade de Lisboa</t>
  </si>
  <si>
    <t>Alameda da Universidade MB, Lisboa, Portugal</t>
  </si>
  <si>
    <t>1649-014</t>
  </si>
  <si>
    <t>lisboa</t>
  </si>
  <si>
    <t>erasmus@fd.ulisboa.pt</t>
  </si>
  <si>
    <t>http://www.fd.ulisboa.pt/</t>
  </si>
  <si>
    <t>Nord Anglia International School Dublín</t>
  </si>
  <si>
    <t>South County Business Park, Carmanhall and Leopardstown, Dublin, Irlanda</t>
  </si>
  <si>
    <t>communications@naisdublin.com</t>
  </si>
  <si>
    <t>https://www.nordangliaeducation.com/schools/dublin/international</t>
  </si>
  <si>
    <t>WETSUS</t>
  </si>
  <si>
    <t>Oostergoweg 9</t>
  </si>
  <si>
    <t>Leeuwarden</t>
  </si>
  <si>
    <t>info@wetsus.nl</t>
  </si>
  <si>
    <t>Studio Ellero</t>
  </si>
  <si>
    <t>Via Pammatone 2</t>
  </si>
  <si>
    <t>studio@ellero.info</t>
  </si>
  <si>
    <t>Institut für Traumatherapie</t>
  </si>
  <si>
    <t>Carmerstrasse 10</t>
  </si>
  <si>
    <t>info@traumatherapie.de</t>
  </si>
  <si>
    <t>2055 - M.U. en Traducción Creativa y Humanística 09-V.1</t>
  </si>
  <si>
    <t>St. Leo's College</t>
  </si>
  <si>
    <t>38 Old Dublin Rd, Graigue, Carlow, R93 R5X5, Irlanda</t>
  </si>
  <si>
    <t>R93 R5X5</t>
  </si>
  <si>
    <t>Carlow</t>
  </si>
  <si>
    <t>info@stleoscarlow.ie</t>
  </si>
  <si>
    <t>https://stleoscarlow.ie/</t>
  </si>
  <si>
    <t>1103 - Grado de Ciencia y Tecnología de los Alimentos</t>
  </si>
  <si>
    <t>Polythechnic in Pozega</t>
  </si>
  <si>
    <t>Vukovarska 17</t>
  </si>
  <si>
    <t>Pozega</t>
  </si>
  <si>
    <t>jmesic@vup.hr</t>
  </si>
  <si>
    <t>https://www.vup.hr/</t>
  </si>
  <si>
    <t>Università de Ferrara</t>
  </si>
  <si>
    <t>Via Ludovico Ariosto 36</t>
  </si>
  <si>
    <t>Ferrara</t>
  </si>
  <si>
    <t>annalisa.maietti@unife.it</t>
  </si>
  <si>
    <t>Alma Mater Studorum Universitat di Bologna</t>
  </si>
  <si>
    <t>Via Zamboni 22</t>
  </si>
  <si>
    <t>vittorio.manes@unibo.it</t>
  </si>
  <si>
    <t>ulises.tocino-ruiz@chu-lyon.fr</t>
  </si>
  <si>
    <t>HAPPYCAR GmbH</t>
  </si>
  <si>
    <t>Grosse Reichenstrasse 27</t>
  </si>
  <si>
    <t>Hamburg</t>
  </si>
  <si>
    <t>jobs@happycar.de</t>
  </si>
  <si>
    <t>https://www.happycar.de/ +49 800 5052819</t>
  </si>
  <si>
    <t>Centre Hospitalier Lyon Sud</t>
  </si>
  <si>
    <t>Chemin du Grand Revoyet</t>
  </si>
  <si>
    <t>Filippo Oliva Fisioterapia</t>
  </si>
  <si>
    <t>PIAZZA CINQUE LAMPADI 17/3 (Genova/italia)</t>
  </si>
  <si>
    <t>genova</t>
  </si>
  <si>
    <t>INFO@OLIVAFISIOTERAPIA.COM</t>
  </si>
  <si>
    <t>WWW.OLIVAFISIOTERAPIA.COM</t>
  </si>
  <si>
    <t>Centro Donna Giustizia</t>
  </si>
  <si>
    <t>Via Terranuova, 12b, Ferrara</t>
  </si>
  <si>
    <t>centro@donnagiustizia.it</t>
  </si>
  <si>
    <t>www.centrodonnagiustizia.it</t>
  </si>
  <si>
    <t>Skt. Josef´s International School</t>
  </si>
  <si>
    <t>Frederiksborgvej 10</t>
  </si>
  <si>
    <t>Roskilde</t>
  </si>
  <si>
    <t>info@sjs-roskilde.dk</t>
  </si>
  <si>
    <t>https://sktjosef.com</t>
  </si>
  <si>
    <t>Dalkey School Project National School</t>
  </si>
  <si>
    <t>Glenageary Lodge, Glenageary Co. Dublin</t>
  </si>
  <si>
    <t>A96 RX32</t>
  </si>
  <si>
    <t>Glenageary</t>
  </si>
  <si>
    <t>info@dspns.ie</t>
  </si>
  <si>
    <t>https://www.dspns.ie/</t>
  </si>
  <si>
    <t>Satakunta University of Applied Sciences</t>
  </si>
  <si>
    <t>Satakunnankatu, 23</t>
  </si>
  <si>
    <t>Pori</t>
  </si>
  <si>
    <t>niko.rekola@samk.fi</t>
  </si>
  <si>
    <t>Università di Ferrara</t>
  </si>
  <si>
    <t>catia.contado@unife.it</t>
  </si>
  <si>
    <t>EDUSYSTEM Sp. zo.o. KONTAKT CJO</t>
  </si>
  <si>
    <t>Kontakt - Centrum Języków Obcych Plac Bernardyński 1A/1, 61-844 Poznań</t>
  </si>
  <si>
    <t>61-844</t>
  </si>
  <si>
    <t>Poznan</t>
  </si>
  <si>
    <t>kasia@cjo.pl</t>
  </si>
  <si>
    <t>www.kontakt.cjo.pl</t>
  </si>
  <si>
    <t>CHU de Nice</t>
  </si>
  <si>
    <t>4 Avenue Reine Victoria</t>
  </si>
  <si>
    <t>Niza</t>
  </si>
  <si>
    <t>victor.v@chu-nice.fr</t>
  </si>
  <si>
    <t>https://www.chu-nice.fr/</t>
  </si>
  <si>
    <t>Technische Universität Kaiserslautern</t>
  </si>
  <si>
    <t>Postfach 3049</t>
  </si>
  <si>
    <t>Kaiserslautern</t>
  </si>
  <si>
    <t>kubik@chemie.uni-kl.de</t>
  </si>
  <si>
    <t>www.uni-kl.de</t>
  </si>
  <si>
    <t>Université Bretagne du Sud, Laboratoire de Biotechnologie et Chimie marines</t>
  </si>
  <si>
    <t>Rue André Lwoff, Campus de Tohannoc</t>
  </si>
  <si>
    <t>Vannes</t>
  </si>
  <si>
    <t>Nathalie.bourbougnon@univ-ubs.fr</t>
  </si>
  <si>
    <t>http://www.univ-ubs.fr/fr/index.html</t>
  </si>
  <si>
    <t>Teagasc</t>
  </si>
  <si>
    <t>Teagasc Food Research Centre, Moorepark, Fermoy Co. Cork. P61 C996</t>
  </si>
  <si>
    <t>C996</t>
  </si>
  <si>
    <t>info@teagasc.ie</t>
  </si>
  <si>
    <t>www.teagasc.ie</t>
  </si>
  <si>
    <t>Denmark Technical University</t>
  </si>
  <si>
    <t>Ørsteds Plads, Building 345C DK-2800 Kgs. Lyngby Denmark</t>
  </si>
  <si>
    <t>healthtech-info@dtu.dk</t>
  </si>
  <si>
    <t>https://www.healthtech.dtu.dk/english</t>
  </si>
  <si>
    <t>Loreto college</t>
  </si>
  <si>
    <t>53 st stephen’s green, Dublin 2</t>
  </si>
  <si>
    <t>D02 XE79</t>
  </si>
  <si>
    <t>Info@loretothegreen.ie</t>
  </si>
  <si>
    <t>Www.loretothegreen</t>
  </si>
  <si>
    <t>EMPRESES QUE HAN ACOLLIT ESTUDIANTS ERASMUS PRÀCTIQUES EN ALTRES EDICIONS</t>
  </si>
  <si>
    <t>Musèum National Histoire Naturelle</t>
  </si>
  <si>
    <t>43 rue Buffon. CP48</t>
  </si>
  <si>
    <t>Alan.pradel@mnhn.fr</t>
  </si>
  <si>
    <t>Circolo Tennis Scaligero</t>
  </si>
  <si>
    <t>Viale Cristoforo Colombo, 6</t>
  </si>
  <si>
    <t>Verona</t>
  </si>
  <si>
    <t>scaligerotennis@gmail.com</t>
  </si>
  <si>
    <t>https://www.ctscaligero.it</t>
  </si>
  <si>
    <t>Pulp Master</t>
  </si>
  <si>
    <t>Samariterstrasse 6</t>
  </si>
  <si>
    <t>hq@pulpmaster.de</t>
  </si>
  <si>
    <t>https://www.pulpmaster.de/</t>
  </si>
  <si>
    <t>Vigor Unit</t>
  </si>
  <si>
    <t>Martelaarslaan 345/2</t>
  </si>
  <si>
    <t>Ghent</t>
  </si>
  <si>
    <t>marijn.vancauwenberghe@vigorunit.com</t>
  </si>
  <si>
    <t>www.vigorunit.com</t>
  </si>
  <si>
    <t>Kristiansand Zoo</t>
  </si>
  <si>
    <t>Kardemmome By 4609 4636 Kristiansand</t>
  </si>
  <si>
    <t>Kristiansand</t>
  </si>
  <si>
    <t>post@dyreparken.no</t>
  </si>
  <si>
    <t>https://www.dyreparken.no/baerekraft/bevaring-av-dyr/</t>
  </si>
  <si>
    <t>1401 - Grado de Ingeniería Química</t>
  </si>
  <si>
    <t>University of Chemistry and Technology</t>
  </si>
  <si>
    <t>Techniká 5</t>
  </si>
  <si>
    <t>166 28</t>
  </si>
  <si>
    <t>Adela.Habartova@vscht.cz</t>
  </si>
  <si>
    <t>TAMMERKOSKEN LUKIO</t>
  </si>
  <si>
    <t>SAMMONKATU, 2</t>
  </si>
  <si>
    <t>TAMPERE</t>
  </si>
  <si>
    <t>maarit.luhtala@tampere.fi</t>
  </si>
  <si>
    <t>tampere.fi/tammerkoskenlukio</t>
  </si>
  <si>
    <t>2144 - M.U. en Acuicultura 12-V.2</t>
  </si>
  <si>
    <t>Stolt Sea Farm</t>
  </si>
  <si>
    <t>Rua do Norte S/N 3060-690. Praia da Tocha</t>
  </si>
  <si>
    <t>3060-690</t>
  </si>
  <si>
    <t>Praia da Tocha</t>
  </si>
  <si>
    <t>info.ssf@stolt.com</t>
  </si>
  <si>
    <t>www.prodemar.com</t>
  </si>
  <si>
    <t>Holiday Inn Brussels Airport</t>
  </si>
  <si>
    <t>Holiday Straat 7</t>
  </si>
  <si>
    <t>Diegem</t>
  </si>
  <si>
    <t>hr.trainee@doubletreebrussels.com</t>
  </si>
  <si>
    <t>https://www.ihg.com/holidayinn/hotels/gb/en/brussels/bruap/hoteldetail?cm_mmc=Go</t>
  </si>
  <si>
    <t>T'Expert</t>
  </si>
  <si>
    <t>36 Rue Saint-Didier</t>
  </si>
  <si>
    <t>equipe@texpert.fr</t>
  </si>
  <si>
    <t>http://texpert.fr/</t>
  </si>
  <si>
    <t>2143 - M.U. en Arqueología 12-V.2</t>
  </si>
  <si>
    <t>Parque Arqueológico de Pompeya</t>
  </si>
  <si>
    <t>Via Plinio, 26 - Pompei (NA)</t>
  </si>
  <si>
    <t>Pompei (NA)</t>
  </si>
  <si>
    <t>mbac-pa-pompei@mailcert.beniculturali.it</t>
  </si>
  <si>
    <t>http://pompeiisites.org/</t>
  </si>
  <si>
    <t>Pharmacie de la Mairie</t>
  </si>
  <si>
    <t>9 Rue des Archives</t>
  </si>
  <si>
    <t>PARIS</t>
  </si>
  <si>
    <t>secretariat@pharmacie-mairie-paris.com</t>
  </si>
  <si>
    <t>https://www.pharmaciemairie-paris.com</t>
  </si>
  <si>
    <t>Policy Impact Lab</t>
  </si>
  <si>
    <t>Lituania</t>
  </si>
  <si>
    <t>Kanto 25, Kaunas 44250, Lithuania</t>
  </si>
  <si>
    <t>Lithuania</t>
  </si>
  <si>
    <t>info@policyimpactlab.com</t>
  </si>
  <si>
    <t>https://www.policyimpactlab.com/</t>
  </si>
  <si>
    <t>Obelis GROUP</t>
  </si>
  <si>
    <t>Bd Brand Whitlock 30</t>
  </si>
  <si>
    <t>B-1200</t>
  </si>
  <si>
    <t>mail@obelis.net</t>
  </si>
  <si>
    <t>https://www.obelis.net/</t>
  </si>
  <si>
    <t>lauralandete@hotmail.com</t>
  </si>
  <si>
    <t>Technical Univeristy of Denmark</t>
  </si>
  <si>
    <t>DTU Fødevareinstituttet Kemitorvet Bygning 202</t>
  </si>
  <si>
    <t>DK-2800</t>
  </si>
  <si>
    <t>Kgs Lyngby</t>
  </si>
  <si>
    <t>food@food.dtu.dk</t>
  </si>
  <si>
    <t>https://www.food.dtu.dk/english/service/contact</t>
  </si>
  <si>
    <t>AAP Foundation</t>
  </si>
  <si>
    <t>Kemphaanpad 1</t>
  </si>
  <si>
    <t>1358 AC</t>
  </si>
  <si>
    <t>Almere</t>
  </si>
  <si>
    <t>info@aap.nl</t>
  </si>
  <si>
    <t>www.aap.nl</t>
  </si>
  <si>
    <t>Comwell Copenhaguen Portside</t>
  </si>
  <si>
    <t>Alexandriagade 1</t>
  </si>
  <si>
    <t>Copenhaguen</t>
  </si>
  <si>
    <t>olb@comwell.com</t>
  </si>
  <si>
    <t>Faurecia Services Groupe</t>
  </si>
  <si>
    <t>23 Av. des Champs Pierreux</t>
  </si>
  <si>
    <t>Nanterre</t>
  </si>
  <si>
    <t>leticia.tanguy@faurecia.com</t>
  </si>
  <si>
    <t>https://www.faurecia.com</t>
  </si>
  <si>
    <t>Youth Career Center (CKM Dubrovnik)</t>
  </si>
  <si>
    <t>Obala pape Ivana Pavla II 44A</t>
  </si>
  <si>
    <t>Dubrovnik</t>
  </si>
  <si>
    <t>marko.zmirak@ckmdubrovnik.hr</t>
  </si>
  <si>
    <t>https://ckmdubrovnik.hr/</t>
  </si>
  <si>
    <t>2175 - M.U. en Optometría Avanzada y Ciencias de la Visión 13-V.2</t>
  </si>
  <si>
    <t>Augentagesklinik Spreebogen</t>
  </si>
  <si>
    <t>Alt-Moabit, 101b</t>
  </si>
  <si>
    <t>info@augentagesklinik-mitte.de</t>
  </si>
  <si>
    <t>www.atk-spreebogen.de</t>
  </si>
  <si>
    <t>evotec</t>
  </si>
  <si>
    <t>Essener bogen 7</t>
  </si>
  <si>
    <t>hamburgo</t>
  </si>
  <si>
    <t>humanresources-de@evotec.com</t>
  </si>
  <si>
    <t>www.evotec.com</t>
  </si>
  <si>
    <t>Dow Europe GmbH /Dow Italia Srl</t>
  </si>
  <si>
    <t>Via Francesco Albani, 65</t>
  </si>
  <si>
    <t>gminelli@dow.com</t>
  </si>
  <si>
    <t>www.dow.com</t>
  </si>
  <si>
    <t>1316 - Grado en Economía</t>
  </si>
  <si>
    <t>Vienna House Diplomat prague a.s</t>
  </si>
  <si>
    <t>Evropská 370/15, Praha 6</t>
  </si>
  <si>
    <t>160 00</t>
  </si>
  <si>
    <t>martina.koprinova@viennahouse.com</t>
  </si>
  <si>
    <t>http://www.viennahouse.com/en/diplomat-prague/the-hotel/overview.html</t>
  </si>
  <si>
    <t>Dr Smile Urban Technology GmbH</t>
  </si>
  <si>
    <t>Brunnenstrasse 128, Berlin</t>
  </si>
  <si>
    <t>stefanie.peckman@drsmile.de</t>
  </si>
  <si>
    <t>https://drsmile.de/</t>
  </si>
  <si>
    <t>OPUS FASHION GROUP</t>
  </si>
  <si>
    <t>45 Rue de Courcelles</t>
  </si>
  <si>
    <t>contact@unerobeunsoir.com</t>
  </si>
  <si>
    <t>https://1robepour1soir.com/fr_FR/</t>
  </si>
  <si>
    <t>Centro Cultural Español de Turín</t>
  </si>
  <si>
    <t>Via Paolo Sacchi 48/A</t>
  </si>
  <si>
    <t>Torino</t>
  </si>
  <si>
    <t>info@cceturin.com</t>
  </si>
  <si>
    <t>https://www.cceturin.com/</t>
  </si>
  <si>
    <t>Holiday Inn Express Amsterdam</t>
  </si>
  <si>
    <t>Motorkade 1</t>
  </si>
  <si>
    <t>1021 JR</t>
  </si>
  <si>
    <t>INFO@HIEX-AMSTERDAM.COM</t>
  </si>
  <si>
    <t>https://www.ihg.com/holidayinnexpress/hotels/gb/en/amsterdam/amsmk/hoteldetail?c</t>
  </si>
  <si>
    <t>SELINA (Operation Vila Nova de Milfontes)</t>
  </si>
  <si>
    <t>Rua dos Carris nº9</t>
  </si>
  <si>
    <t>Vila Nova de Milfontes</t>
  </si>
  <si>
    <t>reception.vilanova@selina.com</t>
  </si>
  <si>
    <t>https://www.selina.com/es/portugal/milfontes/</t>
  </si>
  <si>
    <t>BuyIn GmbH</t>
  </si>
  <si>
    <t>Friedrich Ebert Allee 71</t>
  </si>
  <si>
    <t>Bonn</t>
  </si>
  <si>
    <t>mareike.lanzrath@buyin.pro</t>
  </si>
  <si>
    <t>https://www.buyin.pro/</t>
  </si>
  <si>
    <t>GORLINI REMO S.R.L.</t>
  </si>
  <si>
    <t>Via Ronchi 74,Legnano Via Santa Sofia 27,Milan</t>
  </si>
  <si>
    <t>Milan,Lombardia</t>
  </si>
  <si>
    <t>p.gorlini@gorlini.it</t>
  </si>
  <si>
    <t>https://santasofia27.com/. https://gorlini.it/</t>
  </si>
  <si>
    <t>HELLOSAFE</t>
  </si>
  <si>
    <t>64 Rue des Archives</t>
  </si>
  <si>
    <t>maxence@hellosafe.fr</t>
  </si>
  <si>
    <t>https://hellosafe.ca/</t>
  </si>
  <si>
    <t>prise ELTE Law School International Office</t>
  </si>
  <si>
    <t>1053 Budapest, Kecskeméti utca 10-12., 4. Emelet</t>
  </si>
  <si>
    <t>international@ajk.elte.hu</t>
  </si>
  <si>
    <t>https://www.ajk.elte.hu/en/</t>
  </si>
  <si>
    <t>L'Oréal SA</t>
  </si>
  <si>
    <t>41 Rue Martre</t>
  </si>
  <si>
    <t>Clichy</t>
  </si>
  <si>
    <t>lea.neto@loreal.com</t>
  </si>
  <si>
    <t>1212 - Grado de Ciencias Gastronómicas</t>
  </si>
  <si>
    <t>Università degli studi di palermo</t>
  </si>
  <si>
    <t>Via Barlotta 4, Trapani</t>
  </si>
  <si>
    <t>Trapani</t>
  </si>
  <si>
    <t>incoming@unipa.it</t>
  </si>
  <si>
    <t>CKM Dubrovnik Youth Career Centre</t>
  </si>
  <si>
    <t>Obala pape Ivana Pavla II 44A 20000 Dubrovnik</t>
  </si>
  <si>
    <t>info@ckmdubrovink.hr</t>
  </si>
  <si>
    <t>Akoustic Arts</t>
  </si>
  <si>
    <t>157 Boulevard MacDonalds</t>
  </si>
  <si>
    <t>david.zaoui@akoustik-arts.com</t>
  </si>
  <si>
    <t>https://www.akoustic-arts.com</t>
  </si>
  <si>
    <t>Erasmus Life Aveiro</t>
  </si>
  <si>
    <t>Rua de Ovar 31</t>
  </si>
  <si>
    <t>3810-138</t>
  </si>
  <si>
    <t>bruno.erasmuslife@gmail.com</t>
  </si>
  <si>
    <t>https://www.erasmuslifelisboa.com/</t>
  </si>
  <si>
    <t>Caterpillar Financial Services</t>
  </si>
  <si>
    <t>Luxemburgo</t>
  </si>
  <si>
    <t>Luxembourg</t>
  </si>
  <si>
    <t>4 A Rue Henri M. Schnadt, 2530 Luxembourg</t>
  </si>
  <si>
    <t>Roger.Dunning@cat.com</t>
  </si>
  <si>
    <t>Klothberg</t>
  </si>
  <si>
    <t>World Fashion Centre, Tower 2, Ground Floor, No.9 Koningin Wilhelminaplein 13, 1062 HH Amsterdam</t>
  </si>
  <si>
    <t>info@klothberg.com</t>
  </si>
  <si>
    <t>http://www.klothberg.com</t>
  </si>
  <si>
    <t>NetAffiliation Portugal</t>
  </si>
  <si>
    <t>Avenida da Liberdade, 225</t>
  </si>
  <si>
    <t>1250-142</t>
  </si>
  <si>
    <t>bruno.delongueil@kwanko.com</t>
  </si>
  <si>
    <t>+</t>
  </si>
  <si>
    <t>Universidad Tecnológica de Chalmers</t>
  </si>
  <si>
    <t>Chalmersplatsen 4</t>
  </si>
  <si>
    <t>mikael.molin@chalmers.se</t>
  </si>
  <si>
    <t>IN-LIVE UND GASTRO EVENTS</t>
  </si>
  <si>
    <t>Bolongarostrasse 97</t>
  </si>
  <si>
    <t>info@in-live-events.de</t>
  </si>
  <si>
    <t>https://in-live-events.de</t>
  </si>
  <si>
    <t>Trinity College Dublin</t>
  </si>
  <si>
    <t>Room 6001, Arts Building, Trinity College Dublin, Dublin, 2</t>
  </si>
  <si>
    <t>D01 PN40</t>
  </si>
  <si>
    <t>mary.rogan@tcd.ie</t>
  </si>
  <si>
    <t>https://www.tcd.ie/law/research/PRILA/index.php</t>
  </si>
  <si>
    <t>Umakii</t>
  </si>
  <si>
    <t>33 Boulevard Amiral Courbet</t>
  </si>
  <si>
    <t>ericlelong44@gmail.com</t>
  </si>
  <si>
    <t>2139 - M.U. en Contaminación, Toxicología y Sanidad Ambient. 12-V.2</t>
  </si>
  <si>
    <t>9727 DL</t>
  </si>
  <si>
    <t>info@bioclearearth.nl</t>
  </si>
  <si>
    <t>https://bioclearearth.nl/</t>
  </si>
  <si>
    <t>IPO Porto EPOP</t>
  </si>
  <si>
    <t>Rua Dr. António Bernardino de Almeida. 4200-072 Porto, Portugal</t>
  </si>
  <si>
    <t>Porto</t>
  </si>
  <si>
    <t>diripo@ipoporto.min-saude.pt</t>
  </si>
  <si>
    <t>http://www.ipoporto.pt</t>
  </si>
  <si>
    <t>Agencja Lighthouse sp.zo.o</t>
  </si>
  <si>
    <t>Wolnego 4a/15, Katowice</t>
  </si>
  <si>
    <t>40-857</t>
  </si>
  <si>
    <t>Katowice</t>
  </si>
  <si>
    <t>kontakt@agencjalh.pl</t>
  </si>
  <si>
    <t>https://agencjalh.pl</t>
  </si>
  <si>
    <t>Marko Polo Celojumi</t>
  </si>
  <si>
    <t>Gustava Zemgale gatve 74</t>
  </si>
  <si>
    <t>LV-1039</t>
  </si>
  <si>
    <t>Riga, Latvia</t>
  </si>
  <si>
    <t>kristaps@markopolo.lv</t>
  </si>
  <si>
    <t>www.markopolo.lv</t>
  </si>
  <si>
    <t>Royal Zoological Society of Antwerp</t>
  </si>
  <si>
    <t>Koningin Astridplein 20-26, 2018 Antwerp, Belgium</t>
  </si>
  <si>
    <t>Amberes (Antwerpen)</t>
  </si>
  <si>
    <t>zjef.pereboom@kmda.org</t>
  </si>
  <si>
    <t>https://www.zooscience.be/en/</t>
  </si>
  <si>
    <t>University of Oslo, department of biosciences</t>
  </si>
  <si>
    <t>Blindernvn. 31</t>
  </si>
  <si>
    <t>s.l.aviles.@ncmm.uio.no</t>
  </si>
  <si>
    <t>https://www.mn.uio.no/ibv/english/</t>
  </si>
  <si>
    <t>Emma Sleep GmbH</t>
  </si>
  <si>
    <t>Wilhelm-Leuschner-Straße 78</t>
  </si>
  <si>
    <t>Isabel.dressen@emma-sleep.com</t>
  </si>
  <si>
    <t>https://team.emma-sleep.com/</t>
  </si>
  <si>
    <t>Kauno 25, Kaunas</t>
  </si>
  <si>
    <t>Kaunas</t>
  </si>
  <si>
    <t>elma@policyimpactlab.com</t>
  </si>
  <si>
    <t>https://www.policyimpactlab.com</t>
  </si>
  <si>
    <t>ThermoFisher Scientific</t>
  </si>
  <si>
    <t>Rapsgatan 7P | P.O. Box 6460 | 751 37 Uppsala, Sweden</t>
  </si>
  <si>
    <t>Niclas.rydell@thermofisher.com</t>
  </si>
  <si>
    <t>www.thermoscientific.com/phadia</t>
  </si>
  <si>
    <t>Law Consultancy Nefijar</t>
  </si>
  <si>
    <t>Prins Hendrikstraat, 9</t>
  </si>
  <si>
    <t>La Haya</t>
  </si>
  <si>
    <t>ruiz.eu@gmail.com</t>
  </si>
  <si>
    <t>Universidad de Hamburgo-Medical School</t>
  </si>
  <si>
    <t>Am Kaiserkai 1, 20457 Hamburg</t>
  </si>
  <si>
    <t>Hamburgo</t>
  </si>
  <si>
    <t>thomas.gronwald@medicalschool-hamburg.de</t>
  </si>
  <si>
    <t>https://www.medicalschool-hamburg.de/en/</t>
  </si>
  <si>
    <t>UiT THE ARTIC UNIVERSITY OF NORWAY</t>
  </si>
  <si>
    <t>Klokkagårdsbakken, 35</t>
  </si>
  <si>
    <t>Tromsø</t>
  </si>
  <si>
    <t>ova023@uit.no</t>
  </si>
  <si>
    <t>Reaching out Romania</t>
  </si>
  <si>
    <t>eStr. Rotaresti DN, nº 136A, Bascov, jud. Arges.</t>
  </si>
  <si>
    <t>Arges</t>
  </si>
  <si>
    <t>reachingoutrom@yahoo.com</t>
  </si>
  <si>
    <t>https://www.reachingout.ro/</t>
  </si>
  <si>
    <t>Willingness Clinic Malta</t>
  </si>
  <si>
    <t>Willingness Hub, Qolla Street, Zebbug ZGB1511, Malta</t>
  </si>
  <si>
    <t>ZGB1511</t>
  </si>
  <si>
    <t>Zebbug</t>
  </si>
  <si>
    <t>internships@willingness.com.mt</t>
  </si>
  <si>
    <t>https://willingness.com.mt/</t>
  </si>
  <si>
    <t>Whitepress sp. z o.o.</t>
  </si>
  <si>
    <t>street Legionów 26/28</t>
  </si>
  <si>
    <t>43-300</t>
  </si>
  <si>
    <t>Bielsko-Biala</t>
  </si>
  <si>
    <t>intern@whitepress.net</t>
  </si>
  <si>
    <t>whitepress.net</t>
  </si>
  <si>
    <t>S.B.G.K Attorney at Law</t>
  </si>
  <si>
    <t>Andrássy utca 113</t>
  </si>
  <si>
    <t>mailbox@sbgk.hu</t>
  </si>
  <si>
    <t>x-webdoc://84B51392-EDCD-408B-AF4D-D9B6D0000741/www.sbgk.hu</t>
  </si>
  <si>
    <t>Clube Cultural Europeu</t>
  </si>
  <si>
    <t>R. Alm. Sarmento Rodrigues Lote 3 Piso -1</t>
  </si>
  <si>
    <t>ana.quintela.clube@gmail.com</t>
  </si>
  <si>
    <t>Bioclear earth</t>
  </si>
  <si>
    <t>Rozenburglaan 13</t>
  </si>
  <si>
    <t>Nature Trust</t>
  </si>
  <si>
    <t>Wied Ghollieqa Environment Centre, Lower Level, Car Park 1, University of Malta, Msida.</t>
  </si>
  <si>
    <t>Valletta. VLT 1000</t>
  </si>
  <si>
    <t>info@naturetrustmalta.org</t>
  </si>
  <si>
    <t>Sana Expert</t>
  </si>
  <si>
    <t>Schillerstrasse 40</t>
  </si>
  <si>
    <t>patricia.mille@sanaexpert.de</t>
  </si>
  <si>
    <t>https://sanaexpert.es/</t>
  </si>
  <si>
    <t>Avenue des Arts 56</t>
  </si>
  <si>
    <t>www.finnova.eu</t>
  </si>
  <si>
    <t>Technical University of Kosice</t>
  </si>
  <si>
    <t>Eslovaquia</t>
  </si>
  <si>
    <t>Letna 1/9</t>
  </si>
  <si>
    <t>Kosice</t>
  </si>
  <si>
    <t>jan.buleca@tuke.sk</t>
  </si>
  <si>
    <t>www.tuke.sk</t>
  </si>
  <si>
    <t>Földiklinik GmbH &amp; Co.KG</t>
  </si>
  <si>
    <t>Rößlehofweg 2-6</t>
  </si>
  <si>
    <t>Hinterzarten</t>
  </si>
  <si>
    <t>info@foeldiklinik.de</t>
  </si>
  <si>
    <t>https://www.foeldiklinik.de/inicio/</t>
  </si>
  <si>
    <t>Traineeland</t>
  </si>
  <si>
    <t>Schonensche Straße, 5.</t>
  </si>
  <si>
    <t>traineeland@gmail.com</t>
  </si>
  <si>
    <t>ww.traineeland.com</t>
  </si>
  <si>
    <t>Fondazione IRCCS Ca’Granda Ospedale Maggiore Policlinico</t>
  </si>
  <si>
    <t>Via Francesco Sforza, 28- 20122 Milano</t>
  </si>
  <si>
    <t>liliana.restelli@policlinico.mi.it</t>
  </si>
  <si>
    <t>https://www.policlinico.mi.it/</t>
  </si>
  <si>
    <t>2044 - M.U. en Historia Contemporánea 09-V.1</t>
  </si>
  <si>
    <t>Dargaud-Lombard</t>
  </si>
  <si>
    <t>Avenue Paul-Henri Spaak 7, 1060 Brussels</t>
  </si>
  <si>
    <t>christopher.b@europecomics.com</t>
  </si>
  <si>
    <t>www.europecomics.com</t>
  </si>
  <si>
    <t>Consiglio Nazionale delle Ricerche</t>
  </si>
  <si>
    <t>Piazzale E. Fermi, Portici (NA)</t>
  </si>
  <si>
    <t>Portici</t>
  </si>
  <si>
    <t>segreteria@ipsp.cnr.it</t>
  </si>
  <si>
    <t>http://www.ipsp.cnr.it/</t>
  </si>
  <si>
    <t>Coppieters Foundation</t>
  </si>
  <si>
    <t>info@ideasforeurope.eu</t>
  </si>
  <si>
    <t>https://ideasforeurope.eu/</t>
  </si>
  <si>
    <t>NUI Galway</t>
  </si>
  <si>
    <t>Aras de Brun University Road Galway H91TK33</t>
  </si>
  <si>
    <t>H91TK33</t>
  </si>
  <si>
    <t>Galway</t>
  </si>
  <si>
    <t>sara.farrona@nuigalway.ie</t>
  </si>
  <si>
    <t>http://www.nuigalway.ie/</t>
  </si>
  <si>
    <t>HelmholtzZentrum münchen, LMU-university. Götz lab, embryogenesis group</t>
  </si>
  <si>
    <t>Großhaderner Str. 9, D-82152 Planegg-Martinsried</t>
  </si>
  <si>
    <t>elsa.melo@helmholtz-muenchen.de</t>
  </si>
  <si>
    <t>https://www.en.bmc.med.uni-muenchen.de/research/research_areas/principal_investi</t>
  </si>
  <si>
    <t>Instituto Cervantes de Hamburgo</t>
  </si>
  <si>
    <t>Fischertwiete 1 Eingang B</t>
  </si>
  <si>
    <t>hamburg@cervantes.es</t>
  </si>
  <si>
    <t>Finnova</t>
  </si>
  <si>
    <t>financial@finnova.eu</t>
  </si>
  <si>
    <t>Dimitra International</t>
  </si>
  <si>
    <t>Bessemerstraße 82</t>
  </si>
  <si>
    <t>info@dimitrainternational.com</t>
  </si>
  <si>
    <t>http://www.dimitrainternational.com/</t>
  </si>
  <si>
    <t>Gil Robles - Guy San Bartolomé &amp; Associés</t>
  </si>
  <si>
    <t>Avenue Louise nº522</t>
  </si>
  <si>
    <t>g.san.bartolome@avocat.be</t>
  </si>
  <si>
    <t>www.gilrobles.eu</t>
  </si>
  <si>
    <t>Brussels Environnement</t>
  </si>
  <si>
    <t>Avenue du Port 86C/3000 à 1000 Bruxelles</t>
  </si>
  <si>
    <t>info@environnement.brussels</t>
  </si>
  <si>
    <t>University of Helsinki</t>
  </si>
  <si>
    <t>Haartman-institute; Haartmaninkatu 3, 00290 Helsinki</t>
  </si>
  <si>
    <t>studentexchange@helsinki.fi</t>
  </si>
  <si>
    <t>https://www.helsinki.fi/en</t>
  </si>
  <si>
    <t>1207 - Grado en Óptica y Optometría</t>
  </si>
  <si>
    <t>INSTITUTO KAROLINSKA</t>
  </si>
  <si>
    <t>EUGENIAVAGEN 12, SOLNA</t>
  </si>
  <si>
    <t>171 64</t>
  </si>
  <si>
    <t>SOLNA</t>
  </si>
  <si>
    <t>marika.wahlberg.ramsay@ki.se</t>
  </si>
  <si>
    <t>ki.se</t>
  </si>
  <si>
    <t>2140 - M.U. en Física Médica 12-V.2</t>
  </si>
  <si>
    <t>German Cancer Research Center (DKFZ)</t>
  </si>
  <si>
    <t>Deutsches Krebsforschungszentrum Im Neuenheimer Feld 280 69120 Heidelberg</t>
  </si>
  <si>
    <t>j.peter@dkfz-heidelberg.de</t>
  </si>
  <si>
    <t>www.dkfz.de</t>
  </si>
  <si>
    <t>Nice</t>
  </si>
  <si>
    <t>sophiekine06@gmail.com</t>
  </si>
  <si>
    <t>Caritas Diocesana Roma</t>
  </si>
  <si>
    <t>Via Marsala, 103</t>
  </si>
  <si>
    <t>g.castrocedeno@areasanitaria.it</t>
  </si>
  <si>
    <t>Bertin Sophie</t>
  </si>
  <si>
    <t>4 rue louis genari</t>
  </si>
  <si>
    <t>https://www.doctolib.fr/masseur-kinesitherapeute/nice/sophie-bertin</t>
  </si>
  <si>
    <t>director@simieducation.org</t>
  </si>
  <si>
    <t>FARMACIA BAGANZA SNC</t>
  </si>
  <si>
    <t>VIA BAGANZA, 11/E, 43125 - PARMA (ITALIA)</t>
  </si>
  <si>
    <t>PARMA (ITALIA)</t>
  </si>
  <si>
    <t>info@farmaciabaganza.com</t>
  </si>
  <si>
    <t>Via Marsala 97, Roma</t>
  </si>
  <si>
    <t>q.castrocedeno@areasanitaria.it</t>
  </si>
  <si>
    <t>http://www.caritasroma.it/attivita/nel-territorio/sanita/</t>
  </si>
  <si>
    <t>Howest University</t>
  </si>
  <si>
    <t>Markesteenweg 58</t>
  </si>
  <si>
    <t>Cortrique</t>
  </si>
  <si>
    <t>sigrid.van.den.branden@howest.be</t>
  </si>
  <si>
    <t>www.howest.be</t>
  </si>
  <si>
    <t>STIFTUNG NATURSCHUTZFONDS BRANDENBURG</t>
  </si>
  <si>
    <t>Heinrich-Mann-Allee 18/19 14473 Potsdam</t>
  </si>
  <si>
    <t>Potsdam</t>
  </si>
  <si>
    <t>michael.zauft@naturschutzfonds.de</t>
  </si>
  <si>
    <t>https://www.naturschutzfonds.de/</t>
  </si>
  <si>
    <t>http://www.simiroma.org/about/aboutes.htm</t>
  </si>
  <si>
    <t>Quercus - Associação Nacional de Conservação de Natureza</t>
  </si>
  <si>
    <t>Moinho Novo – Galiza, 7500-022, Vila Nova de Santo André</t>
  </si>
  <si>
    <t>7500-022</t>
  </si>
  <si>
    <t>Vila Nova de Santo André</t>
  </si>
  <si>
    <t>crassa@quercus.pt</t>
  </si>
  <si>
    <t>www.quercus.pt</t>
  </si>
  <si>
    <t>dublin@wordperfect.ie</t>
  </si>
  <si>
    <t>Sapienza Università di Roma</t>
  </si>
  <si>
    <t>Piazzale Aldo Moro, 5</t>
  </si>
  <si>
    <t>antonio.zuffiano@uniroma1.it</t>
  </si>
  <si>
    <t>https://www.uniroma1.it/it/</t>
  </si>
  <si>
    <t>Universitat de Heidelberg</t>
  </si>
  <si>
    <t>Im Neuenheimer Feld 307, 69120 Heidelberg, Alemanya</t>
  </si>
  <si>
    <t>agnes.golombek@uni-heidelberg.de</t>
  </si>
  <si>
    <t>http://www.ana.uni-heidelberg.de/index.php?id=240</t>
  </si>
  <si>
    <t>IASIS NGO</t>
  </si>
  <si>
    <t>Acharnon 297, Athens</t>
  </si>
  <si>
    <t>interns@iasismed.eu</t>
  </si>
  <si>
    <t>https://www.iasismed.eu</t>
  </si>
  <si>
    <t>RWTH Aachen University</t>
  </si>
  <si>
    <t>Templergraben 55, 52062 Aachen, Alemania</t>
  </si>
  <si>
    <t>impressum@rwth-aachen.de</t>
  </si>
  <si>
    <t>https://www.rwth-aachen.de/</t>
  </si>
  <si>
    <t>Rudbeck Laboratory, Uppsala University, Medical Daculty</t>
  </si>
  <si>
    <t>Dag Hammarskjölds Väg 20</t>
  </si>
  <si>
    <t>fredrik.swartling@igp.uu.se</t>
  </si>
  <si>
    <t>https://igp.uu.se/research/neuro-oncology/fredrik-swartling/</t>
  </si>
  <si>
    <t>Macron Spa</t>
  </si>
  <si>
    <t>Gianluca Pavanello</t>
  </si>
  <si>
    <t>Valsamoggia- Crespellano (BO)</t>
  </si>
  <si>
    <t>Info@macron.com</t>
  </si>
  <si>
    <t>Www.macron.com</t>
  </si>
  <si>
    <t>Institute of Tropical Medicine (ITM), Antwerp</t>
  </si>
  <si>
    <t>Kronenburgstraat 43, 2000 Antwerpen, Bélgica</t>
  </si>
  <si>
    <t>2000 Antwerpen</t>
  </si>
  <si>
    <t>Antwerpen, Bélgica</t>
  </si>
  <si>
    <t>itmedu@itg.be</t>
  </si>
  <si>
    <t>https://www.itg.be</t>
  </si>
  <si>
    <t>2074 - M.U. en Neurociencias Básicas y Aplicadas 09-V.1</t>
  </si>
  <si>
    <t>VIB-KU Leuven Center for Brain &amp; Disease Research</t>
  </si>
  <si>
    <t>Campus Gasthuisberg, Herestraat 49, Postbus 602 3000 Leuven Belgium</t>
  </si>
  <si>
    <t>patrik.verstreken@kuleuven.be</t>
  </si>
  <si>
    <t>https://cbd.vib.be/news</t>
  </si>
  <si>
    <t>ATLETICA FIRENZE MARATHON</t>
  </si>
  <si>
    <t>Viale M. Fanti 2. Firenze, Italy</t>
  </si>
  <si>
    <t>Florencia</t>
  </si>
  <si>
    <t>info@firenzeatletica.it</t>
  </si>
  <si>
    <t>www.firenceatletica.it</t>
  </si>
  <si>
    <t>ClinkNOORD</t>
  </si>
  <si>
    <t>Badhuiskade 3, Amsterdam, Países Bajos</t>
  </si>
  <si>
    <t>1031 KV</t>
  </si>
  <si>
    <t>maarten@clinknoord.nl</t>
  </si>
  <si>
    <t>https://www.clinkhostels.com/</t>
  </si>
  <si>
    <t>L-Università ta' Malta</t>
  </si>
  <si>
    <t>info@um.edu.mt</t>
  </si>
  <si>
    <t>www.um.edu.mt</t>
  </si>
  <si>
    <t>Rue de la Science 1040 Bruxelles</t>
  </si>
  <si>
    <t>marinacolomarenas@gmail.com</t>
  </si>
  <si>
    <t>Institutionen för neurovetenskap, BMC</t>
  </si>
  <si>
    <t>Uppsala biomedicinska centrum (BMC), Husargatan 3</t>
  </si>
  <si>
    <t>751 24</t>
  </si>
  <si>
    <t>Helgi.Schioth@neuro.uu.se</t>
  </si>
  <si>
    <t>1001 - Grado Filología Catalana</t>
  </si>
  <si>
    <t>Sprachen Koll GmbH</t>
  </si>
  <si>
    <t>Austria</t>
  </si>
  <si>
    <t>Marktstraße 35</t>
  </si>
  <si>
    <t>Gramastetten</t>
  </si>
  <si>
    <t>sandra.robitsch@sprachen-koll.at</t>
  </si>
  <si>
    <t>https://sprachen-koll.at/de</t>
  </si>
  <si>
    <t>University of Antwerp</t>
  </si>
  <si>
    <t>Campus Drie Eiken, Building D, D1.21 Universiteitsplein 1</t>
  </si>
  <si>
    <t>Antwerp (Wilrijk), Belgium</t>
  </si>
  <si>
    <t>marcel.eens@uantwerpen.be</t>
  </si>
  <si>
    <t>https://www.uantwerpen.be/en/research-groups/behavioural-ecology-ecophysiology/</t>
  </si>
  <si>
    <t>No la tengo todavía</t>
  </si>
  <si>
    <t>SPEA (Portuguese Society for the Study of Birds)</t>
  </si>
  <si>
    <t>Av. Columbano Bordalo Pinheiro, 87, 3º Andar Lisboa</t>
  </si>
  <si>
    <t>1070-062</t>
  </si>
  <si>
    <t>spea@spea.pt</t>
  </si>
  <si>
    <t>www.spea.pt</t>
  </si>
  <si>
    <t>CASTOR SE</t>
  </si>
  <si>
    <t>1115 BUDAPEST, Bartók Béla út 132. 4/9</t>
  </si>
  <si>
    <t>attila.fecskovics@gmail.com</t>
  </si>
  <si>
    <t>castorse.hu</t>
  </si>
  <si>
    <t>Technická 5, Praha 6</t>
  </si>
  <si>
    <t>anna.eiflerova@vscht.cz</t>
  </si>
  <si>
    <t>https://www.vscht.cz</t>
  </si>
  <si>
    <t>2170 - M.U. en Bienestar Social: Intervención Fam. 13-V.2</t>
  </si>
  <si>
    <t>Hochschule der Medien (University of Applied Science)</t>
  </si>
  <si>
    <t>Nobelstrasse 10 70569 Stuttgart Germany</t>
  </si>
  <si>
    <t>incomings@hdm-stuttgart.de</t>
  </si>
  <si>
    <t>Word Perfect Translations Ldt.</t>
  </si>
  <si>
    <t>22 Upper Ormond, Quay, Dublin 7, Ireland</t>
  </si>
  <si>
    <t>D07</t>
  </si>
  <si>
    <t>www.wordperfect.ie</t>
  </si>
  <si>
    <t>Instituto Pasteur</t>
  </si>
  <si>
    <t>25-28 Rue du Dr Roux, 75015 Paris, Francia</t>
  </si>
  <si>
    <t>daniele.sinnaya@pasteur.fr</t>
  </si>
  <si>
    <t>https://www.pasteur.fr/en</t>
  </si>
  <si>
    <t>Polyviou, Dimitrakopoulou, 18, Ano Patisia, 111 41 Athens, Greece</t>
  </si>
  <si>
    <t>interns@iasis.med.eu</t>
  </si>
  <si>
    <t>iasismed.eu</t>
  </si>
  <si>
    <t>Desentop Ambiente LDA</t>
  </si>
  <si>
    <t>Rua Boqueirao Ferro, 4 Camarate Lisboa 2680-177</t>
  </si>
  <si>
    <t>laurent@desentop.com</t>
  </si>
  <si>
    <t>www.desentopambienteLDA.com</t>
  </si>
  <si>
    <t>NGO ATINA: Citizens association for combating trafficking in human beings and al</t>
  </si>
  <si>
    <t>Palmoticeva 16a/2, 11000 Belgrade.</t>
  </si>
  <si>
    <t>Belgrad</t>
  </si>
  <si>
    <t>office@atina.org.rs</t>
  </si>
  <si>
    <t>http://atina.org.rs/</t>
  </si>
  <si>
    <t>pricewater house gmbh</t>
  </si>
  <si>
    <t>Georg-Glock-Strasse 22</t>
  </si>
  <si>
    <t>Duesseldorf</t>
  </si>
  <si>
    <t>de_peopleservice@pwc.com</t>
  </si>
  <si>
    <t>www.pwc.com</t>
  </si>
  <si>
    <t>1006 - Grado de Historia del Arte</t>
  </si>
  <si>
    <t>Patricia Sasportes Unipessoal, Ida. NIF 510488650</t>
  </si>
  <si>
    <t>Oficinas da Escola Manual da Maia Rua Freitas Gazul n6</t>
  </si>
  <si>
    <t>1350-149</t>
  </si>
  <si>
    <t>atendimento@abaseescoladearte.pt</t>
  </si>
  <si>
    <t>https://abaseescoladearte.pt/</t>
  </si>
  <si>
    <t>University of Bordeaux</t>
  </si>
  <si>
    <t>França</t>
  </si>
  <si>
    <t>Amphithéâtre 3 à 12, 33000 Bordeaux, Francia</t>
  </si>
  <si>
    <t>Bordeaux</t>
  </si>
  <si>
    <t>Anna.gerykova@u-bordeaux.fr</t>
  </si>
  <si>
    <t>https://www.u-bordeaux.com/</t>
  </si>
  <si>
    <t>Kinderwunschpraxis am Innsbrucker Platz Berlin</t>
  </si>
  <si>
    <t>Hauptstraße 65</t>
  </si>
  <si>
    <t>Friedenau, Berlín</t>
  </si>
  <si>
    <t>jez@kinderwunschpraxis-berlin.de</t>
  </si>
  <si>
    <t>https://www.kinderwunschpraxis-berlin.de/</t>
  </si>
  <si>
    <t>Kids Rainbow</t>
  </si>
  <si>
    <t>Turquia</t>
  </si>
  <si>
    <t>Gaziantep - sahinbey - TurkeyMuharrem Sk. No:46, Kozanl&amp;#305;, 27010 Sahinbey/Gaziantep, Turquía</t>
  </si>
  <si>
    <t>Gazaintep</t>
  </si>
  <si>
    <t>https://www.kidsrainbow.org/contact</t>
  </si>
  <si>
    <t>info@kidsrainbow.org</t>
  </si>
  <si>
    <t>https://www.kidsrainbow.org/</t>
  </si>
  <si>
    <t>1407 - Grado de Ingeniería Multimedia</t>
  </si>
  <si>
    <t>International Audio Laboratories Erlangen</t>
  </si>
  <si>
    <t>Gewerbegebiet, Am Wolfsmantel 33</t>
  </si>
  <si>
    <t>Erlangen</t>
  </si>
  <si>
    <t>info@audiolabs-erlangen.de</t>
  </si>
  <si>
    <t>audiolabs-erlangen.de</t>
  </si>
  <si>
    <t>Unilever</t>
  </si>
  <si>
    <t>Weena 455</t>
  </si>
  <si>
    <t>3013 AL</t>
  </si>
  <si>
    <t>Sabine.Greijmans@unilever.com</t>
  </si>
  <si>
    <t>https://www.unilever.com/</t>
  </si>
  <si>
    <t>Poligrafica Industriale SRL</t>
  </si>
  <si>
    <t>Itàlia</t>
  </si>
  <si>
    <t>Via Argine 1150</t>
  </si>
  <si>
    <t>Napoli</t>
  </si>
  <si>
    <t>poligraficaindustriale@legalmail.it</t>
  </si>
  <si>
    <t>https://www.poligraficaindustriale.it</t>
  </si>
  <si>
    <t>Bulgari Hotel and Resorts</t>
  </si>
  <si>
    <t>Lungotevere Marzio, 9</t>
  </si>
  <si>
    <t>francesca.fivoli@bulgarihotels.com</t>
  </si>
  <si>
    <t>https://www.bulgarihotels.com</t>
  </si>
  <si>
    <t>IN-DOMUS S.R.L</t>
  </si>
  <si>
    <t>Via Mario del Monaco 4</t>
  </si>
  <si>
    <t>amministrazione@in-domus.it</t>
  </si>
  <si>
    <t>www.in-domus.it</t>
  </si>
  <si>
    <t>Consulado General de Amsterdam</t>
  </si>
  <si>
    <t>Frederiksplein, 34</t>
  </si>
  <si>
    <t>1017XN</t>
  </si>
  <si>
    <t>jeronimo.arroyo@maec.es</t>
  </si>
  <si>
    <t>Lokimica sa</t>
  </si>
  <si>
    <t>Vasvari P. u. 4.</t>
  </si>
  <si>
    <t>Pecs, Hungria</t>
  </si>
  <si>
    <t>kemenesi.gabor@gmail.com</t>
  </si>
  <si>
    <t>lokimica.es</t>
  </si>
  <si>
    <t>UiO Universitetet i Oslo</t>
  </si>
  <si>
    <t>Problemveien, 7</t>
  </si>
  <si>
    <t>n.f.j.edin@fys.uio.no</t>
  </si>
  <si>
    <t>https://www.uio.no</t>
  </si>
  <si>
    <t>4.Screen GmbH</t>
  </si>
  <si>
    <t>Sailerstraße 17</t>
  </si>
  <si>
    <t>eva.meyer@4screen.com</t>
  </si>
  <si>
    <t>www.4screen.com</t>
  </si>
  <si>
    <t>SPEA</t>
  </si>
  <si>
    <t>Av. Alm. Gago Coutinho 46A, 1700-031 Lisboa</t>
  </si>
  <si>
    <t>1700-031</t>
  </si>
  <si>
    <t>https://spea.pt</t>
  </si>
  <si>
    <t>Juvigo Gmbh</t>
  </si>
  <si>
    <t>Adalbertstr. 20</t>
  </si>
  <si>
    <t>Berlín</t>
  </si>
  <si>
    <t>contact@juvigo.com</t>
  </si>
  <si>
    <t>https://juvigo.de</t>
  </si>
  <si>
    <t>Varés &amp; Asociados</t>
  </si>
  <si>
    <t>Polònia</t>
  </si>
  <si>
    <t>Stawki 2A local 39 (VII piso) 00-193 Varsovia</t>
  </si>
  <si>
    <t>00-193</t>
  </si>
  <si>
    <t>j.a.godoy@abogadosenpolonia.com</t>
  </si>
  <si>
    <t>https://www.abogadosenpolonia.com/es</t>
  </si>
  <si>
    <t>Embajada Española en Paises Bajos</t>
  </si>
  <si>
    <t>Lange Voorhout 50, 2514 EG Den Haag</t>
  </si>
  <si>
    <t>2514 EG</t>
  </si>
  <si>
    <t>Den Haag</t>
  </si>
  <si>
    <t>emb.lahaya@maec.es</t>
  </si>
  <si>
    <t>Aurea Ana Palace Hotel 5*</t>
  </si>
  <si>
    <t>Akadémia utca 15-17</t>
  </si>
  <si>
    <t>manager@aureaanapalacehotel.com</t>
  </si>
  <si>
    <t>eurostarshotels.com</t>
  </si>
  <si>
    <t>Ernst &amp; Young GmbH Wirtschaftsprüfungsgesellschaft</t>
  </si>
  <si>
    <t>Arnulfstraße 59</t>
  </si>
  <si>
    <t>kathrin.leeb@de.ey.com</t>
  </si>
  <si>
    <t>https://www.ey.com /de_de</t>
  </si>
  <si>
    <t>Av des arts 56</t>
  </si>
  <si>
    <t>finnova.eu</t>
  </si>
  <si>
    <t>Sunshine Village</t>
  </si>
  <si>
    <t>Grècia</t>
  </si>
  <si>
    <t>Hersonissos, Heraklion, 70014, Crete</t>
  </si>
  <si>
    <t>Hersonissos</t>
  </si>
  <si>
    <t>info@sunshinevillage.gr</t>
  </si>
  <si>
    <t>www.sunshinevillage.gr</t>
  </si>
  <si>
    <t>euradio</t>
  </si>
  <si>
    <t>19, rue Jeanne d'Arc, Nantes.</t>
  </si>
  <si>
    <t>Mathilde.chauvel@euradio.fr</t>
  </si>
  <si>
    <t>https://euradio.fr/</t>
  </si>
  <si>
    <t>German Institute of Human Nutrition (DIfE)</t>
  </si>
  <si>
    <t>Arthur-Scheunert-Allee 114-116</t>
  </si>
  <si>
    <t>Nuthetal</t>
  </si>
  <si>
    <t>rachel.lippert@dife.de</t>
  </si>
  <si>
    <t>FilderKlinik</t>
  </si>
  <si>
    <t>Im Haberschlai 7, 70794 Filderstadt, Alemania</t>
  </si>
  <si>
    <t>Filderstadt</t>
  </si>
  <si>
    <t>m.veigele@filderklinik.de</t>
  </si>
  <si>
    <t>https://www.filderklinik.de</t>
  </si>
  <si>
    <t>Uria Menéndez</t>
  </si>
  <si>
    <t>Sq. de Meeûs 40, 1000 Bruxelles, Bélgica.</t>
  </si>
  <si>
    <t>talent@uria.com</t>
  </si>
  <si>
    <t>https://www.uria.com/</t>
  </si>
  <si>
    <t>TERRA AZUL Animaçao Turística Lda</t>
  </si>
  <si>
    <t>Marina Vila Franca do Campo, 4</t>
  </si>
  <si>
    <t>9680-187</t>
  </si>
  <si>
    <t>São Miguel Island</t>
  </si>
  <si>
    <t>partners@azoreswhalewatch.com</t>
  </si>
  <si>
    <t>https://www.azoreswhalewatch.com/</t>
  </si>
  <si>
    <t>Via Paolo Sacchi 48/A.</t>
  </si>
  <si>
    <t>MCI Benelux SA</t>
  </si>
  <si>
    <t>Avenue des Arts 47, 1000</t>
  </si>
  <si>
    <t>placements@wearemci.com</t>
  </si>
  <si>
    <t>RELAIS VILLA PORTA</t>
  </si>
  <si>
    <t>Via Angelo Palazzi, 1</t>
  </si>
  <si>
    <t>Luino, Varesa</t>
  </si>
  <si>
    <t>cristina@villaporta.style</t>
  </si>
  <si>
    <t>https://www.relaisvillaporta.com/?utm_source=google&amp;utm_medium=organic&amp;utm_campa</t>
  </si>
  <si>
    <t>Ixelles</t>
  </si>
  <si>
    <t>EuroAPI</t>
  </si>
  <si>
    <t>Calle Traversiere, 15</t>
  </si>
  <si>
    <t>contact@euroapi.com</t>
  </si>
  <si>
    <t>https://www.euroapi.com/en</t>
  </si>
  <si>
    <t>CNGEI Sezione Scout di Roma APS</t>
  </si>
  <si>
    <t>Via Marco Dino Rossi 19/i 00173 Roma (Italia)</t>
  </si>
  <si>
    <t>roma@cngei.it</t>
  </si>
  <si>
    <t>https://cngeiroma.it</t>
  </si>
  <si>
    <t>Angolevante SL</t>
  </si>
  <si>
    <t>Sede social: Carrer d'Alberic, 3, 46680 Algemesí, Valencia, España Lugar de prácticas: Rue du delta 13, 75009, París</t>
  </si>
  <si>
    <t>Sede social: Algemesí / Lugar de las prácticas : París</t>
  </si>
  <si>
    <t>alexson@angolevante.com</t>
  </si>
  <si>
    <t>2150 - M.U. en Física Avanzada 12-V.2</t>
  </si>
  <si>
    <t>International research institute</t>
  </si>
  <si>
    <t>Planckstr. 1 64291 Darmstadt GERMANY</t>
  </si>
  <si>
    <t>DARMSTADT</t>
  </si>
  <si>
    <t>publicrelations@fair-center.eu</t>
  </si>
  <si>
    <t>https://fair-center.eu/contact</t>
  </si>
  <si>
    <t>TESTIA</t>
  </si>
  <si>
    <t>18 rue Marius Tercé</t>
  </si>
  <si>
    <t>dataprivacy@testia.com</t>
  </si>
  <si>
    <t>testia.com</t>
  </si>
  <si>
    <t>Baby club la torta in cielo</t>
  </si>
  <si>
    <t>Via Orfeo 37 5</t>
  </si>
  <si>
    <t>info@babyclublatortaincielo.it</t>
  </si>
  <si>
    <t>https://www.babyclublatortaincielo.it</t>
  </si>
  <si>
    <t>Estée Lauder COMPANIES</t>
  </si>
  <si>
    <t>48 rue Cambon, 75001 Paris</t>
  </si>
  <si>
    <t>mediarequests.emea@estee.com</t>
  </si>
  <si>
    <t>https://www.elcompanies.com/en</t>
  </si>
  <si>
    <t>ACCORD Italy Smart Tours &amp; Experiences</t>
  </si>
  <si>
    <t>Piazza di Madonna degli Aldobrandini, 8</t>
  </si>
  <si>
    <t>simone@accordsolutions.it</t>
  </si>
  <si>
    <t>https://accordsolutions.it/it/</t>
  </si>
  <si>
    <t>Move to Prague</t>
  </si>
  <si>
    <t>República Txeca</t>
  </si>
  <si>
    <t>Je&amp;#269;ná 243/39a, Prague 2 – New Town, 120 00, Czech Republic, 5th Floor</t>
  </si>
  <si>
    <t>120 00</t>
  </si>
  <si>
    <t>info@movetoprague.com</t>
  </si>
  <si>
    <t>https://movetoprague.com/</t>
  </si>
  <si>
    <t>Munich Marriott Hotel</t>
  </si>
  <si>
    <t>Berliner Straße 93, 80805 München, Germany</t>
  </si>
  <si>
    <t>München, Germany</t>
  </si>
  <si>
    <t>angie.braun@marriotthotels.com</t>
  </si>
  <si>
    <t>https://www.marriott.com/en-us/hotels/mucno-munich-marriott-hotel/overview/?scid</t>
  </si>
  <si>
    <t>Palácio Batalha Hotel. Utilidades Turísticas LDA</t>
  </si>
  <si>
    <t>Praça da Batalha, 62, Oporto</t>
  </si>
  <si>
    <t>nhcollectionportobatalha@nh-hotels.com</t>
  </si>
  <si>
    <t>https://www.nh-hoteles.es/hotel/nh-collection-porto-batalha</t>
  </si>
  <si>
    <t>Unknown Innovation BV</t>
  </si>
  <si>
    <t>Anna van Hannoverstraat 4 , The Hague Netherlands</t>
  </si>
  <si>
    <t>2595BJ</t>
  </si>
  <si>
    <t>tom@unknowngroup.com</t>
  </si>
  <si>
    <t>www.unknowngroup.com</t>
  </si>
  <si>
    <t>Institute of Topical Medicine, Antwerp</t>
  </si>
  <si>
    <t>Nationalestraat 155, 2000 Antwerp</t>
  </si>
  <si>
    <t>Antwerp</t>
  </si>
  <si>
    <t>https://www.itg.be/</t>
  </si>
  <si>
    <t>Jan Hotels</t>
  </si>
  <si>
    <t>Teplická 492, 190 00 Praha 9, Czechia</t>
  </si>
  <si>
    <t>https://www.janhotels.cz/en</t>
  </si>
  <si>
    <t>University of Padova</t>
  </si>
  <si>
    <t>Via U. Bassi, 58/B - 35121 Padova</t>
  </si>
  <si>
    <t>Padua</t>
  </si>
  <si>
    <t>redazioneweb@unipd.it</t>
  </si>
  <si>
    <t>Bricoflor</t>
  </si>
  <si>
    <t>Hochstraße 10 42105 Wuppertal Deutschland</t>
  </si>
  <si>
    <t>Wuppertal</t>
  </si>
  <si>
    <t>info@bricoflor.de</t>
  </si>
  <si>
    <t>https://www.bricoflor.de/</t>
  </si>
  <si>
    <t>Institut Pasteur</t>
  </si>
  <si>
    <t>25 Rue du Dr Roux, Paris, Francia</t>
  </si>
  <si>
    <t>informatique@pasteur.fr</t>
  </si>
  <si>
    <t>Hotel Paris</t>
  </si>
  <si>
    <t>Via Firenze, 57, 00184 Roma RM, Italia</t>
  </si>
  <si>
    <t>hotelparisroma@gmail.com</t>
  </si>
  <si>
    <t>https://www.hotelparisroma.it</t>
  </si>
  <si>
    <t>University of Utrecht</t>
  </si>
  <si>
    <t>Utrecht</t>
  </si>
  <si>
    <t>Heidelberglaan 8, 3584 CS Utrecht, Països Baixos</t>
  </si>
  <si>
    <t>info@uu.nl</t>
  </si>
  <si>
    <t>https://www.uu.nl/en</t>
  </si>
  <si>
    <t>Mammal Research Institute PAS (Polish Academy of Science)</t>
  </si>
  <si>
    <t>Ul. Stoczek 1, 17-230, Bialowieza, Poland</t>
  </si>
  <si>
    <t>17-230</t>
  </si>
  <si>
    <t>Bialowieza</t>
  </si>
  <si>
    <t>mripas@ibs.bialowieza.pl</t>
  </si>
  <si>
    <t>https://ibs.bialowieza.pl</t>
  </si>
  <si>
    <t>Societé Thermale de Vals les Bains</t>
  </si>
  <si>
    <t>15 Avenue Paul Ribeyre</t>
  </si>
  <si>
    <t>Vals les Bains</t>
  </si>
  <si>
    <t>thomas.chenet@thermesdevals.com</t>
  </si>
  <si>
    <t>ATW</t>
  </si>
  <si>
    <t>Rua Tomás da Anunciação Nº 66-B 1350-330 - Campo de Ourique - Lisbon - Portugal</t>
  </si>
  <si>
    <t>1350-330</t>
  </si>
  <si>
    <t>atw@atw.pt</t>
  </si>
  <si>
    <t>www.atw.pt</t>
  </si>
  <si>
    <t>Trademark Textiles A/S</t>
  </si>
  <si>
    <t>Birkemosevej 9A, 6000 Kolding DENMARK</t>
  </si>
  <si>
    <t>KOLDING</t>
  </si>
  <si>
    <t>trademark@trademarktex.com</t>
  </si>
  <si>
    <t>https://www.trademarktex.com</t>
  </si>
  <si>
    <t>Unviersidad Nicolás Copernico</t>
  </si>
  <si>
    <t>Jurija Gagarina 11, 87-100 Toru&amp;#324;, Polonia</t>
  </si>
  <si>
    <t>87-100</t>
  </si>
  <si>
    <t>Torún</t>
  </si>
  <si>
    <t>contact@umk.pl</t>
  </si>
  <si>
    <t>https://www.umk.pl/en/</t>
  </si>
  <si>
    <t>Institute of Microbiology v.v.i. of the Czech Academy of Sciences</t>
  </si>
  <si>
    <t>Videnska 1083, 14220 Prague 4, Czech Republic</t>
  </si>
  <si>
    <t>mbu@biomed.cas.cz</t>
  </si>
  <si>
    <t>https://mbucas.cz/en/</t>
  </si>
  <si>
    <t>Institut Ste. Marie</t>
  </si>
  <si>
    <t>Institut Sainte-Marie, Rue Vankeerberghen 10/12, 4500 Huy</t>
  </si>
  <si>
    <t>Huy</t>
  </si>
  <si>
    <t>ca.philippart@gmail.com</t>
  </si>
  <si>
    <t>Institut de biologie Paris-Seine</t>
  </si>
  <si>
    <t>13 Rue Pierre et Marie Curie</t>
  </si>
  <si>
    <t>ibps.comm@upmc.fr</t>
  </si>
  <si>
    <t>https://www.ibps.sorbonne-universite.fr/en/ibps/directory</t>
  </si>
  <si>
    <t>Atlas Language School</t>
  </si>
  <si>
    <t>House 34A, Richmond St S, Portobello, Dublin 2, D02 YH79, Irlanda.</t>
  </si>
  <si>
    <t>D02</t>
  </si>
  <si>
    <t>hr@atlaslanguageschool.com</t>
  </si>
  <si>
    <t>https://atlaslanguageschool.com</t>
  </si>
  <si>
    <t>Staatliche Kunstsammlungen Dresden</t>
  </si>
  <si>
    <t>Taschenberg 2, Dresde, Alemania</t>
  </si>
  <si>
    <t>Dresde</t>
  </si>
  <si>
    <t>kunstfonds@skd.museum</t>
  </si>
  <si>
    <t>https://www.skd.museum/</t>
  </si>
  <si>
    <t>Oslo University Hospital HF</t>
  </si>
  <si>
    <t>Kirkeveien 166</t>
  </si>
  <si>
    <t>post@oslo-universitetssykehus.no</t>
  </si>
  <si>
    <t>https://oslo-universitetssykehus.no</t>
  </si>
  <si>
    <t>Klinik für Psychiatrie und Psychotherapie der Universität München</t>
  </si>
  <si>
    <t>Nußbaumstraße 7, München, Alemania</t>
  </si>
  <si>
    <t>psy.info@med.uni-muenchen.de</t>
  </si>
  <si>
    <t>https://www.lmu-klinikum.de/psychiatrie-und-psychotherapie/</t>
  </si>
  <si>
    <t>PricewaterhouseCoopers Belgium</t>
  </si>
  <si>
    <t>Culliganlaan 5</t>
  </si>
  <si>
    <t>be_talent_acquisition@pwc.com</t>
  </si>
  <si>
    <t>https://www.pwc.be/en</t>
  </si>
  <si>
    <t>Universidad de Gante</t>
  </si>
  <si>
    <t>Renata.Enghels@ugent.be</t>
  </si>
  <si>
    <t>ABBEY GROUP</t>
  </si>
  <si>
    <t>LOWER BRIDGE ST, SHER'S QUAY</t>
  </si>
  <si>
    <t>D08 DW30</t>
  </si>
  <si>
    <t>hrdepartment1@abbey.ie</t>
  </si>
  <si>
    <t>College Green, Dublín 2, Dublín, República de Irlanda</t>
  </si>
  <si>
    <t>Dublin 2</t>
  </si>
  <si>
    <t>BUDANOVA@tcd.ie</t>
  </si>
  <si>
    <t>https://www.tcd.ie</t>
  </si>
  <si>
    <t>2001 - M.U. en Técnicas Gestión del Medio Amb. y del Territ. 09-V.1</t>
  </si>
  <si>
    <t>WWF GERMANY</t>
  </si>
  <si>
    <t>Reinhardtstraße 18, 10117 Berlin</t>
  </si>
  <si>
    <t>info@wwf.de</t>
  </si>
  <si>
    <t>https://www.wwf.de/</t>
  </si>
  <si>
    <t>CIBIO-InBIO-BIOPOLIS, University of Porto</t>
  </si>
  <si>
    <t>Campus de Variáo, R. Padre Armando Quintas 7, 4485-661 Vairão</t>
  </si>
  <si>
    <t>Vairão</t>
  </si>
  <si>
    <t>post.graduation@cibio.up</t>
  </si>
  <si>
    <t>https://cibio.up.pt/</t>
  </si>
  <si>
    <t>Consulado General de Perú en Hamburgo</t>
  </si>
  <si>
    <t>Blumenstraße 28</t>
  </si>
  <si>
    <t>consulgeneral@peruham.com</t>
  </si>
  <si>
    <t>Collége Emile Hugot</t>
  </si>
  <si>
    <t>7 rue d'Emmerez de Charmoy</t>
  </si>
  <si>
    <t>Saint Denis</t>
  </si>
  <si>
    <t>ce.9741260b@ac-reunion.fr</t>
  </si>
  <si>
    <t>http://college-ehugot.ac-reunion.fr/</t>
  </si>
  <si>
    <t>Heinrich-Heine-Universität Düsseldorf developmental genetics lab</t>
  </si>
  <si>
    <t>Universitätsstraße 1</t>
  </si>
  <si>
    <t>Düsseldorf</t>
  </si>
  <si>
    <t>sekretariat.genetik@hhu.de</t>
  </si>
  <si>
    <t>https://www.devgen.hhu.de/en/</t>
  </si>
  <si>
    <t>Universitá di Pisa</t>
  </si>
  <si>
    <t>Lungarno Pacinotti 43 56126 Pisa</t>
  </si>
  <si>
    <t>Pisa</t>
  </si>
  <si>
    <t>protocol@pec.unipi.it</t>
  </si>
  <si>
    <t>Embajada del Ecuador en Francia</t>
  </si>
  <si>
    <t>34 Avenue de Messine</t>
  </si>
  <si>
    <t>cecuparis@cancilleria.gob.ec</t>
  </si>
  <si>
    <t>Universidad de Islandia</t>
  </si>
  <si>
    <t>Hafnarstétt 3, Húsavík Iceland</t>
  </si>
  <si>
    <t>Húsavík</t>
  </si>
  <si>
    <t>cjbasran@hi.is</t>
  </si>
  <si>
    <t>https://english.hi.is/institute_of_research_centres/research_centre_husavik</t>
  </si>
  <si>
    <t>University of Turku</t>
  </si>
  <si>
    <t>Finlàndia</t>
  </si>
  <si>
    <t>University of Turku, Finland</t>
  </si>
  <si>
    <t>Turku</t>
  </si>
  <si>
    <t>kaiketom@utu.fi</t>
  </si>
  <si>
    <t>utu.fi</t>
  </si>
  <si>
    <t>International Merchandise Trading B.V.</t>
  </si>
  <si>
    <t>Overschiesstraat 186D</t>
  </si>
  <si>
    <t>1086XK</t>
  </si>
  <si>
    <t>Fr_gen_NL_SIEGE_HR_AMSTERDAM@carrefour.com</t>
  </si>
  <si>
    <t>https://www.carrefour.com/en</t>
  </si>
  <si>
    <t>centro cultural español de turin</t>
  </si>
  <si>
    <t>Via Paolo Sacchi, 48/A, 10128 Torino TO, Italia</t>
  </si>
  <si>
    <t>TURIN</t>
  </si>
  <si>
    <t>cultura@cceturin.com</t>
  </si>
  <si>
    <t>ENEA, Italian National Agency for Biotechnology, Energy and Sustainable Economic</t>
  </si>
  <si>
    <t>CR ENEA Casaccia, Via Anguillarese 301, 00123 ROMA, s.p. 046</t>
  </si>
  <si>
    <t>Cascaccia</t>
  </si>
  <si>
    <t>relint@enea.it</t>
  </si>
  <si>
    <t>https://www.enea.it/</t>
  </si>
  <si>
    <t>Beyond Words</t>
  </si>
  <si>
    <t>Parc Club du Millénaire 1025 rue Henri Becquerel, Bâtiment 12 bureaux 8-9</t>
  </si>
  <si>
    <t>contact@beyond-words.fr</t>
  </si>
  <si>
    <t>https://www.beyond-words.fr/</t>
  </si>
  <si>
    <t>Università della Calabria</t>
  </si>
  <si>
    <t>Via Pietro Bucci</t>
  </si>
  <si>
    <t>Cosenza</t>
  </si>
  <si>
    <t>valentinafedele16@gmail.com</t>
  </si>
  <si>
    <t>Kita El Mundo de los niños</t>
  </si>
  <si>
    <t>Fehrbelliner Str. 51</t>
  </si>
  <si>
    <t>carmen.cortes@elmundo.berlin</t>
  </si>
  <si>
    <t>https://www.elmundo.berlin/</t>
  </si>
  <si>
    <t>Lionshome Gmbh</t>
  </si>
  <si>
    <t>Sophienstrasse 16</t>
  </si>
  <si>
    <t>massimo@lionshome.de</t>
  </si>
  <si>
    <t>www.lionshome.de</t>
  </si>
  <si>
    <t>Muséum National Histoire Naturelle</t>
  </si>
  <si>
    <t>43 rue Buffon. CP48. 75005 Paris</t>
  </si>
  <si>
    <t>CP48</t>
  </si>
  <si>
    <t>alan.pradel@mnhn.fr</t>
  </si>
  <si>
    <t>https://www.mnhn.fr/fr</t>
  </si>
  <si>
    <t>Leidsegracht 101</t>
  </si>
  <si>
    <t>1017 ND</t>
  </si>
  <si>
    <t>amsterdam@transperfect.com</t>
  </si>
  <si>
    <t>https://www.transperfect.com</t>
  </si>
  <si>
    <t>National Research Council Institute of clinical physiology</t>
  </si>
  <si>
    <t>Via Giuseppe Moruzzi, 1, 56124 Pisa PI</t>
  </si>
  <si>
    <t>gabriele.donzelli@ifc.cnr.it</t>
  </si>
  <si>
    <t>https://www.ifc.cnr.it/index.php/it/</t>
  </si>
  <si>
    <t>University of Regensburg</t>
  </si>
  <si>
    <t>Universitaetsstr. 31</t>
  </si>
  <si>
    <t>Regensburg</t>
  </si>
  <si>
    <t>oliver.bosch@ur.de</t>
  </si>
  <si>
    <t>The Passenger Hostel</t>
  </si>
  <si>
    <t>Estação São Bento, Praça Almeida Garrett, Porto, Portugal</t>
  </si>
  <si>
    <t>4000-069</t>
  </si>
  <si>
    <t>tg@thepassengerhostel.com</t>
  </si>
  <si>
    <t>https://thepassengerhostel.com/</t>
  </si>
  <si>
    <t>Université Catholique de Lille</t>
  </si>
  <si>
    <t>Boulevard Vauban 83</t>
  </si>
  <si>
    <t>Via Marsala 103</t>
  </si>
  <si>
    <t>tirocini@caritasroma.it</t>
  </si>
  <si>
    <t>Cooperativa Roma Solidaretà S.c.S Onlus</t>
  </si>
  <si>
    <t>via Casilina vecchia, 19</t>
  </si>
  <si>
    <t>www.caritasroma.it</t>
  </si>
  <si>
    <t>www.simiroma.org</t>
  </si>
  <si>
    <t>Karolinska Gymnasiet</t>
  </si>
  <si>
    <t>Suècia</t>
  </si>
  <si>
    <t>Olaigatan 25</t>
  </si>
  <si>
    <t>703 61</t>
  </si>
  <si>
    <t>Örebro</t>
  </si>
  <si>
    <t>karolinskagymnasiet@orebro.se</t>
  </si>
  <si>
    <t>gymnasieskolor.orebro.se/karolinskagymnasiet</t>
  </si>
  <si>
    <t>INSTITUT SOCIAL LILLE VAUBAN</t>
  </si>
  <si>
    <t>Universitat de Gante</t>
  </si>
  <si>
    <t>Campus Boekentoren - Rozier, Jozef Plateaustraat, Gante, Bélgica</t>
  </si>
  <si>
    <t>Bèlgica</t>
  </si>
  <si>
    <t>La Ruota Edizioni</t>
  </si>
  <si>
    <t>Via Montevideo, 22</t>
  </si>
  <si>
    <t>Roma RM, Italia</t>
  </si>
  <si>
    <t>redazione@laruotaedizioni.it</t>
  </si>
  <si>
    <t>www.laruotaedizioni.it</t>
  </si>
  <si>
    <t>Blandijnberg 2, 9000 Gent, Bèlgica</t>
  </si>
  <si>
    <t>Renata.Enghels@UGent.be</t>
  </si>
  <si>
    <t>https://www.ugent.be/</t>
  </si>
  <si>
    <t>FUTURISMO</t>
  </si>
  <si>
    <t>Portas do Mar, 24-26, 9500-771, Ponta Delgada, São Miguel, Azores</t>
  </si>
  <si>
    <t>9500-771</t>
  </si>
  <si>
    <t>São Miguel</t>
  </si>
  <si>
    <t>lauragonzalez@futurismo.pt</t>
  </si>
  <si>
    <t>https://whalewatchingazores.com/</t>
  </si>
  <si>
    <t>Word Perfect Translations</t>
  </si>
  <si>
    <t>22 Ormond Quay Upper</t>
  </si>
  <si>
    <t>D07 YX81</t>
  </si>
  <si>
    <t>Dublin 7</t>
  </si>
  <si>
    <t>https://www.wordperfect.ie/</t>
  </si>
  <si>
    <t>Leiden University. Instituut Biologie Leiden</t>
  </si>
  <si>
    <t>Rapenburg 70 2311 EZ Leiden</t>
  </si>
  <si>
    <t>studielijn@leidenuniv.nl</t>
  </si>
  <si>
    <t>https://www.universiteitleiden.nl/en</t>
  </si>
  <si>
    <t>1203 - Grado de Logopedia</t>
  </si>
  <si>
    <t>Medici in Famiglia Srl Impresa Sociale</t>
  </si>
  <si>
    <t>Via Lazzaro Papi 20</t>
  </si>
  <si>
    <t>info@medicinfamiglia.it</t>
  </si>
  <si>
    <t>https://www.medicinfamiglia.it/</t>
  </si>
  <si>
    <t>Framstegsgatan, 171 64 Solna, Suecia</t>
  </si>
  <si>
    <t>Solna</t>
  </si>
  <si>
    <t>susanne.gabrielsson@ki.se</t>
  </si>
  <si>
    <t>https://ki.se/en/meds/research-group-susanne-gabrielsson</t>
  </si>
  <si>
    <t>Visionary Analitics</t>
  </si>
  <si>
    <t>M. Valan&amp;#269;iaus g. 1, Vilnius 03105, Lituania</t>
  </si>
  <si>
    <t>vilnius</t>
  </si>
  <si>
    <t>contact@visionary.lt</t>
  </si>
  <si>
    <t>https://www.visionary.lt/</t>
  </si>
  <si>
    <t>AB InBev</t>
  </si>
  <si>
    <t>Vysko&amp;#269;ilova 1422/1a, Prague 4</t>
  </si>
  <si>
    <t>todor.ralev@ab-inbev.com</t>
  </si>
  <si>
    <t>https://www.ab-inbev.com</t>
  </si>
  <si>
    <t>Jagiellonian University</t>
  </si>
  <si>
    <t>Calle Golebia 24</t>
  </si>
  <si>
    <t>31-007</t>
  </si>
  <si>
    <t>welcome@uj.edu.pl</t>
  </si>
  <si>
    <t>Zeehondecentrum Pieterburen</t>
  </si>
  <si>
    <t>Hoofdstraat 94-A, 9968 AG Pieterburen, Países Bajos</t>
  </si>
  <si>
    <t>Pieterburen</t>
  </si>
  <si>
    <t>info@zeehondencentrum.nl</t>
  </si>
  <si>
    <t>https://www.zeehondencentrum.nl/</t>
  </si>
  <si>
    <t>Embajada Española</t>
  </si>
  <si>
    <t>Merlyn Park, Dublin 4, D04 HF53, Irlanda</t>
  </si>
  <si>
    <t>17A</t>
  </si>
  <si>
    <t>https://www.exteriores.gob.es/Embajadas/dublin/es/Paginas/index.aspx</t>
  </si>
  <si>
    <t>Centre d'information et d'études sur les migrations internationales (CIEMI)</t>
  </si>
  <si>
    <t>Rue de Montreull 46, Paris</t>
  </si>
  <si>
    <t>Helmholtz Zentrum Mu&amp;#776;nchen</t>
  </si>
  <si>
    <t>Ingolstädter Landstraße 1 (München, Alemanya)</t>
  </si>
  <si>
    <t>info@helmholtz-muenchen.de</t>
  </si>
  <si>
    <t>https://www.helmholtz-munich.de/ueber-uns/profil/schnelle-fakten/index.html</t>
  </si>
  <si>
    <t>Our Lady's Boys National School</t>
  </si>
  <si>
    <t>Broadford Rise, Ballinteer, Dublin 16</t>
  </si>
  <si>
    <t>01 4946647</t>
  </si>
  <si>
    <t>info@olbns.com</t>
  </si>
  <si>
    <t>https://olbns.com</t>
  </si>
  <si>
    <t>Intelligent Apps GmbH</t>
  </si>
  <si>
    <t>Thomas Zimmermann</t>
  </si>
  <si>
    <t>Hamburgo, Alemania</t>
  </si>
  <si>
    <t>patricia.elorza@free-now.com</t>
  </si>
  <si>
    <t>https://www.free-now.com/es/</t>
  </si>
  <si>
    <t>Hopital Lyon Sud</t>
  </si>
  <si>
    <t>165 Chem. du Grand Revoyet</t>
  </si>
  <si>
    <t>Pierre-Bénite, Francia</t>
  </si>
  <si>
    <t>fanny.arnaud@chu-lyon.fr</t>
  </si>
  <si>
    <t>Finabel</t>
  </si>
  <si>
    <t>Quartier Reine Elisabeth 1</t>
  </si>
  <si>
    <t>info@finabel.org</t>
  </si>
  <si>
    <t>finabel.org</t>
  </si>
  <si>
    <t>Uppsala University (BMC)</t>
  </si>
  <si>
    <t>Husargatan, 752 37, Uppsala, Suecia</t>
  </si>
  <si>
    <t>receptionen@bmc.uu.se</t>
  </si>
  <si>
    <t>https://www.bmc.uu.se/?languageId=1</t>
  </si>
  <si>
    <t>NextStation</t>
  </si>
  <si>
    <t>20 Rue Bachaumont, 75002 Paris</t>
  </si>
  <si>
    <t>blanca.montero@nextstation.com</t>
  </si>
  <si>
    <t>https://www.nextstation.com/en</t>
  </si>
  <si>
    <t>Universidad de Copenhague</t>
  </si>
  <si>
    <t>Jagtvej 160, København Ø</t>
  </si>
  <si>
    <t>COpenhague</t>
  </si>
  <si>
    <t>kak1@sund.ku.dk</t>
  </si>
  <si>
    <t>ELEONORA NISTRI</t>
  </si>
  <si>
    <t>Podernuovo 172 - Asciano 53041 - SIENA</t>
  </si>
  <si>
    <t>SIENA</t>
  </si>
  <si>
    <t>logopedista@eleonoranistri.it</t>
  </si>
  <si>
    <t>www.eleonoranistri.it</t>
  </si>
  <si>
    <t>CHU Saint-Pierre</t>
  </si>
  <si>
    <t>Rue Haute, 322</t>
  </si>
  <si>
    <t>B-1000</t>
  </si>
  <si>
    <t>serge.vanpraet@stpierre-bru.be</t>
  </si>
  <si>
    <t>http://www.stpierre-bru.be/</t>
  </si>
  <si>
    <t>Universiteitstraat 4</t>
  </si>
  <si>
    <t>epir@UGent.be</t>
  </si>
  <si>
    <t>University of Copenhagen (UCPH)</t>
  </si>
  <si>
    <t>Nørregade 10, 1165 København, Dinamarca</t>
  </si>
  <si>
    <t>DK-1165</t>
  </si>
  <si>
    <t>Copenhagen</t>
  </si>
  <si>
    <t>katrine.jepsen@sund.ku.dk</t>
  </si>
  <si>
    <t>https://in.ku.dk</t>
  </si>
  <si>
    <t>KAROLINSKA INSTITUTET</t>
  </si>
  <si>
    <t>Blickagangen, 16</t>
  </si>
  <si>
    <t>federico.pietrocola@ki.se</t>
  </si>
  <si>
    <t>Young Capital/ Student Job</t>
  </si>
  <si>
    <t>Siriusdreef 12, 2132 WT Hoofddorp, Países Bajos</t>
  </si>
  <si>
    <t>2132WT</t>
  </si>
  <si>
    <t>Hoofddorp</t>
  </si>
  <si>
    <t>remko.visser@youngcapital.nl</t>
  </si>
  <si>
    <t>https://www.youngcapital.nl/</t>
  </si>
  <si>
    <t>University of Copenhagen</t>
  </si>
  <si>
    <t>Blegdamsvej 3B</t>
  </si>
  <si>
    <t>Copenhage</t>
  </si>
  <si>
    <t>mvase@sund.ku.dk</t>
  </si>
  <si>
    <t>https://icmm.ku.dk/</t>
  </si>
  <si>
    <t>25-28 Rue du Dr Roux</t>
  </si>
  <si>
    <t>marie-christine.vougny@pasteur.fr</t>
  </si>
  <si>
    <t>https://www.pasteur.fr/fr</t>
  </si>
  <si>
    <t>University of Applied Arts Vienna</t>
  </si>
  <si>
    <t>Wien</t>
  </si>
  <si>
    <t>Oskat Kokoschka-Platz 2</t>
  </si>
  <si>
    <t>applied.humanrights@uni-ak.ac.at</t>
  </si>
  <si>
    <t>https://appliedhumanrights.uni-ak.ac.at/</t>
  </si>
  <si>
    <t>pharmacie de la mairie</t>
  </si>
  <si>
    <t>paris</t>
  </si>
  <si>
    <t>School European De Bruxelles Iv</t>
  </si>
  <si>
    <t>Drève Sainte-Anne 86, Bruxelles</t>
  </si>
  <si>
    <t>LAE-DIRECTOR@eursc.eu</t>
  </si>
  <si>
    <t>https://eeb4.be/fr/</t>
  </si>
  <si>
    <t>1902 - Formación para la cualificación específica (R.D 860/2010)</t>
  </si>
  <si>
    <t>r</t>
  </si>
  <si>
    <t>t</t>
  </si>
  <si>
    <t>s@u.v</t>
  </si>
  <si>
    <t>s</t>
  </si>
  <si>
    <t>PRUEBA</t>
  </si>
  <si>
    <t>PRUEBA@C.ES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</si>
</sst>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color indexed="30"/>
      <name val="Arial"/>
      <family val="2"/>
    </font>
    <font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70C0"/>
      <name val="Arial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showGridLines="0" tabSelected="1" zoomScalePageLayoutView="0" workbookViewId="0" topLeftCell="B1">
      <pane ySplit="3" topLeftCell="A4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1" max="1" width="50.8515625" style="0" customWidth="1"/>
    <col min="2" max="2" width="46.28125" style="0" bestFit="1" customWidth="1"/>
    <col min="3" max="3" width="14.28125" style="8" bestFit="1" customWidth="1"/>
    <col min="4" max="4" width="46.28125" style="0" bestFit="1" customWidth="1"/>
    <col min="5" max="5" width="14.28125" style="7" customWidth="1"/>
    <col min="6" max="6" width="29.8515625" style="7" customWidth="1"/>
    <col min="7" max="7" width="36.421875" style="7" customWidth="1"/>
    <col min="8" max="8" width="46.28125" style="7" bestFit="1" customWidth="1"/>
    <col min="9" max="9" width="15.7109375" style="7" bestFit="1" customWidth="1"/>
    <col min="10" max="10" width="16.140625" style="7" bestFit="1" customWidth="1"/>
  </cols>
  <sheetData>
    <row r="1" spans="2:6" ht="20.25">
      <c r="B1" s="9" t="s">
        <v>1111</v>
      </c>
      <c r="C1" s="10"/>
      <c r="D1" s="11"/>
      <c r="E1" s="10"/>
      <c r="F1" s="10"/>
    </row>
    <row r="3" spans="1:10" s="3" customFormat="1" ht="32.25" customHeight="1">
      <c r="A3" s="2" t="s">
        <v>1</v>
      </c>
      <c r="B3" s="2" t="s">
        <v>2</v>
      </c>
      <c r="C3" s="4" t="s">
        <v>3</v>
      </c>
      <c r="D3" s="2" t="s">
        <v>4</v>
      </c>
      <c r="E3" s="2" t="s">
        <v>564</v>
      </c>
      <c r="F3" s="2" t="s">
        <v>5</v>
      </c>
      <c r="G3" s="2" t="s">
        <v>6</v>
      </c>
      <c r="H3" s="2" t="s">
        <v>7</v>
      </c>
      <c r="I3" s="2" t="s">
        <v>0</v>
      </c>
      <c r="J3" s="2" t="s">
        <v>8</v>
      </c>
    </row>
    <row r="4" spans="1:10" ht="15" customHeight="1">
      <c r="A4" s="1" t="s">
        <v>25</v>
      </c>
      <c r="B4" s="1" t="s">
        <v>26</v>
      </c>
      <c r="C4" s="5" t="s">
        <v>27</v>
      </c>
      <c r="D4" s="1" t="s">
        <v>28</v>
      </c>
      <c r="E4" s="6">
        <v>60318</v>
      </c>
      <c r="F4" s="6" t="s">
        <v>29</v>
      </c>
      <c r="G4" s="6" t="s">
        <v>30</v>
      </c>
      <c r="H4" s="6"/>
      <c r="I4" s="6">
        <v>49691503220</v>
      </c>
      <c r="J4" s="6" t="s">
        <v>24</v>
      </c>
    </row>
    <row r="5" spans="1:10" ht="15" customHeight="1">
      <c r="A5" s="1" t="s">
        <v>42</v>
      </c>
      <c r="B5" s="1" t="s">
        <v>43</v>
      </c>
      <c r="C5" s="5" t="s">
        <v>27</v>
      </c>
      <c r="D5" s="1" t="s">
        <v>44</v>
      </c>
      <c r="E5" s="6">
        <v>69117</v>
      </c>
      <c r="F5" s="6" t="s">
        <v>45</v>
      </c>
      <c r="G5" s="6" t="s">
        <v>46</v>
      </c>
      <c r="H5" s="6"/>
      <c r="I5" s="6" t="str">
        <f>"00496121651960"</f>
        <v>00496121651960</v>
      </c>
      <c r="J5" s="6" t="s">
        <v>24</v>
      </c>
    </row>
    <row r="6" spans="1:10" ht="15" customHeight="1">
      <c r="A6" s="1" t="s">
        <v>42</v>
      </c>
      <c r="B6" s="1" t="s">
        <v>56</v>
      </c>
      <c r="C6" s="5" t="s">
        <v>27</v>
      </c>
      <c r="D6" s="1" t="s">
        <v>58</v>
      </c>
      <c r="E6" s="6">
        <v>46290</v>
      </c>
      <c r="F6" s="6" t="s">
        <v>59</v>
      </c>
      <c r="G6" s="6" t="s">
        <v>60</v>
      </c>
      <c r="H6" s="6"/>
      <c r="I6" s="6" t="str">
        <f>"0049062216519616"</f>
        <v>0049062216519616</v>
      </c>
      <c r="J6" s="6" t="s">
        <v>24</v>
      </c>
    </row>
    <row r="7" spans="1:10" ht="15" customHeight="1">
      <c r="A7" s="1" t="s">
        <v>68</v>
      </c>
      <c r="B7" s="1" t="s">
        <v>69</v>
      </c>
      <c r="C7" s="5" t="s">
        <v>27</v>
      </c>
      <c r="D7" s="1" t="s">
        <v>71</v>
      </c>
      <c r="E7" s="6">
        <v>10245</v>
      </c>
      <c r="F7" s="6" t="s">
        <v>72</v>
      </c>
      <c r="G7" s="6" t="s">
        <v>73</v>
      </c>
      <c r="H7" s="6" t="s">
        <v>74</v>
      </c>
      <c r="I7" s="6" t="str">
        <f>"030347476181"</f>
        <v>030347476181</v>
      </c>
      <c r="J7" s="6" t="s">
        <v>24</v>
      </c>
    </row>
    <row r="8" spans="1:10" ht="15" customHeight="1">
      <c r="A8" s="1" t="s">
        <v>75</v>
      </c>
      <c r="B8" s="1" t="s">
        <v>76</v>
      </c>
      <c r="C8" s="5" t="s">
        <v>27</v>
      </c>
      <c r="D8" s="1" t="s">
        <v>77</v>
      </c>
      <c r="E8" s="6">
        <v>81737</v>
      </c>
      <c r="F8" s="6" t="s">
        <v>78</v>
      </c>
      <c r="G8" s="6" t="s">
        <v>79</v>
      </c>
      <c r="H8" s="6" t="s">
        <v>80</v>
      </c>
      <c r="I8" s="6" t="str">
        <f>"004989380069870"</f>
        <v>004989380069870</v>
      </c>
      <c r="J8" s="6" t="s">
        <v>15</v>
      </c>
    </row>
    <row r="9" spans="1:10" ht="15" customHeight="1">
      <c r="A9" s="1" t="s">
        <v>17</v>
      </c>
      <c r="B9" s="1" t="s">
        <v>81</v>
      </c>
      <c r="C9" s="5" t="s">
        <v>27</v>
      </c>
      <c r="D9" s="1" t="s">
        <v>82</v>
      </c>
      <c r="E9" s="6">
        <v>10585</v>
      </c>
      <c r="F9" s="6" t="s">
        <v>72</v>
      </c>
      <c r="G9" s="6" t="s">
        <v>83</v>
      </c>
      <c r="H9" s="6"/>
      <c r="I9" s="6" t="str">
        <f>"00493029682430"</f>
        <v>00493029682430</v>
      </c>
      <c r="J9" s="6" t="s">
        <v>24</v>
      </c>
    </row>
    <row r="10" spans="1:10" ht="15" customHeight="1">
      <c r="A10" s="1" t="s">
        <v>75</v>
      </c>
      <c r="B10" s="1" t="s">
        <v>97</v>
      </c>
      <c r="C10" s="5" t="s">
        <v>27</v>
      </c>
      <c r="D10" s="1" t="s">
        <v>98</v>
      </c>
      <c r="E10" s="6">
        <v>10969</v>
      </c>
      <c r="F10" s="6" t="s">
        <v>72</v>
      </c>
      <c r="G10" s="6" t="s">
        <v>99</v>
      </c>
      <c r="H10" s="6"/>
      <c r="I10" s="6" t="str">
        <f>"00491624352244"</f>
        <v>00491624352244</v>
      </c>
      <c r="J10" s="6" t="s">
        <v>24</v>
      </c>
    </row>
    <row r="11" spans="1:10" ht="15" customHeight="1">
      <c r="A11" s="1" t="s">
        <v>75</v>
      </c>
      <c r="B11" s="1" t="s">
        <v>101</v>
      </c>
      <c r="C11" s="5" t="s">
        <v>27</v>
      </c>
      <c r="D11" s="1" t="s">
        <v>102</v>
      </c>
      <c r="E11" s="6">
        <v>10997</v>
      </c>
      <c r="F11" s="6" t="s">
        <v>72</v>
      </c>
      <c r="G11" s="6" t="s">
        <v>103</v>
      </c>
      <c r="H11" s="6"/>
      <c r="I11" s="6" t="str">
        <f>"0049306322265669"</f>
        <v>0049306322265669</v>
      </c>
      <c r="J11" s="6" t="s">
        <v>24</v>
      </c>
    </row>
    <row r="12" spans="1:10" ht="15" customHeight="1">
      <c r="A12" s="1" t="s">
        <v>75</v>
      </c>
      <c r="B12" s="1" t="s">
        <v>104</v>
      </c>
      <c r="C12" s="5" t="s">
        <v>27</v>
      </c>
      <c r="D12" s="1" t="s">
        <v>105</v>
      </c>
      <c r="E12" s="6">
        <v>91074</v>
      </c>
      <c r="F12" s="6" t="s">
        <v>106</v>
      </c>
      <c r="G12" s="6" t="s">
        <v>107</v>
      </c>
      <c r="H12" s="6"/>
      <c r="I12" s="6">
        <v>4991328472129</v>
      </c>
      <c r="J12" s="6" t="s">
        <v>24</v>
      </c>
    </row>
    <row r="13" spans="1:10" ht="15" customHeight="1">
      <c r="A13" s="1" t="s">
        <v>75</v>
      </c>
      <c r="B13" s="1" t="s">
        <v>104</v>
      </c>
      <c r="C13" s="5" t="s">
        <v>27</v>
      </c>
      <c r="D13" s="1" t="s">
        <v>115</v>
      </c>
      <c r="E13" s="6" t="s">
        <v>116</v>
      </c>
      <c r="F13" s="6" t="s">
        <v>106</v>
      </c>
      <c r="G13" s="6" t="s">
        <v>117</v>
      </c>
      <c r="H13" s="6"/>
      <c r="I13" s="6">
        <v>4991328472129</v>
      </c>
      <c r="J13" s="6" t="s">
        <v>24</v>
      </c>
    </row>
    <row r="14" spans="1:10" ht="15" customHeight="1">
      <c r="A14" s="1" t="s">
        <v>17</v>
      </c>
      <c r="B14" s="1" t="s">
        <v>144</v>
      </c>
      <c r="C14" s="5" t="s">
        <v>27</v>
      </c>
      <c r="D14" s="1" t="s">
        <v>145</v>
      </c>
      <c r="E14" s="6">
        <v>38102</v>
      </c>
      <c r="F14" s="6" t="s">
        <v>146</v>
      </c>
      <c r="G14" s="6" t="s">
        <v>147</v>
      </c>
      <c r="H14" s="6"/>
      <c r="I14" s="6">
        <v>491756251069</v>
      </c>
      <c r="J14" s="6" t="s">
        <v>24</v>
      </c>
    </row>
    <row r="15" spans="1:10" ht="15" customHeight="1">
      <c r="A15" s="1" t="s">
        <v>42</v>
      </c>
      <c r="B15" s="1" t="s">
        <v>43</v>
      </c>
      <c r="C15" s="5" t="s">
        <v>27</v>
      </c>
      <c r="D15" s="1" t="s">
        <v>157</v>
      </c>
      <c r="E15" s="6">
        <v>69117</v>
      </c>
      <c r="F15" s="6" t="s">
        <v>59</v>
      </c>
      <c r="G15" s="6" t="s">
        <v>57</v>
      </c>
      <c r="H15" s="6"/>
      <c r="I15" s="6" t="str">
        <f>"00496221651960"</f>
        <v>00496221651960</v>
      </c>
      <c r="J15" s="6" t="s">
        <v>24</v>
      </c>
    </row>
    <row r="16" spans="1:10" ht="15" customHeight="1">
      <c r="A16" s="1" t="s">
        <v>42</v>
      </c>
      <c r="B16" s="1" t="s">
        <v>155</v>
      </c>
      <c r="C16" s="5" t="s">
        <v>27</v>
      </c>
      <c r="D16" s="1" t="s">
        <v>158</v>
      </c>
      <c r="E16" s="6">
        <v>78576</v>
      </c>
      <c r="F16" s="6" t="s">
        <v>156</v>
      </c>
      <c r="G16" s="6" t="s">
        <v>159</v>
      </c>
      <c r="H16" s="6" t="s">
        <v>160</v>
      </c>
      <c r="I16" s="6">
        <v>497461708584</v>
      </c>
      <c r="J16" s="6" t="s">
        <v>24</v>
      </c>
    </row>
    <row r="17" spans="1:10" ht="15" customHeight="1">
      <c r="A17" s="1" t="s">
        <v>208</v>
      </c>
      <c r="B17" s="1" t="s">
        <v>209</v>
      </c>
      <c r="C17" s="5" t="s">
        <v>27</v>
      </c>
      <c r="D17" s="1" t="s">
        <v>210</v>
      </c>
      <c r="E17" s="6">
        <v>55116</v>
      </c>
      <c r="F17" s="6" t="s">
        <v>211</v>
      </c>
      <c r="G17" s="6" t="s">
        <v>212</v>
      </c>
      <c r="H17" s="6" t="s">
        <v>213</v>
      </c>
      <c r="I17" s="6" t="str">
        <f>"00491319588610"</f>
        <v>00491319588610</v>
      </c>
      <c r="J17" s="6" t="s">
        <v>15</v>
      </c>
    </row>
    <row r="18" spans="1:10" ht="15" customHeight="1">
      <c r="A18" s="1" t="s">
        <v>119</v>
      </c>
      <c r="B18" s="1" t="s">
        <v>227</v>
      </c>
      <c r="C18" s="5" t="s">
        <v>27</v>
      </c>
      <c r="D18" s="1" t="s">
        <v>228</v>
      </c>
      <c r="E18" s="6">
        <v>13509</v>
      </c>
      <c r="F18" s="6" t="s">
        <v>72</v>
      </c>
      <c r="G18" s="6" t="s">
        <v>229</v>
      </c>
      <c r="H18" s="6" t="s">
        <v>230</v>
      </c>
      <c r="I18" s="6" t="str">
        <f>"004903023607680"</f>
        <v>004903023607680</v>
      </c>
      <c r="J18" s="6" t="s">
        <v>24</v>
      </c>
    </row>
    <row r="19" spans="1:10" ht="15" customHeight="1">
      <c r="A19" s="1" t="s">
        <v>289</v>
      </c>
      <c r="B19" s="1" t="s">
        <v>290</v>
      </c>
      <c r="C19" s="5" t="s">
        <v>27</v>
      </c>
      <c r="D19" s="1" t="s">
        <v>291</v>
      </c>
      <c r="E19" s="6">
        <v>63225</v>
      </c>
      <c r="F19" s="6" t="s">
        <v>292</v>
      </c>
      <c r="G19" s="6" t="s">
        <v>293</v>
      </c>
      <c r="H19" s="6" t="s">
        <v>294</v>
      </c>
      <c r="I19" s="6">
        <v>496103774010</v>
      </c>
      <c r="J19" s="6" t="s">
        <v>15</v>
      </c>
    </row>
    <row r="20" spans="1:10" ht="15" customHeight="1">
      <c r="A20" s="1" t="s">
        <v>300</v>
      </c>
      <c r="B20" s="1" t="s">
        <v>301</v>
      </c>
      <c r="C20" s="5" t="s">
        <v>27</v>
      </c>
      <c r="D20" s="1" t="s">
        <v>302</v>
      </c>
      <c r="E20" s="6">
        <v>85774</v>
      </c>
      <c r="F20" s="6" t="s">
        <v>303</v>
      </c>
      <c r="G20" s="6" t="s">
        <v>304</v>
      </c>
      <c r="H20" s="6"/>
      <c r="I20" s="6" t="str">
        <f>"004989995802"</f>
        <v>004989995802</v>
      </c>
      <c r="J20" s="6" t="s">
        <v>24</v>
      </c>
    </row>
    <row r="21" spans="1:10" ht="15" customHeight="1">
      <c r="A21" s="1" t="s">
        <v>366</v>
      </c>
      <c r="B21" s="1" t="s">
        <v>367</v>
      </c>
      <c r="C21" s="5" t="s">
        <v>27</v>
      </c>
      <c r="D21" s="1" t="s">
        <v>368</v>
      </c>
      <c r="E21" s="6">
        <v>81541</v>
      </c>
      <c r="F21" s="6" t="s">
        <v>369</v>
      </c>
      <c r="G21" s="6" t="s">
        <v>370</v>
      </c>
      <c r="H21" s="6"/>
      <c r="I21" s="6" t="str">
        <f>"00498945212737"</f>
        <v>00498945212737</v>
      </c>
      <c r="J21" s="6" t="s">
        <v>24</v>
      </c>
    </row>
    <row r="22" spans="1:10" ht="15" customHeight="1">
      <c r="A22" s="1" t="s">
        <v>237</v>
      </c>
      <c r="B22" s="1" t="s">
        <v>401</v>
      </c>
      <c r="C22" s="5" t="s">
        <v>27</v>
      </c>
      <c r="D22" s="1" t="s">
        <v>402</v>
      </c>
      <c r="E22" s="6">
        <v>73257</v>
      </c>
      <c r="F22" s="6" t="s">
        <v>403</v>
      </c>
      <c r="G22" s="6" t="s">
        <v>404</v>
      </c>
      <c r="H22" s="6" t="s">
        <v>405</v>
      </c>
      <c r="I22" s="6">
        <v>4901622994466</v>
      </c>
      <c r="J22" s="6" t="s">
        <v>24</v>
      </c>
    </row>
    <row r="23" spans="1:10" ht="15" customHeight="1">
      <c r="A23" s="1" t="s">
        <v>223</v>
      </c>
      <c r="B23" s="1" t="s">
        <v>406</v>
      </c>
      <c r="C23" s="5" t="s">
        <v>27</v>
      </c>
      <c r="D23" s="1" t="s">
        <v>407</v>
      </c>
      <c r="E23" s="6" t="s">
        <v>408</v>
      </c>
      <c r="F23" s="6" t="s">
        <v>409</v>
      </c>
      <c r="G23" s="6" t="s">
        <v>410</v>
      </c>
      <c r="H23" s="6" t="s">
        <v>411</v>
      </c>
      <c r="I23" s="6">
        <v>49893187</v>
      </c>
      <c r="J23" s="6" t="s">
        <v>15</v>
      </c>
    </row>
    <row r="24" spans="1:10" ht="15" customHeight="1">
      <c r="A24" s="1" t="s">
        <v>25</v>
      </c>
      <c r="B24" s="1" t="s">
        <v>444</v>
      </c>
      <c r="C24" s="5" t="s">
        <v>27</v>
      </c>
      <c r="D24" s="1" t="s">
        <v>445</v>
      </c>
      <c r="E24" s="6">
        <v>60438</v>
      </c>
      <c r="F24" s="6" t="s">
        <v>446</v>
      </c>
      <c r="G24" s="6" t="s">
        <v>447</v>
      </c>
      <c r="H24" s="6" t="s">
        <v>448</v>
      </c>
      <c r="I24" s="6">
        <v>496979842247</v>
      </c>
      <c r="J24" s="6" t="s">
        <v>15</v>
      </c>
    </row>
    <row r="25" spans="1:10" ht="15" customHeight="1">
      <c r="A25" s="1" t="s">
        <v>165</v>
      </c>
      <c r="B25" s="1" t="s">
        <v>473</v>
      </c>
      <c r="C25" s="5" t="s">
        <v>27</v>
      </c>
      <c r="D25" s="1" t="s">
        <v>285</v>
      </c>
      <c r="E25" s="6" t="s">
        <v>286</v>
      </c>
      <c r="F25" s="6" t="s">
        <v>287</v>
      </c>
      <c r="G25" s="6" t="s">
        <v>288</v>
      </c>
      <c r="H25" s="6"/>
      <c r="I25" s="6">
        <v>496211782382</v>
      </c>
      <c r="J25" s="6" t="s">
        <v>24</v>
      </c>
    </row>
    <row r="26" spans="1:10" ht="15" customHeight="1">
      <c r="A26" s="1" t="s">
        <v>17</v>
      </c>
      <c r="B26" s="1" t="s">
        <v>514</v>
      </c>
      <c r="C26" s="5" t="s">
        <v>27</v>
      </c>
      <c r="D26" s="1" t="s">
        <v>515</v>
      </c>
      <c r="E26" s="6">
        <v>10117</v>
      </c>
      <c r="F26" s="6" t="s">
        <v>72</v>
      </c>
      <c r="G26" s="6" t="s">
        <v>516</v>
      </c>
      <c r="H26" s="6"/>
      <c r="I26" s="6">
        <v>49307017360246</v>
      </c>
      <c r="J26" s="6" t="s">
        <v>24</v>
      </c>
    </row>
    <row r="27" spans="1:10" ht="15" customHeight="1">
      <c r="A27" s="1" t="s">
        <v>165</v>
      </c>
      <c r="B27" s="1" t="s">
        <v>529</v>
      </c>
      <c r="C27" s="5" t="s">
        <v>27</v>
      </c>
      <c r="D27" s="1" t="s">
        <v>530</v>
      </c>
      <c r="E27" s="6">
        <v>10785</v>
      </c>
      <c r="F27" s="6" t="s">
        <v>70</v>
      </c>
      <c r="G27" s="6" t="s">
        <v>531</v>
      </c>
      <c r="H27" s="6" t="s">
        <v>532</v>
      </c>
      <c r="I27" s="6">
        <v>4930254910</v>
      </c>
      <c r="J27" s="6" t="s">
        <v>24</v>
      </c>
    </row>
    <row r="28" spans="1:10" ht="15" customHeight="1">
      <c r="A28" s="1" t="s">
        <v>559</v>
      </c>
      <c r="B28" s="1" t="s">
        <v>560</v>
      </c>
      <c r="C28" s="5" t="s">
        <v>27</v>
      </c>
      <c r="D28" s="1" t="s">
        <v>561</v>
      </c>
      <c r="E28" s="6">
        <v>10117</v>
      </c>
      <c r="F28" s="6" t="s">
        <v>70</v>
      </c>
      <c r="G28" s="6" t="s">
        <v>562</v>
      </c>
      <c r="H28" s="6" t="s">
        <v>563</v>
      </c>
      <c r="I28" s="6">
        <v>4903020057405</v>
      </c>
      <c r="J28" s="6" t="s">
        <v>15</v>
      </c>
    </row>
    <row r="29" spans="1:10" ht="15" customHeight="1">
      <c r="A29" s="1" t="s">
        <v>584</v>
      </c>
      <c r="B29" s="1" t="s">
        <v>585</v>
      </c>
      <c r="C29" s="6" t="s">
        <v>27</v>
      </c>
      <c r="D29" s="1" t="s">
        <v>586</v>
      </c>
      <c r="E29" s="6" t="s">
        <v>587</v>
      </c>
      <c r="F29" s="6" t="s">
        <v>588</v>
      </c>
      <c r="G29" s="6" t="s">
        <v>589</v>
      </c>
      <c r="H29" s="6" t="s">
        <v>590</v>
      </c>
      <c r="I29" s="6" t="str">
        <f>"004980314007"</f>
        <v>004980314007</v>
      </c>
      <c r="J29" s="6" t="s">
        <v>24</v>
      </c>
    </row>
    <row r="30" spans="1:10" ht="15" customHeight="1">
      <c r="A30" s="1" t="s">
        <v>42</v>
      </c>
      <c r="B30" s="1" t="s">
        <v>669</v>
      </c>
      <c r="C30" s="6" t="s">
        <v>27</v>
      </c>
      <c r="D30" s="1" t="s">
        <v>670</v>
      </c>
      <c r="E30" s="6">
        <v>80336</v>
      </c>
      <c r="F30" s="6" t="s">
        <v>671</v>
      </c>
      <c r="G30" s="6" t="s">
        <v>672</v>
      </c>
      <c r="H30" s="6" t="s">
        <v>673</v>
      </c>
      <c r="I30" s="6" t="str">
        <f>"0049895505473"</f>
        <v>0049895505473</v>
      </c>
      <c r="J30" s="6" t="s">
        <v>24</v>
      </c>
    </row>
    <row r="31" spans="1:10" ht="15" customHeight="1">
      <c r="A31" s="1" t="s">
        <v>17</v>
      </c>
      <c r="B31" s="1" t="s">
        <v>723</v>
      </c>
      <c r="C31" s="6" t="s">
        <v>27</v>
      </c>
      <c r="D31" s="1" t="s">
        <v>724</v>
      </c>
      <c r="E31" s="6">
        <v>81925</v>
      </c>
      <c r="F31" s="6" t="s">
        <v>78</v>
      </c>
      <c r="G31" s="6" t="s">
        <v>725</v>
      </c>
      <c r="H31" s="6" t="s">
        <v>726</v>
      </c>
      <c r="I31" s="6" t="str">
        <f>"004908937825848"</f>
        <v>004908937825848</v>
      </c>
      <c r="J31" s="6" t="s">
        <v>24</v>
      </c>
    </row>
    <row r="32" spans="1:10" ht="15" customHeight="1">
      <c r="A32" s="1" t="s">
        <v>300</v>
      </c>
      <c r="B32" s="1" t="s">
        <v>716</v>
      </c>
      <c r="C32" s="6" t="s">
        <v>27</v>
      </c>
      <c r="D32" s="1" t="s">
        <v>738</v>
      </c>
      <c r="E32" s="6">
        <v>71065</v>
      </c>
      <c r="F32" s="6" t="s">
        <v>717</v>
      </c>
      <c r="G32" s="6" t="s">
        <v>718</v>
      </c>
      <c r="H32" s="6" t="s">
        <v>739</v>
      </c>
      <c r="I32" s="6" t="str">
        <f>"0049711170"</f>
        <v>0049711170</v>
      </c>
      <c r="J32" s="6" t="s">
        <v>24</v>
      </c>
    </row>
    <row r="33" spans="1:10" ht="15" customHeight="1">
      <c r="A33" s="1" t="s">
        <v>341</v>
      </c>
      <c r="B33" s="1" t="s">
        <v>751</v>
      </c>
      <c r="C33" s="6" t="s">
        <v>27</v>
      </c>
      <c r="D33" s="1" t="s">
        <v>752</v>
      </c>
      <c r="E33" s="6">
        <v>52062</v>
      </c>
      <c r="F33" s="6" t="s">
        <v>753</v>
      </c>
      <c r="G33" s="6" t="s">
        <v>754</v>
      </c>
      <c r="H33" s="6" t="s">
        <v>755</v>
      </c>
      <c r="I33" s="6">
        <v>2418095432</v>
      </c>
      <c r="J33" s="6" t="s">
        <v>15</v>
      </c>
    </row>
    <row r="34" spans="1:10" ht="15" customHeight="1">
      <c r="A34" s="1" t="s">
        <v>207</v>
      </c>
      <c r="B34" s="1" t="s">
        <v>778</v>
      </c>
      <c r="C34" s="6" t="s">
        <v>27</v>
      </c>
      <c r="D34" s="1" t="s">
        <v>779</v>
      </c>
      <c r="E34" s="6">
        <v>10117</v>
      </c>
      <c r="F34" s="6" t="s">
        <v>72</v>
      </c>
      <c r="G34" s="6" t="s">
        <v>780</v>
      </c>
      <c r="H34" s="6" t="s">
        <v>781</v>
      </c>
      <c r="I34" s="6">
        <v>30212343612</v>
      </c>
      <c r="J34" s="6" t="s">
        <v>24</v>
      </c>
    </row>
    <row r="35" spans="1:10" ht="15" customHeight="1">
      <c r="A35" s="1" t="s">
        <v>207</v>
      </c>
      <c r="B35" s="1" t="s">
        <v>794</v>
      </c>
      <c r="C35" s="6" t="s">
        <v>27</v>
      </c>
      <c r="D35" s="1" t="s">
        <v>795</v>
      </c>
      <c r="E35" s="6">
        <v>80992</v>
      </c>
      <c r="F35" s="6" t="s">
        <v>369</v>
      </c>
      <c r="G35" s="6" t="s">
        <v>796</v>
      </c>
      <c r="H35" s="6" t="s">
        <v>797</v>
      </c>
      <c r="I35" s="6">
        <v>89215571429</v>
      </c>
      <c r="J35" s="6" t="s">
        <v>24</v>
      </c>
    </row>
    <row r="36" spans="1:10" ht="15" customHeight="1">
      <c r="A36" s="1" t="s">
        <v>207</v>
      </c>
      <c r="B36" s="1" t="s">
        <v>847</v>
      </c>
      <c r="C36" s="6" t="s">
        <v>27</v>
      </c>
      <c r="D36" s="1" t="s">
        <v>848</v>
      </c>
      <c r="E36" s="6">
        <v>94447</v>
      </c>
      <c r="F36" s="6" t="s">
        <v>849</v>
      </c>
      <c r="G36" s="6" t="s">
        <v>850</v>
      </c>
      <c r="H36" s="6" t="s">
        <v>851</v>
      </c>
      <c r="I36" s="6">
        <v>8945901</v>
      </c>
      <c r="J36" s="6" t="s">
        <v>24</v>
      </c>
    </row>
    <row r="37" spans="1:10" ht="15" customHeight="1">
      <c r="A37" s="1" t="s">
        <v>207</v>
      </c>
      <c r="B37" s="1" t="s">
        <v>858</v>
      </c>
      <c r="C37" s="6" t="s">
        <v>27</v>
      </c>
      <c r="D37" s="1" t="s">
        <v>859</v>
      </c>
      <c r="E37" s="6" t="str">
        <f>"04107"</f>
        <v>04107</v>
      </c>
      <c r="F37" s="6" t="s">
        <v>860</v>
      </c>
      <c r="G37" s="6" t="s">
        <v>861</v>
      </c>
      <c r="H37" s="6" t="s">
        <v>862</v>
      </c>
      <c r="I37" s="6">
        <v>493419732023</v>
      </c>
      <c r="J37" s="6" t="s">
        <v>15</v>
      </c>
    </row>
    <row r="38" spans="1:10" ht="15" customHeight="1">
      <c r="A38" s="1" t="s">
        <v>17</v>
      </c>
      <c r="B38" s="1" t="s">
        <v>909</v>
      </c>
      <c r="C38" s="6" t="s">
        <v>27</v>
      </c>
      <c r="D38" s="1" t="s">
        <v>910</v>
      </c>
      <c r="E38" s="6">
        <v>70435</v>
      </c>
      <c r="F38" s="6" t="s">
        <v>911</v>
      </c>
      <c r="G38" s="6" t="s">
        <v>912</v>
      </c>
      <c r="H38" s="6" t="s">
        <v>913</v>
      </c>
      <c r="I38" s="6" t="str">
        <f>"00497119110"</f>
        <v>00497119110</v>
      </c>
      <c r="J38" s="6" t="s">
        <v>24</v>
      </c>
    </row>
    <row r="39" spans="1:10" ht="15" customHeight="1">
      <c r="A39" s="1" t="s">
        <v>207</v>
      </c>
      <c r="B39" s="1" t="s">
        <v>794</v>
      </c>
      <c r="C39" s="6" t="s">
        <v>27</v>
      </c>
      <c r="D39" s="1" t="s">
        <v>795</v>
      </c>
      <c r="E39" s="6">
        <v>80992</v>
      </c>
      <c r="F39" s="6" t="s">
        <v>78</v>
      </c>
      <c r="G39" s="6" t="s">
        <v>914</v>
      </c>
      <c r="H39" s="6" t="s">
        <v>915</v>
      </c>
      <c r="I39" s="6">
        <v>89215571429</v>
      </c>
      <c r="J39" s="6" t="s">
        <v>24</v>
      </c>
    </row>
    <row r="40" spans="1:10" ht="15" customHeight="1">
      <c r="A40" s="1" t="s">
        <v>695</v>
      </c>
      <c r="B40" s="1" t="s">
        <v>916</v>
      </c>
      <c r="C40" s="6" t="s">
        <v>27</v>
      </c>
      <c r="D40" s="1" t="s">
        <v>917</v>
      </c>
      <c r="E40" s="6">
        <v>60329</v>
      </c>
      <c r="F40" s="6" t="s">
        <v>918</v>
      </c>
      <c r="G40" s="6" t="s">
        <v>696</v>
      </c>
      <c r="H40" s="6" t="s">
        <v>697</v>
      </c>
      <c r="I40" s="6" t="str">
        <f>"06976752880"</f>
        <v>06976752880</v>
      </c>
      <c r="J40" s="6" t="s">
        <v>15</v>
      </c>
    </row>
    <row r="41" spans="1:10" ht="15" customHeight="1">
      <c r="A41" s="1" t="s">
        <v>223</v>
      </c>
      <c r="B41" s="1" t="s">
        <v>959</v>
      </c>
      <c r="C41" s="6" t="s">
        <v>27</v>
      </c>
      <c r="D41" s="1" t="s">
        <v>960</v>
      </c>
      <c r="E41" s="6">
        <v>85764</v>
      </c>
      <c r="F41" s="6" t="s">
        <v>961</v>
      </c>
      <c r="G41" s="6" t="s">
        <v>962</v>
      </c>
      <c r="H41" s="6"/>
      <c r="I41" s="6" t="str">
        <f>"004989318749863"</f>
        <v>004989318749863</v>
      </c>
      <c r="J41" s="6" t="s">
        <v>15</v>
      </c>
    </row>
    <row r="42" spans="1:10" ht="15" customHeight="1">
      <c r="A42" s="1" t="s">
        <v>963</v>
      </c>
      <c r="B42" s="1" t="s">
        <v>964</v>
      </c>
      <c r="C42" s="6" t="s">
        <v>27</v>
      </c>
      <c r="D42" s="1" t="s">
        <v>965</v>
      </c>
      <c r="E42" s="6">
        <v>69117</v>
      </c>
      <c r="F42" s="6" t="s">
        <v>59</v>
      </c>
      <c r="G42" s="6" t="s">
        <v>966</v>
      </c>
      <c r="H42" s="6" t="s">
        <v>967</v>
      </c>
      <c r="I42" s="6" t="str">
        <f>"00496221547502"</f>
        <v>00496221547502</v>
      </c>
      <c r="J42" s="6" t="s">
        <v>15</v>
      </c>
    </row>
    <row r="43" spans="1:10" ht="15" customHeight="1">
      <c r="A43" s="1" t="s">
        <v>856</v>
      </c>
      <c r="B43" s="1" t="s">
        <v>990</v>
      </c>
      <c r="C43" s="6" t="s">
        <v>27</v>
      </c>
      <c r="D43" s="1" t="s">
        <v>991</v>
      </c>
      <c r="E43" s="6">
        <v>73734</v>
      </c>
      <c r="F43" s="6" t="s">
        <v>992</v>
      </c>
      <c r="G43" s="6" t="s">
        <v>993</v>
      </c>
      <c r="H43" s="6" t="s">
        <v>994</v>
      </c>
      <c r="I43" s="6" t="str">
        <f>"00497114904690290"</f>
        <v>00497114904690290</v>
      </c>
      <c r="J43" s="6" t="s">
        <v>24</v>
      </c>
    </row>
    <row r="44" spans="1:10" ht="15" customHeight="1">
      <c r="A44" s="1" t="s">
        <v>47</v>
      </c>
      <c r="B44" s="1" t="s">
        <v>1019</v>
      </c>
      <c r="C44" s="6" t="s">
        <v>27</v>
      </c>
      <c r="D44" s="1" t="s">
        <v>1020</v>
      </c>
      <c r="E44" s="6">
        <v>10623</v>
      </c>
      <c r="F44" s="6" t="s">
        <v>72</v>
      </c>
      <c r="G44" s="6" t="s">
        <v>1021</v>
      </c>
      <c r="H44" s="6"/>
      <c r="I44" s="6">
        <v>490304642185</v>
      </c>
      <c r="J44" s="6" t="s">
        <v>24</v>
      </c>
    </row>
    <row r="45" spans="1:10" ht="15" customHeight="1">
      <c r="A45" s="1" t="s">
        <v>264</v>
      </c>
      <c r="B45" s="1" t="s">
        <v>1043</v>
      </c>
      <c r="C45" s="6" t="s">
        <v>27</v>
      </c>
      <c r="D45" s="1" t="s">
        <v>1044</v>
      </c>
      <c r="E45" s="6">
        <v>20457</v>
      </c>
      <c r="F45" s="6" t="s">
        <v>1045</v>
      </c>
      <c r="G45" s="6" t="s">
        <v>1046</v>
      </c>
      <c r="H45" s="6" t="s">
        <v>1047</v>
      </c>
      <c r="I45" s="6">
        <v>498005052819</v>
      </c>
      <c r="J45" s="6" t="s">
        <v>24</v>
      </c>
    </row>
    <row r="46" spans="1:10" ht="15" customHeight="1">
      <c r="A46" s="1" t="s">
        <v>954</v>
      </c>
      <c r="B46" s="1" t="s">
        <v>1087</v>
      </c>
      <c r="C46" s="6" t="s">
        <v>27</v>
      </c>
      <c r="D46" s="1" t="s">
        <v>1088</v>
      </c>
      <c r="E46" s="6">
        <v>67653</v>
      </c>
      <c r="F46" s="6" t="s">
        <v>1089</v>
      </c>
      <c r="G46" s="6" t="s">
        <v>1090</v>
      </c>
      <c r="H46" s="6" t="s">
        <v>1091</v>
      </c>
      <c r="I46" s="6">
        <v>6312052479</v>
      </c>
      <c r="J46" s="6" t="s">
        <v>15</v>
      </c>
    </row>
    <row r="47" spans="1:10" ht="15" customHeight="1">
      <c r="A47" s="1" t="s">
        <v>118</v>
      </c>
      <c r="B47" s="1" t="s">
        <v>1120</v>
      </c>
      <c r="C47" s="6" t="s">
        <v>27</v>
      </c>
      <c r="D47" s="1" t="s">
        <v>1121</v>
      </c>
      <c r="E47" s="6">
        <v>10247</v>
      </c>
      <c r="F47" s="6" t="s">
        <v>72</v>
      </c>
      <c r="G47" s="6" t="s">
        <v>1122</v>
      </c>
      <c r="H47" s="6" t="s">
        <v>1123</v>
      </c>
      <c r="I47" s="6">
        <v>49306868292</v>
      </c>
      <c r="J47" s="6" t="s">
        <v>24</v>
      </c>
    </row>
    <row r="48" spans="1:10" ht="15" customHeight="1">
      <c r="A48" s="1" t="s">
        <v>1209</v>
      </c>
      <c r="B48" s="1" t="s">
        <v>1210</v>
      </c>
      <c r="C48" s="6" t="s">
        <v>27</v>
      </c>
      <c r="D48" s="1" t="s">
        <v>1211</v>
      </c>
      <c r="E48" s="6">
        <v>10559</v>
      </c>
      <c r="F48" s="6" t="s">
        <v>72</v>
      </c>
      <c r="G48" s="6" t="s">
        <v>1212</v>
      </c>
      <c r="H48" s="6" t="s">
        <v>1213</v>
      </c>
      <c r="I48" s="6">
        <v>49303980980</v>
      </c>
      <c r="J48" s="6" t="s">
        <v>24</v>
      </c>
    </row>
    <row r="49" spans="1:10" ht="15" customHeight="1">
      <c r="A49" s="1" t="s">
        <v>75</v>
      </c>
      <c r="B49" s="1" t="s">
        <v>1214</v>
      </c>
      <c r="C49" s="6" t="s">
        <v>27</v>
      </c>
      <c r="D49" s="1" t="s">
        <v>1215</v>
      </c>
      <c r="E49" s="6">
        <v>22419</v>
      </c>
      <c r="F49" s="6" t="s">
        <v>1216</v>
      </c>
      <c r="G49" s="6" t="s">
        <v>1217</v>
      </c>
      <c r="H49" s="6" t="s">
        <v>1218</v>
      </c>
      <c r="I49" s="6">
        <v>491715378676</v>
      </c>
      <c r="J49" s="6" t="s">
        <v>24</v>
      </c>
    </row>
    <row r="50" spans="1:10" ht="15" customHeight="1">
      <c r="A50" s="1" t="s">
        <v>75</v>
      </c>
      <c r="B50" s="1" t="s">
        <v>1229</v>
      </c>
      <c r="C50" s="6" t="s">
        <v>27</v>
      </c>
      <c r="D50" s="1" t="s">
        <v>1230</v>
      </c>
      <c r="E50" s="6">
        <v>13355</v>
      </c>
      <c r="F50" s="6" t="s">
        <v>27</v>
      </c>
      <c r="G50" s="6" t="s">
        <v>1231</v>
      </c>
      <c r="H50" s="6" t="s">
        <v>1232</v>
      </c>
      <c r="I50" s="6">
        <v>493083799523</v>
      </c>
      <c r="J50" s="6" t="s">
        <v>24</v>
      </c>
    </row>
    <row r="51" spans="1:10" ht="15" customHeight="1">
      <c r="A51" s="1" t="s">
        <v>75</v>
      </c>
      <c r="B51" s="1" t="s">
        <v>1252</v>
      </c>
      <c r="C51" s="6" t="s">
        <v>27</v>
      </c>
      <c r="D51" s="1" t="s">
        <v>1253</v>
      </c>
      <c r="E51" s="6">
        <v>53113</v>
      </c>
      <c r="F51" s="6" t="s">
        <v>1254</v>
      </c>
      <c r="G51" s="6" t="s">
        <v>1255</v>
      </c>
      <c r="H51" s="6" t="s">
        <v>1256</v>
      </c>
      <c r="I51" s="6">
        <v>22843321100</v>
      </c>
      <c r="J51" s="6" t="s">
        <v>24</v>
      </c>
    </row>
    <row r="52" spans="1:10" ht="15" customHeight="1">
      <c r="A52" s="1" t="s">
        <v>91</v>
      </c>
      <c r="B52" s="1" t="s">
        <v>1308</v>
      </c>
      <c r="C52" s="6" t="s">
        <v>27</v>
      </c>
      <c r="D52" s="1" t="s">
        <v>1309</v>
      </c>
      <c r="E52" s="6">
        <v>65929</v>
      </c>
      <c r="F52" s="6" t="s">
        <v>446</v>
      </c>
      <c r="G52" s="6" t="s">
        <v>1310</v>
      </c>
      <c r="H52" s="6" t="s">
        <v>1311</v>
      </c>
      <c r="I52" s="6">
        <v>496936400064</v>
      </c>
      <c r="J52" s="6" t="s">
        <v>24</v>
      </c>
    </row>
    <row r="53" spans="1:10" ht="15" customHeight="1">
      <c r="A53" s="1" t="s">
        <v>75</v>
      </c>
      <c r="B53" s="1" t="s">
        <v>1350</v>
      </c>
      <c r="C53" s="6" t="s">
        <v>27</v>
      </c>
      <c r="D53" s="1" t="s">
        <v>1351</v>
      </c>
      <c r="E53" s="6">
        <v>60329</v>
      </c>
      <c r="F53" s="6" t="s">
        <v>446</v>
      </c>
      <c r="G53" s="6" t="s">
        <v>1352</v>
      </c>
      <c r="H53" s="6" t="s">
        <v>1353</v>
      </c>
      <c r="I53" s="6">
        <v>69989723300</v>
      </c>
      <c r="J53" s="6" t="s">
        <v>24</v>
      </c>
    </row>
    <row r="54" spans="1:10" ht="15" customHeight="1">
      <c r="A54" s="1" t="s">
        <v>807</v>
      </c>
      <c r="B54" s="1" t="s">
        <v>1366</v>
      </c>
      <c r="C54" s="6" t="s">
        <v>27</v>
      </c>
      <c r="D54" s="1" t="s">
        <v>1367</v>
      </c>
      <c r="E54" s="6">
        <v>20457</v>
      </c>
      <c r="F54" s="6" t="s">
        <v>1368</v>
      </c>
      <c r="G54" s="6" t="s">
        <v>1369</v>
      </c>
      <c r="H54" s="6" t="s">
        <v>1370</v>
      </c>
      <c r="I54" s="6">
        <v>4036122640</v>
      </c>
      <c r="J54" s="6" t="s">
        <v>15</v>
      </c>
    </row>
    <row r="55" spans="1:10" ht="15" customHeight="1">
      <c r="A55" s="1" t="s">
        <v>189</v>
      </c>
      <c r="B55" s="1" t="s">
        <v>1405</v>
      </c>
      <c r="C55" s="6" t="s">
        <v>27</v>
      </c>
      <c r="D55" s="1" t="s">
        <v>1406</v>
      </c>
      <c r="E55" s="6">
        <v>80336</v>
      </c>
      <c r="F55" s="6" t="s">
        <v>369</v>
      </c>
      <c r="G55" s="6" t="s">
        <v>1407</v>
      </c>
      <c r="H55" s="6" t="s">
        <v>1408</v>
      </c>
      <c r="I55" s="6">
        <v>89550547335</v>
      </c>
      <c r="J55" s="6" t="s">
        <v>24</v>
      </c>
    </row>
    <row r="56" spans="1:10" ht="15" customHeight="1">
      <c r="A56" s="1" t="s">
        <v>439</v>
      </c>
      <c r="B56" s="1" t="s">
        <v>1417</v>
      </c>
      <c r="C56" s="6" t="s">
        <v>27</v>
      </c>
      <c r="D56" s="1" t="s">
        <v>1418</v>
      </c>
      <c r="E56" s="6">
        <v>79856</v>
      </c>
      <c r="F56" s="6" t="s">
        <v>1419</v>
      </c>
      <c r="G56" s="6" t="s">
        <v>1420</v>
      </c>
      <c r="H56" s="6" t="s">
        <v>1421</v>
      </c>
      <c r="I56" s="6">
        <v>4976521240</v>
      </c>
      <c r="J56" s="6" t="s">
        <v>24</v>
      </c>
    </row>
    <row r="57" spans="1:10" ht="15" customHeight="1">
      <c r="A57" s="1" t="s">
        <v>207</v>
      </c>
      <c r="B57" s="1" t="s">
        <v>1422</v>
      </c>
      <c r="C57" s="6" t="s">
        <v>27</v>
      </c>
      <c r="D57" s="1" t="s">
        <v>1423</v>
      </c>
      <c r="E57" s="6">
        <v>10439</v>
      </c>
      <c r="F57" s="6" t="s">
        <v>72</v>
      </c>
      <c r="G57" s="6" t="s">
        <v>1424</v>
      </c>
      <c r="H57" s="6" t="s">
        <v>1425</v>
      </c>
      <c r="I57" s="6">
        <v>4915252633801</v>
      </c>
      <c r="J57" s="6" t="s">
        <v>24</v>
      </c>
    </row>
    <row r="58" spans="1:10" ht="15" customHeight="1">
      <c r="A58" s="1" t="s">
        <v>25</v>
      </c>
      <c r="B58" s="1" t="s">
        <v>1449</v>
      </c>
      <c r="C58" s="6" t="s">
        <v>27</v>
      </c>
      <c r="D58" s="1" t="s">
        <v>1450</v>
      </c>
      <c r="E58" s="6">
        <v>82152</v>
      </c>
      <c r="F58" s="6" t="s">
        <v>369</v>
      </c>
      <c r="G58" s="6" t="s">
        <v>1451</v>
      </c>
      <c r="H58" s="6" t="s">
        <v>1452</v>
      </c>
      <c r="I58" s="6">
        <v>218071901</v>
      </c>
      <c r="J58" s="6" t="s">
        <v>15</v>
      </c>
    </row>
    <row r="59" spans="1:10" ht="15" customHeight="1">
      <c r="A59" s="1" t="s">
        <v>1022</v>
      </c>
      <c r="B59" s="1" t="s">
        <v>1453</v>
      </c>
      <c r="C59" s="6" t="s">
        <v>27</v>
      </c>
      <c r="D59" s="1" t="s">
        <v>1454</v>
      </c>
      <c r="E59" s="6">
        <v>20095</v>
      </c>
      <c r="F59" s="6" t="s">
        <v>1045</v>
      </c>
      <c r="G59" s="6" t="s">
        <v>1455</v>
      </c>
      <c r="H59" s="6"/>
      <c r="I59" s="6">
        <v>4940530205290</v>
      </c>
      <c r="J59" s="6" t="s">
        <v>15</v>
      </c>
    </row>
    <row r="60" spans="1:10" ht="15" customHeight="1">
      <c r="A60" s="1" t="s">
        <v>118</v>
      </c>
      <c r="B60" s="1" t="s">
        <v>1458</v>
      </c>
      <c r="C60" s="6" t="s">
        <v>27</v>
      </c>
      <c r="D60" s="1" t="s">
        <v>1459</v>
      </c>
      <c r="E60" s="6">
        <v>12103</v>
      </c>
      <c r="F60" s="6" t="s">
        <v>72</v>
      </c>
      <c r="G60" s="6" t="s">
        <v>1460</v>
      </c>
      <c r="H60" s="6" t="s">
        <v>1461</v>
      </c>
      <c r="I60" s="6">
        <v>652474912</v>
      </c>
      <c r="J60" s="6" t="s">
        <v>24</v>
      </c>
    </row>
    <row r="61" spans="1:10" ht="15" customHeight="1">
      <c r="A61" s="1" t="s">
        <v>1480</v>
      </c>
      <c r="B61" s="1" t="s">
        <v>1481</v>
      </c>
      <c r="C61" s="6" t="s">
        <v>27</v>
      </c>
      <c r="D61" s="1" t="s">
        <v>1482</v>
      </c>
      <c r="E61" s="6">
        <v>69120</v>
      </c>
      <c r="F61" s="6" t="s">
        <v>59</v>
      </c>
      <c r="G61" s="6" t="s">
        <v>1483</v>
      </c>
      <c r="H61" s="6" t="s">
        <v>1484</v>
      </c>
      <c r="I61" s="6">
        <v>6221422995</v>
      </c>
      <c r="J61" s="6" t="s">
        <v>15</v>
      </c>
    </row>
    <row r="62" spans="1:10" ht="15" customHeight="1">
      <c r="A62" s="1" t="s">
        <v>342</v>
      </c>
      <c r="B62" s="1" t="s">
        <v>1506</v>
      </c>
      <c r="C62" s="6" t="s">
        <v>27</v>
      </c>
      <c r="D62" s="1" t="s">
        <v>1507</v>
      </c>
      <c r="E62" s="6">
        <v>14473</v>
      </c>
      <c r="F62" s="6" t="s">
        <v>1508</v>
      </c>
      <c r="G62" s="6" t="s">
        <v>1509</v>
      </c>
      <c r="H62" s="6" t="s">
        <v>1510</v>
      </c>
      <c r="I62" s="6">
        <v>33197164868</v>
      </c>
      <c r="J62" s="6" t="s">
        <v>24</v>
      </c>
    </row>
    <row r="63" spans="1:10" ht="15" customHeight="1">
      <c r="A63" s="1" t="s">
        <v>25</v>
      </c>
      <c r="B63" s="1" t="s">
        <v>1523</v>
      </c>
      <c r="C63" s="6" t="s">
        <v>27</v>
      </c>
      <c r="D63" s="1" t="s">
        <v>1524</v>
      </c>
      <c r="E63" s="6">
        <v>69001</v>
      </c>
      <c r="F63" s="6" t="s">
        <v>59</v>
      </c>
      <c r="G63" s="6" t="s">
        <v>1525</v>
      </c>
      <c r="H63" s="6" t="s">
        <v>1526</v>
      </c>
      <c r="I63" s="6">
        <v>496221548751</v>
      </c>
      <c r="J63" s="6" t="s">
        <v>15</v>
      </c>
    </row>
    <row r="64" spans="1:10" ht="15" customHeight="1">
      <c r="A64" s="1" t="s">
        <v>25</v>
      </c>
      <c r="B64" s="1" t="s">
        <v>1531</v>
      </c>
      <c r="C64" s="6" t="s">
        <v>27</v>
      </c>
      <c r="D64" s="1" t="s">
        <v>1532</v>
      </c>
      <c r="E64" s="6">
        <v>52062</v>
      </c>
      <c r="F64" s="6" t="s">
        <v>753</v>
      </c>
      <c r="G64" s="6" t="s">
        <v>1533</v>
      </c>
      <c r="H64" s="6" t="s">
        <v>1534</v>
      </c>
      <c r="I64" s="6">
        <v>49241801</v>
      </c>
      <c r="J64" s="6" t="s">
        <v>15</v>
      </c>
    </row>
    <row r="65" spans="1:10" ht="15" customHeight="1">
      <c r="A65" s="1" t="s">
        <v>1599</v>
      </c>
      <c r="B65" s="1" t="s">
        <v>1600</v>
      </c>
      <c r="C65" s="6" t="s">
        <v>27</v>
      </c>
      <c r="D65" s="1" t="s">
        <v>1601</v>
      </c>
      <c r="E65" s="6">
        <v>70569</v>
      </c>
      <c r="F65" s="6" t="s">
        <v>911</v>
      </c>
      <c r="G65" s="6" t="s">
        <v>1602</v>
      </c>
      <c r="H65" s="6"/>
      <c r="I65" s="6">
        <v>4971189232035</v>
      </c>
      <c r="J65" s="6" t="s">
        <v>15</v>
      </c>
    </row>
    <row r="66" spans="1:10" ht="15" customHeight="1">
      <c r="A66" s="1" t="s">
        <v>1775</v>
      </c>
      <c r="B66" s="1" t="s">
        <v>1776</v>
      </c>
      <c r="C66" s="6" t="s">
        <v>27</v>
      </c>
      <c r="D66" s="1" t="s">
        <v>1777</v>
      </c>
      <c r="E66" s="6">
        <v>64291</v>
      </c>
      <c r="F66" s="6" t="s">
        <v>1778</v>
      </c>
      <c r="G66" s="6" t="s">
        <v>1779</v>
      </c>
      <c r="H66" s="6" t="s">
        <v>1780</v>
      </c>
      <c r="I66" s="6">
        <v>496159712205</v>
      </c>
      <c r="J66" s="6" t="s">
        <v>15</v>
      </c>
    </row>
    <row r="67" spans="1:10" ht="15" customHeight="1">
      <c r="A67" s="1" t="s">
        <v>42</v>
      </c>
      <c r="B67" s="1" t="s">
        <v>1828</v>
      </c>
      <c r="C67" s="6" t="s">
        <v>27</v>
      </c>
      <c r="D67" s="1" t="s">
        <v>1829</v>
      </c>
      <c r="E67" s="6">
        <v>42105</v>
      </c>
      <c r="F67" s="6" t="s">
        <v>1830</v>
      </c>
      <c r="G67" s="6" t="s">
        <v>1831</v>
      </c>
      <c r="H67" s="6" t="s">
        <v>1832</v>
      </c>
      <c r="I67" s="6">
        <v>4920269508170</v>
      </c>
      <c r="J67" s="6" t="s">
        <v>24</v>
      </c>
    </row>
    <row r="68" spans="1:10" ht="15" customHeight="1">
      <c r="A68" s="1" t="s">
        <v>1628</v>
      </c>
      <c r="B68" s="1" t="s">
        <v>1888</v>
      </c>
      <c r="C68" s="6" t="s">
        <v>27</v>
      </c>
      <c r="D68" s="1" t="s">
        <v>1889</v>
      </c>
      <c r="E68" s="6" t="str">
        <f>"01067"</f>
        <v>01067</v>
      </c>
      <c r="F68" s="6" t="s">
        <v>1890</v>
      </c>
      <c r="G68" s="6" t="s">
        <v>1891</v>
      </c>
      <c r="H68" s="6" t="s">
        <v>1892</v>
      </c>
      <c r="I68" s="6">
        <v>35149143601</v>
      </c>
      <c r="J68" s="6" t="s">
        <v>15</v>
      </c>
    </row>
    <row r="69" spans="1:10" ht="15" customHeight="1">
      <c r="A69" s="1" t="s">
        <v>223</v>
      </c>
      <c r="B69" s="1" t="s">
        <v>1897</v>
      </c>
      <c r="C69" s="6" t="s">
        <v>27</v>
      </c>
      <c r="D69" s="1" t="s">
        <v>1898</v>
      </c>
      <c r="E69" s="6">
        <v>80336</v>
      </c>
      <c r="F69" s="6" t="s">
        <v>671</v>
      </c>
      <c r="G69" s="6" t="s">
        <v>1899</v>
      </c>
      <c r="H69" s="6" t="s">
        <v>1900</v>
      </c>
      <c r="I69" s="6">
        <v>89440055511</v>
      </c>
      <c r="J69" s="6" t="s">
        <v>15</v>
      </c>
    </row>
    <row r="70" spans="1:10" ht="15" customHeight="1">
      <c r="A70" s="1" t="s">
        <v>1915</v>
      </c>
      <c r="B70" s="1" t="s">
        <v>1916</v>
      </c>
      <c r="C70" s="6" t="s">
        <v>27</v>
      </c>
      <c r="D70" s="1" t="s">
        <v>1917</v>
      </c>
      <c r="E70" s="6">
        <v>10117</v>
      </c>
      <c r="F70" s="6" t="s">
        <v>1917</v>
      </c>
      <c r="G70" s="6" t="s">
        <v>1918</v>
      </c>
      <c r="H70" s="6" t="s">
        <v>1919</v>
      </c>
      <c r="I70" s="6">
        <v>303117770</v>
      </c>
      <c r="J70" s="6" t="s">
        <v>24</v>
      </c>
    </row>
    <row r="71" spans="1:10" ht="15" customHeight="1">
      <c r="A71" s="1" t="s">
        <v>766</v>
      </c>
      <c r="B71" s="1" t="s">
        <v>1978</v>
      </c>
      <c r="C71" s="6" t="s">
        <v>27</v>
      </c>
      <c r="D71" s="1" t="s">
        <v>1979</v>
      </c>
      <c r="E71" s="6">
        <v>10119</v>
      </c>
      <c r="F71" s="6" t="s">
        <v>72</v>
      </c>
      <c r="G71" s="6" t="s">
        <v>1980</v>
      </c>
      <c r="H71" s="6" t="s">
        <v>1981</v>
      </c>
      <c r="I71" s="6">
        <v>4917632996165</v>
      </c>
      <c r="J71" s="6" t="s">
        <v>24</v>
      </c>
    </row>
    <row r="72" spans="1:10" ht="15" customHeight="1">
      <c r="A72" s="1" t="s">
        <v>223</v>
      </c>
      <c r="B72" s="1" t="s">
        <v>1999</v>
      </c>
      <c r="C72" s="6" t="s">
        <v>27</v>
      </c>
      <c r="D72" s="1" t="s">
        <v>2000</v>
      </c>
      <c r="E72" s="6">
        <v>93053</v>
      </c>
      <c r="F72" s="6" t="s">
        <v>2001</v>
      </c>
      <c r="G72" s="6" t="s">
        <v>2002</v>
      </c>
      <c r="H72" s="6"/>
      <c r="I72" s="6">
        <v>9419433076</v>
      </c>
      <c r="J72" s="6" t="s">
        <v>15</v>
      </c>
    </row>
    <row r="73" spans="1:10" ht="15" customHeight="1">
      <c r="A73" s="1" t="s">
        <v>223</v>
      </c>
      <c r="B73" s="1" t="s">
        <v>2083</v>
      </c>
      <c r="C73" s="6" t="s">
        <v>27</v>
      </c>
      <c r="D73" s="1" t="s">
        <v>2084</v>
      </c>
      <c r="E73" s="6">
        <v>85764</v>
      </c>
      <c r="F73" s="6" t="s">
        <v>671</v>
      </c>
      <c r="G73" s="6" t="s">
        <v>2085</v>
      </c>
      <c r="H73" s="6" t="s">
        <v>2086</v>
      </c>
      <c r="I73" s="6">
        <v>498931870</v>
      </c>
      <c r="J73" s="6" t="s">
        <v>15</v>
      </c>
    </row>
    <row r="74" spans="1:10" ht="15" customHeight="1">
      <c r="A74" s="1" t="s">
        <v>575</v>
      </c>
      <c r="B74" s="1" t="s">
        <v>2092</v>
      </c>
      <c r="C74" s="6" t="s">
        <v>27</v>
      </c>
      <c r="D74" s="1" t="s">
        <v>2093</v>
      </c>
      <c r="E74" s="6">
        <v>22763</v>
      </c>
      <c r="F74" s="6" t="s">
        <v>2094</v>
      </c>
      <c r="G74" s="6" t="s">
        <v>2095</v>
      </c>
      <c r="H74" s="6" t="s">
        <v>2096</v>
      </c>
      <c r="I74" s="6">
        <v>911983004</v>
      </c>
      <c r="J74" s="6" t="s">
        <v>24</v>
      </c>
    </row>
    <row r="75" spans="1:10" ht="15" customHeight="1">
      <c r="A75" s="1" t="s">
        <v>341</v>
      </c>
      <c r="B75" s="1" t="s">
        <v>2168</v>
      </c>
      <c r="C75" s="6" t="s">
        <v>27</v>
      </c>
      <c r="D75" s="1" t="s">
        <v>2168</v>
      </c>
      <c r="E75" s="6">
        <v>4</v>
      </c>
      <c r="F75" s="6" t="s">
        <v>2168</v>
      </c>
      <c r="G75" s="6" t="s">
        <v>2169</v>
      </c>
      <c r="H75" s="6" t="s">
        <v>2168</v>
      </c>
      <c r="I75" s="6">
        <v>66666666666666</v>
      </c>
      <c r="J75" s="6" t="s">
        <v>15</v>
      </c>
    </row>
    <row r="76" spans="1:10" ht="15" customHeight="1">
      <c r="A76" s="1" t="s">
        <v>263</v>
      </c>
      <c r="B76" s="1" t="s">
        <v>533</v>
      </c>
      <c r="C76" s="5" t="s">
        <v>538</v>
      </c>
      <c r="D76" s="1" t="s">
        <v>534</v>
      </c>
      <c r="E76" s="6">
        <v>94315</v>
      </c>
      <c r="F76" s="6" t="s">
        <v>535</v>
      </c>
      <c r="G76" s="6" t="s">
        <v>536</v>
      </c>
      <c r="H76" s="6" t="s">
        <v>537</v>
      </c>
      <c r="I76" s="6" t="str">
        <f>"09421974850"</f>
        <v>09421974850</v>
      </c>
      <c r="J76" s="6" t="s">
        <v>15</v>
      </c>
    </row>
    <row r="77" spans="1:10" ht="15" customHeight="1">
      <c r="A77" s="1" t="s">
        <v>75</v>
      </c>
      <c r="B77" s="1" t="s">
        <v>1623</v>
      </c>
      <c r="C77" s="6" t="s">
        <v>538</v>
      </c>
      <c r="D77" s="1" t="s">
        <v>1624</v>
      </c>
      <c r="E77" s="6">
        <v>40474</v>
      </c>
      <c r="F77" s="6" t="s">
        <v>1625</v>
      </c>
      <c r="G77" s="6" t="s">
        <v>1626</v>
      </c>
      <c r="H77" s="6" t="s">
        <v>1627</v>
      </c>
      <c r="I77" s="6">
        <v>4951153575555</v>
      </c>
      <c r="J77" s="6" t="s">
        <v>24</v>
      </c>
    </row>
    <row r="78" spans="1:10" ht="15" customHeight="1">
      <c r="A78" s="1" t="s">
        <v>108</v>
      </c>
      <c r="B78" s="1" t="s">
        <v>1640</v>
      </c>
      <c r="C78" s="6" t="s">
        <v>538</v>
      </c>
      <c r="D78" s="1" t="s">
        <v>1641</v>
      </c>
      <c r="E78" s="6">
        <v>12159</v>
      </c>
      <c r="F78" s="6" t="s">
        <v>1642</v>
      </c>
      <c r="G78" s="6" t="s">
        <v>1643</v>
      </c>
      <c r="H78" s="6" t="s">
        <v>1644</v>
      </c>
      <c r="I78" s="6">
        <v>493085757930</v>
      </c>
      <c r="J78" s="6" t="s">
        <v>24</v>
      </c>
    </row>
    <row r="79" spans="1:10" ht="15" customHeight="1">
      <c r="A79" s="1" t="s">
        <v>1652</v>
      </c>
      <c r="B79" s="1" t="s">
        <v>1653</v>
      </c>
      <c r="C79" s="6" t="s">
        <v>538</v>
      </c>
      <c r="D79" s="1" t="s">
        <v>1654</v>
      </c>
      <c r="E79" s="6">
        <v>91058</v>
      </c>
      <c r="F79" s="6" t="s">
        <v>1655</v>
      </c>
      <c r="G79" s="6" t="s">
        <v>1656</v>
      </c>
      <c r="H79" s="6" t="s">
        <v>1657</v>
      </c>
      <c r="I79" s="6">
        <v>4991318520500</v>
      </c>
      <c r="J79" s="6" t="s">
        <v>15</v>
      </c>
    </row>
    <row r="80" spans="1:10" ht="15" customHeight="1">
      <c r="A80" s="1" t="s">
        <v>75</v>
      </c>
      <c r="B80" s="1" t="s">
        <v>1690</v>
      </c>
      <c r="C80" s="6" t="s">
        <v>538</v>
      </c>
      <c r="D80" s="1" t="s">
        <v>1691</v>
      </c>
      <c r="E80" s="6">
        <v>80809</v>
      </c>
      <c r="F80" s="6" t="s">
        <v>78</v>
      </c>
      <c r="G80" s="6" t="s">
        <v>1692</v>
      </c>
      <c r="H80" s="6" t="s">
        <v>1693</v>
      </c>
      <c r="I80" s="6">
        <v>89122287213</v>
      </c>
      <c r="J80" s="6" t="s">
        <v>24</v>
      </c>
    </row>
    <row r="81" spans="1:10" ht="15" customHeight="1">
      <c r="A81" s="1" t="s">
        <v>91</v>
      </c>
      <c r="B81" s="1" t="s">
        <v>1698</v>
      </c>
      <c r="C81" s="6" t="s">
        <v>538</v>
      </c>
      <c r="D81" s="1" t="s">
        <v>1699</v>
      </c>
      <c r="E81" s="6">
        <v>10997</v>
      </c>
      <c r="F81" s="6" t="s">
        <v>1700</v>
      </c>
      <c r="G81" s="6" t="s">
        <v>1701</v>
      </c>
      <c r="H81" s="6" t="s">
        <v>1702</v>
      </c>
      <c r="I81" s="6">
        <v>493034719304</v>
      </c>
      <c r="J81" s="6" t="s">
        <v>24</v>
      </c>
    </row>
    <row r="82" spans="1:10" ht="15" customHeight="1">
      <c r="A82" s="1" t="s">
        <v>75</v>
      </c>
      <c r="B82" s="1" t="s">
        <v>1718</v>
      </c>
      <c r="C82" s="6" t="s">
        <v>538</v>
      </c>
      <c r="D82" s="1" t="s">
        <v>1719</v>
      </c>
      <c r="E82" s="6">
        <v>80363</v>
      </c>
      <c r="F82" s="6" t="s">
        <v>78</v>
      </c>
      <c r="G82" s="6" t="s">
        <v>1720</v>
      </c>
      <c r="H82" s="6" t="s">
        <v>1721</v>
      </c>
      <c r="I82" s="6">
        <v>4989143310</v>
      </c>
      <c r="J82" s="6" t="s">
        <v>24</v>
      </c>
    </row>
    <row r="83" spans="1:10" ht="15" customHeight="1">
      <c r="A83" s="1" t="s">
        <v>47</v>
      </c>
      <c r="B83" s="1" t="s">
        <v>1734</v>
      </c>
      <c r="C83" s="6" t="s">
        <v>538</v>
      </c>
      <c r="D83" s="1" t="s">
        <v>1735</v>
      </c>
      <c r="E83" s="6">
        <v>14558</v>
      </c>
      <c r="F83" s="6" t="s">
        <v>1736</v>
      </c>
      <c r="G83" s="6" t="s">
        <v>1737</v>
      </c>
      <c r="H83" s="6"/>
      <c r="I83" s="6">
        <v>4933200882470</v>
      </c>
      <c r="J83" s="6" t="s">
        <v>24</v>
      </c>
    </row>
    <row r="84" spans="1:10" ht="15" customHeight="1">
      <c r="A84" s="1" t="s">
        <v>479</v>
      </c>
      <c r="B84" s="1" t="s">
        <v>1738</v>
      </c>
      <c r="C84" s="6" t="s">
        <v>538</v>
      </c>
      <c r="D84" s="1" t="s">
        <v>1739</v>
      </c>
      <c r="E84" s="6">
        <v>70794</v>
      </c>
      <c r="F84" s="6" t="s">
        <v>1740</v>
      </c>
      <c r="G84" s="6" t="s">
        <v>1741</v>
      </c>
      <c r="H84" s="6" t="s">
        <v>1742</v>
      </c>
      <c r="I84" s="6">
        <v>71177030</v>
      </c>
      <c r="J84" s="6" t="s">
        <v>24</v>
      </c>
    </row>
    <row r="85" spans="1:10" ht="15" customHeight="1">
      <c r="A85" s="1" t="s">
        <v>91</v>
      </c>
      <c r="B85" s="1" t="s">
        <v>1803</v>
      </c>
      <c r="C85" s="6" t="s">
        <v>538</v>
      </c>
      <c r="D85" s="1" t="s">
        <v>1804</v>
      </c>
      <c r="E85" s="6">
        <v>80805</v>
      </c>
      <c r="F85" s="6" t="s">
        <v>1805</v>
      </c>
      <c r="G85" s="6" t="s">
        <v>1806</v>
      </c>
      <c r="H85" s="6" t="s">
        <v>1807</v>
      </c>
      <c r="I85" s="6">
        <v>4988936002829</v>
      </c>
      <c r="J85" s="6" t="s">
        <v>24</v>
      </c>
    </row>
    <row r="86" spans="1:10" ht="15" customHeight="1">
      <c r="A86" s="1" t="s">
        <v>165</v>
      </c>
      <c r="B86" s="1" t="s">
        <v>1925</v>
      </c>
      <c r="C86" s="6" t="s">
        <v>538</v>
      </c>
      <c r="D86" s="1" t="s">
        <v>1926</v>
      </c>
      <c r="E86" s="6">
        <v>22301</v>
      </c>
      <c r="F86" s="6" t="s">
        <v>1368</v>
      </c>
      <c r="G86" s="6" t="s">
        <v>1927</v>
      </c>
      <c r="H86" s="6"/>
      <c r="I86" s="6">
        <v>49404601223</v>
      </c>
      <c r="J86" s="6" t="s">
        <v>15</v>
      </c>
    </row>
    <row r="87" spans="1:10" ht="15" customHeight="1">
      <c r="A87" s="1" t="s">
        <v>25</v>
      </c>
      <c r="B87" s="1" t="s">
        <v>1933</v>
      </c>
      <c r="C87" s="6" t="s">
        <v>538</v>
      </c>
      <c r="D87" s="1" t="s">
        <v>1934</v>
      </c>
      <c r="E87" s="6">
        <v>40225</v>
      </c>
      <c r="F87" s="6" t="s">
        <v>1935</v>
      </c>
      <c r="G87" s="6" t="s">
        <v>1936</v>
      </c>
      <c r="H87" s="6" t="s">
        <v>1937</v>
      </c>
      <c r="I87" s="6">
        <v>2118113504</v>
      </c>
      <c r="J87" s="6" t="s">
        <v>15</v>
      </c>
    </row>
    <row r="88" spans="1:10" ht="15" customHeight="1">
      <c r="A88" s="1" t="s">
        <v>17</v>
      </c>
      <c r="B88" s="1" t="s">
        <v>1982</v>
      </c>
      <c r="C88" s="6" t="s">
        <v>538</v>
      </c>
      <c r="D88" s="1" t="s">
        <v>1983</v>
      </c>
      <c r="E88" s="6">
        <v>10178</v>
      </c>
      <c r="F88" s="6" t="s">
        <v>72</v>
      </c>
      <c r="G88" s="6" t="s">
        <v>1984</v>
      </c>
      <c r="H88" s="6" t="s">
        <v>1985</v>
      </c>
      <c r="I88" s="6">
        <v>49030120534095</v>
      </c>
      <c r="J88" s="6" t="s">
        <v>24</v>
      </c>
    </row>
    <row r="89" spans="1:10" ht="15" customHeight="1">
      <c r="A89" s="1" t="s">
        <v>1574</v>
      </c>
      <c r="B89" s="1" t="s">
        <v>1575</v>
      </c>
      <c r="C89" s="6" t="s">
        <v>1576</v>
      </c>
      <c r="D89" s="1" t="s">
        <v>1577</v>
      </c>
      <c r="E89" s="6">
        <v>4201</v>
      </c>
      <c r="F89" s="6" t="s">
        <v>1578</v>
      </c>
      <c r="G89" s="6" t="s">
        <v>1579</v>
      </c>
      <c r="H89" s="6" t="s">
        <v>1580</v>
      </c>
      <c r="I89" s="6">
        <v>436765490054</v>
      </c>
      <c r="J89" s="6" t="s">
        <v>24</v>
      </c>
    </row>
    <row r="90" spans="1:10" ht="15" customHeight="1">
      <c r="A90" s="1" t="s">
        <v>47</v>
      </c>
      <c r="B90" s="1" t="s">
        <v>2152</v>
      </c>
      <c r="C90" s="6" t="s">
        <v>1576</v>
      </c>
      <c r="D90" s="1" t="s">
        <v>2154</v>
      </c>
      <c r="E90" s="6">
        <v>1010</v>
      </c>
      <c r="F90" s="6" t="s">
        <v>2153</v>
      </c>
      <c r="G90" s="6" t="s">
        <v>2155</v>
      </c>
      <c r="H90" s="6" t="s">
        <v>2156</v>
      </c>
      <c r="I90" s="6">
        <v>431711333751</v>
      </c>
      <c r="J90" s="6" t="s">
        <v>24</v>
      </c>
    </row>
    <row r="91" spans="1:10" ht="15" customHeight="1">
      <c r="A91" s="1" t="s">
        <v>2163</v>
      </c>
      <c r="B91" s="1" t="s">
        <v>2164</v>
      </c>
      <c r="C91" s="6" t="s">
        <v>1576</v>
      </c>
      <c r="D91" s="1" t="s">
        <v>2165</v>
      </c>
      <c r="E91" s="6">
        <v>4</v>
      </c>
      <c r="F91" s="6" t="s">
        <v>2165</v>
      </c>
      <c r="G91" s="6" t="s">
        <v>2166</v>
      </c>
      <c r="H91" s="6" t="s">
        <v>2167</v>
      </c>
      <c r="I91" s="6">
        <v>666666666666</v>
      </c>
      <c r="J91" s="6" t="s">
        <v>15</v>
      </c>
    </row>
    <row r="92" spans="1:10" ht="15" customHeight="1">
      <c r="A92" s="1" t="s">
        <v>91</v>
      </c>
      <c r="B92" s="1" t="s">
        <v>92</v>
      </c>
      <c r="C92" s="5" t="s">
        <v>93</v>
      </c>
      <c r="D92" s="1" t="s">
        <v>94</v>
      </c>
      <c r="E92" s="6">
        <v>1060</v>
      </c>
      <c r="F92" s="6" t="s">
        <v>95</v>
      </c>
      <c r="G92" s="6" t="s">
        <v>96</v>
      </c>
      <c r="H92" s="6"/>
      <c r="I92" s="6">
        <v>3226200425</v>
      </c>
      <c r="J92" s="6" t="s">
        <v>24</v>
      </c>
    </row>
    <row r="93" spans="1:10" ht="15" customHeight="1">
      <c r="A93" s="1" t="s">
        <v>119</v>
      </c>
      <c r="B93" s="1" t="s">
        <v>120</v>
      </c>
      <c r="C93" s="5" t="s">
        <v>93</v>
      </c>
      <c r="D93" s="1" t="s">
        <v>121</v>
      </c>
      <c r="E93" s="6">
        <v>1040</v>
      </c>
      <c r="F93" s="6" t="s">
        <v>122</v>
      </c>
      <c r="G93" s="6" t="s">
        <v>123</v>
      </c>
      <c r="H93" s="6" t="s">
        <v>124</v>
      </c>
      <c r="I93" s="6">
        <v>637553575</v>
      </c>
      <c r="J93" s="6" t="s">
        <v>24</v>
      </c>
    </row>
    <row r="94" spans="1:10" ht="15" customHeight="1">
      <c r="A94" s="1" t="s">
        <v>91</v>
      </c>
      <c r="B94" s="1" t="s">
        <v>148</v>
      </c>
      <c r="C94" s="5" t="s">
        <v>93</v>
      </c>
      <c r="D94" s="1" t="s">
        <v>149</v>
      </c>
      <c r="E94" s="6">
        <v>1060</v>
      </c>
      <c r="F94" s="6" t="s">
        <v>150</v>
      </c>
      <c r="G94" s="6" t="s">
        <v>151</v>
      </c>
      <c r="H94" s="6" t="s">
        <v>152</v>
      </c>
      <c r="I94" s="6">
        <v>3226200425</v>
      </c>
      <c r="J94" s="6" t="s">
        <v>24</v>
      </c>
    </row>
    <row r="95" spans="1:10" ht="15" customHeight="1">
      <c r="A95" s="1" t="s">
        <v>189</v>
      </c>
      <c r="B95" s="1" t="s">
        <v>190</v>
      </c>
      <c r="C95" s="5" t="s">
        <v>93</v>
      </c>
      <c r="D95" s="1" t="s">
        <v>191</v>
      </c>
      <c r="E95" s="6">
        <v>1040</v>
      </c>
      <c r="F95" s="6" t="s">
        <v>122</v>
      </c>
      <c r="G95" s="6" t="s">
        <v>192</v>
      </c>
      <c r="H95" s="6" t="s">
        <v>193</v>
      </c>
      <c r="I95" s="6">
        <v>3228085576</v>
      </c>
      <c r="J95" s="6" t="s">
        <v>15</v>
      </c>
    </row>
    <row r="96" spans="1:10" ht="15" customHeight="1">
      <c r="A96" s="1" t="s">
        <v>161</v>
      </c>
      <c r="B96" s="1" t="s">
        <v>162</v>
      </c>
      <c r="C96" s="5" t="s">
        <v>93</v>
      </c>
      <c r="D96" s="1" t="s">
        <v>200</v>
      </c>
      <c r="E96" s="6">
        <v>1040</v>
      </c>
      <c r="F96" s="6" t="s">
        <v>122</v>
      </c>
      <c r="G96" s="6" t="s">
        <v>163</v>
      </c>
      <c r="H96" s="6" t="s">
        <v>164</v>
      </c>
      <c r="I96" s="6">
        <v>3228085576</v>
      </c>
      <c r="J96" s="6" t="s">
        <v>24</v>
      </c>
    </row>
    <row r="97" spans="1:10" ht="15" customHeight="1">
      <c r="A97" s="1" t="s">
        <v>244</v>
      </c>
      <c r="B97" s="1" t="s">
        <v>245</v>
      </c>
      <c r="C97" s="5" t="s">
        <v>93</v>
      </c>
      <c r="D97" s="1" t="s">
        <v>246</v>
      </c>
      <c r="E97" s="6">
        <v>1000</v>
      </c>
      <c r="F97" s="6" t="s">
        <v>247</v>
      </c>
      <c r="G97" s="6" t="s">
        <v>248</v>
      </c>
      <c r="H97" s="6" t="s">
        <v>249</v>
      </c>
      <c r="I97" s="6">
        <v>3225137224</v>
      </c>
      <c r="J97" s="6" t="s">
        <v>24</v>
      </c>
    </row>
    <row r="98" spans="1:10" ht="15" customHeight="1">
      <c r="A98" s="1" t="s">
        <v>108</v>
      </c>
      <c r="B98" s="1" t="s">
        <v>336</v>
      </c>
      <c r="C98" s="5" t="s">
        <v>93</v>
      </c>
      <c r="D98" s="1" t="s">
        <v>337</v>
      </c>
      <c r="E98" s="6">
        <v>3000</v>
      </c>
      <c r="F98" s="6" t="s">
        <v>338</v>
      </c>
      <c r="G98" s="6" t="s">
        <v>339</v>
      </c>
      <c r="H98" s="6" t="s">
        <v>340</v>
      </c>
      <c r="I98" s="6" t="str">
        <f>"016332211"</f>
        <v>016332211</v>
      </c>
      <c r="J98" s="6" t="s">
        <v>15</v>
      </c>
    </row>
    <row r="99" spans="1:10" ht="15" customHeight="1">
      <c r="A99" s="1" t="s">
        <v>279</v>
      </c>
      <c r="B99" s="1" t="s">
        <v>388</v>
      </c>
      <c r="C99" s="5" t="s">
        <v>93</v>
      </c>
      <c r="D99" s="1" t="s">
        <v>389</v>
      </c>
      <c r="E99" s="6">
        <v>9052</v>
      </c>
      <c r="F99" s="6" t="s">
        <v>390</v>
      </c>
      <c r="G99" s="6" t="s">
        <v>391</v>
      </c>
      <c r="H99" s="6" t="s">
        <v>392</v>
      </c>
      <c r="I99" s="6">
        <v>496389099</v>
      </c>
      <c r="J99" s="6" t="s">
        <v>24</v>
      </c>
    </row>
    <row r="100" spans="1:10" ht="15" customHeight="1">
      <c r="A100" s="1" t="s">
        <v>189</v>
      </c>
      <c r="B100" s="1" t="s">
        <v>326</v>
      </c>
      <c r="C100" s="5" t="s">
        <v>93</v>
      </c>
      <c r="D100" s="1" t="s">
        <v>327</v>
      </c>
      <c r="E100" s="6">
        <v>1300</v>
      </c>
      <c r="F100" s="6" t="s">
        <v>328</v>
      </c>
      <c r="G100" s="6" t="s">
        <v>329</v>
      </c>
      <c r="H100" s="6" t="s">
        <v>330</v>
      </c>
      <c r="I100" s="6" t="str">
        <f>"003210230529"</f>
        <v>003210230529</v>
      </c>
      <c r="J100" s="6" t="s">
        <v>24</v>
      </c>
    </row>
    <row r="101" spans="1:10" ht="15" customHeight="1">
      <c r="A101" s="1" t="s">
        <v>25</v>
      </c>
      <c r="B101" s="1" t="s">
        <v>496</v>
      </c>
      <c r="C101" s="5" t="s">
        <v>93</v>
      </c>
      <c r="D101" s="1" t="s">
        <v>497</v>
      </c>
      <c r="E101" s="6">
        <v>1020</v>
      </c>
      <c r="F101" s="6" t="s">
        <v>498</v>
      </c>
      <c r="G101" s="6" t="s">
        <v>499</v>
      </c>
      <c r="H101" s="6"/>
      <c r="I101" s="6">
        <v>24773990</v>
      </c>
      <c r="J101" s="6" t="s">
        <v>15</v>
      </c>
    </row>
    <row r="102" spans="1:10" ht="15" customHeight="1">
      <c r="A102" s="1" t="s">
        <v>268</v>
      </c>
      <c r="B102" s="1" t="s">
        <v>501</v>
      </c>
      <c r="C102" s="5" t="s">
        <v>93</v>
      </c>
      <c r="D102" s="1" t="s">
        <v>502</v>
      </c>
      <c r="E102" s="6">
        <v>1050</v>
      </c>
      <c r="F102" s="6" t="s">
        <v>247</v>
      </c>
      <c r="G102" s="6" t="s">
        <v>503</v>
      </c>
      <c r="H102" s="6" t="s">
        <v>504</v>
      </c>
      <c r="I102" s="6" t="str">
        <f>"026294772"</f>
        <v>026294772</v>
      </c>
      <c r="J102" s="6" t="s">
        <v>15</v>
      </c>
    </row>
    <row r="103" spans="1:10" ht="15" customHeight="1">
      <c r="A103" s="1" t="s">
        <v>279</v>
      </c>
      <c r="B103" s="1" t="s">
        <v>510</v>
      </c>
      <c r="C103" s="5" t="s">
        <v>93</v>
      </c>
      <c r="D103" s="1" t="s">
        <v>511</v>
      </c>
      <c r="E103" s="6">
        <v>7011</v>
      </c>
      <c r="F103" s="6" t="s">
        <v>512</v>
      </c>
      <c r="G103" s="6" t="s">
        <v>513</v>
      </c>
      <c r="H103" s="6"/>
      <c r="I103" s="6">
        <v>3265767470</v>
      </c>
      <c r="J103" s="6" t="s">
        <v>24</v>
      </c>
    </row>
    <row r="104" spans="1:10" ht="15" customHeight="1">
      <c r="A104" s="1" t="s">
        <v>17</v>
      </c>
      <c r="B104" s="1" t="s">
        <v>661</v>
      </c>
      <c r="C104" s="6" t="s">
        <v>93</v>
      </c>
      <c r="D104" s="1" t="s">
        <v>662</v>
      </c>
      <c r="E104" s="6">
        <v>1000</v>
      </c>
      <c r="F104" s="6" t="s">
        <v>122</v>
      </c>
      <c r="G104" s="6" t="s">
        <v>663</v>
      </c>
      <c r="H104" s="6" t="s">
        <v>664</v>
      </c>
      <c r="I104" s="6" t="str">
        <f>"0176350166"</f>
        <v>0176350166</v>
      </c>
      <c r="J104" s="6" t="s">
        <v>24</v>
      </c>
    </row>
    <row r="105" spans="1:10" ht="15" customHeight="1">
      <c r="A105" s="1" t="s">
        <v>208</v>
      </c>
      <c r="B105" s="1" t="s">
        <v>698</v>
      </c>
      <c r="C105" s="6" t="s">
        <v>93</v>
      </c>
      <c r="D105" s="1" t="s">
        <v>699</v>
      </c>
      <c r="E105" s="6">
        <v>1050</v>
      </c>
      <c r="F105" s="6" t="s">
        <v>150</v>
      </c>
      <c r="G105" s="6" t="s">
        <v>700</v>
      </c>
      <c r="H105" s="6"/>
      <c r="I105" s="6" t="str">
        <f>"0032470781855"</f>
        <v>0032470781855</v>
      </c>
      <c r="J105" s="6" t="s">
        <v>15</v>
      </c>
    </row>
    <row r="106" spans="1:10" ht="15" customHeight="1">
      <c r="A106" s="1" t="s">
        <v>279</v>
      </c>
      <c r="B106" s="1" t="s">
        <v>740</v>
      </c>
      <c r="C106" s="6" t="s">
        <v>93</v>
      </c>
      <c r="D106" s="1" t="s">
        <v>741</v>
      </c>
      <c r="E106" s="6" t="s">
        <v>742</v>
      </c>
      <c r="F106" s="6" t="s">
        <v>743</v>
      </c>
      <c r="G106" s="6" t="s">
        <v>744</v>
      </c>
      <c r="H106" s="6"/>
      <c r="I106" s="6" t="str">
        <f>"092645043"</f>
        <v>092645043</v>
      </c>
      <c r="J106" s="6" t="s">
        <v>15</v>
      </c>
    </row>
    <row r="107" spans="1:10" ht="15" customHeight="1">
      <c r="A107" s="1" t="s">
        <v>264</v>
      </c>
      <c r="B107" s="1" t="s">
        <v>798</v>
      </c>
      <c r="C107" s="6" t="s">
        <v>93</v>
      </c>
      <c r="D107" s="1" t="s">
        <v>799</v>
      </c>
      <c r="E107" s="6">
        <v>1040</v>
      </c>
      <c r="F107" s="6" t="s">
        <v>122</v>
      </c>
      <c r="G107" s="6" t="s">
        <v>800</v>
      </c>
      <c r="H107" s="6" t="s">
        <v>801</v>
      </c>
      <c r="I107" s="6" t="str">
        <f>"003222854830"</f>
        <v>003222854830</v>
      </c>
      <c r="J107" s="6" t="s">
        <v>24</v>
      </c>
    </row>
    <row r="108" spans="1:10" ht="15" customHeight="1">
      <c r="A108" s="1" t="s">
        <v>75</v>
      </c>
      <c r="B108" s="1" t="s">
        <v>1124</v>
      </c>
      <c r="C108" s="6" t="s">
        <v>93</v>
      </c>
      <c r="D108" s="1" t="s">
        <v>1125</v>
      </c>
      <c r="E108" s="6">
        <v>9000</v>
      </c>
      <c r="F108" s="6" t="s">
        <v>1126</v>
      </c>
      <c r="G108" s="6" t="s">
        <v>1127</v>
      </c>
      <c r="H108" s="6" t="s">
        <v>1128</v>
      </c>
      <c r="I108" s="6">
        <v>472437782</v>
      </c>
      <c r="J108" s="6" t="s">
        <v>24</v>
      </c>
    </row>
    <row r="109" spans="1:10" ht="15" customHeight="1">
      <c r="A109" s="1" t="s">
        <v>91</v>
      </c>
      <c r="B109" s="1" t="s">
        <v>1151</v>
      </c>
      <c r="C109" s="6" t="s">
        <v>93</v>
      </c>
      <c r="D109" s="1" t="s">
        <v>1152</v>
      </c>
      <c r="E109" s="6">
        <v>1831</v>
      </c>
      <c r="F109" s="6" t="s">
        <v>1153</v>
      </c>
      <c r="G109" s="6" t="s">
        <v>1154</v>
      </c>
      <c r="H109" s="6" t="s">
        <v>1155</v>
      </c>
      <c r="I109" s="6">
        <v>32471031086</v>
      </c>
      <c r="J109" s="6" t="s">
        <v>24</v>
      </c>
    </row>
    <row r="110" spans="1:10" ht="15" customHeight="1">
      <c r="A110" s="1" t="s">
        <v>42</v>
      </c>
      <c r="B110" s="1" t="s">
        <v>1177</v>
      </c>
      <c r="C110" s="6" t="s">
        <v>93</v>
      </c>
      <c r="D110" s="1" t="s">
        <v>1178</v>
      </c>
      <c r="E110" s="6" t="s">
        <v>1179</v>
      </c>
      <c r="F110" s="6" t="s">
        <v>122</v>
      </c>
      <c r="G110" s="6" t="s">
        <v>1180</v>
      </c>
      <c r="H110" s="6" t="s">
        <v>1181</v>
      </c>
      <c r="I110" s="6">
        <v>3227325954</v>
      </c>
      <c r="J110" s="6" t="s">
        <v>15</v>
      </c>
    </row>
    <row r="111" spans="1:10" ht="15" customHeight="1">
      <c r="A111" s="1" t="s">
        <v>342</v>
      </c>
      <c r="B111" s="1" t="s">
        <v>1341</v>
      </c>
      <c r="C111" s="6" t="s">
        <v>93</v>
      </c>
      <c r="D111" s="1" t="s">
        <v>1342</v>
      </c>
      <c r="E111" s="6">
        <v>2018</v>
      </c>
      <c r="F111" s="6" t="s">
        <v>1343</v>
      </c>
      <c r="G111" s="6" t="s">
        <v>1344</v>
      </c>
      <c r="H111" s="6" t="s">
        <v>1345</v>
      </c>
      <c r="I111" s="6">
        <v>32491717560</v>
      </c>
      <c r="J111" s="6" t="s">
        <v>15</v>
      </c>
    </row>
    <row r="112" spans="1:10" ht="15" customHeight="1">
      <c r="A112" s="1" t="s">
        <v>1430</v>
      </c>
      <c r="B112" s="1" t="s">
        <v>1431</v>
      </c>
      <c r="C112" s="6" t="s">
        <v>93</v>
      </c>
      <c r="D112" s="1" t="s">
        <v>1432</v>
      </c>
      <c r="E112" s="6">
        <v>1060</v>
      </c>
      <c r="F112" s="6" t="s">
        <v>122</v>
      </c>
      <c r="G112" s="6" t="s">
        <v>1433</v>
      </c>
      <c r="H112" s="6" t="s">
        <v>1434</v>
      </c>
      <c r="I112" s="6">
        <v>3225266827</v>
      </c>
      <c r="J112" s="6" t="s">
        <v>24</v>
      </c>
    </row>
    <row r="113" spans="1:10" ht="15" customHeight="1">
      <c r="A113" s="1" t="s">
        <v>244</v>
      </c>
      <c r="B113" s="1" t="s">
        <v>1440</v>
      </c>
      <c r="C113" s="6" t="s">
        <v>93</v>
      </c>
      <c r="D113" s="1" t="s">
        <v>246</v>
      </c>
      <c r="E113" s="6">
        <v>1000</v>
      </c>
      <c r="F113" s="6" t="s">
        <v>498</v>
      </c>
      <c r="G113" s="6" t="s">
        <v>1441</v>
      </c>
      <c r="H113" s="6" t="s">
        <v>1442</v>
      </c>
      <c r="I113" s="6">
        <v>5137224</v>
      </c>
      <c r="J113" s="6" t="s">
        <v>24</v>
      </c>
    </row>
    <row r="114" spans="1:10" ht="15" customHeight="1">
      <c r="A114" s="1" t="s">
        <v>42</v>
      </c>
      <c r="B114" s="1" t="s">
        <v>1456</v>
      </c>
      <c r="C114" s="6" t="s">
        <v>93</v>
      </c>
      <c r="D114" s="1" t="s">
        <v>1409</v>
      </c>
      <c r="E114" s="6">
        <v>1000</v>
      </c>
      <c r="F114" s="6" t="s">
        <v>122</v>
      </c>
      <c r="G114" s="6" t="s">
        <v>1457</v>
      </c>
      <c r="H114" s="6" t="s">
        <v>1410</v>
      </c>
      <c r="I114" s="6">
        <v>456250444</v>
      </c>
      <c r="J114" s="6" t="s">
        <v>24</v>
      </c>
    </row>
    <row r="115" spans="1:10" ht="15" customHeight="1">
      <c r="A115" s="1" t="s">
        <v>118</v>
      </c>
      <c r="B115" s="1" t="s">
        <v>1462</v>
      </c>
      <c r="C115" s="6" t="s">
        <v>93</v>
      </c>
      <c r="D115" s="1" t="s">
        <v>1463</v>
      </c>
      <c r="E115" s="6">
        <v>1050</v>
      </c>
      <c r="F115" s="6" t="s">
        <v>122</v>
      </c>
      <c r="G115" s="6" t="s">
        <v>1464</v>
      </c>
      <c r="H115" s="6" t="s">
        <v>1465</v>
      </c>
      <c r="I115" s="6">
        <v>32475257170</v>
      </c>
      <c r="J115" s="6" t="s">
        <v>24</v>
      </c>
    </row>
    <row r="116" spans="1:10" ht="15" customHeight="1">
      <c r="A116" s="1" t="s">
        <v>128</v>
      </c>
      <c r="B116" s="1" t="s">
        <v>1466</v>
      </c>
      <c r="C116" s="6" t="s">
        <v>93</v>
      </c>
      <c r="D116" s="1" t="s">
        <v>1467</v>
      </c>
      <c r="E116" s="6">
        <v>1000</v>
      </c>
      <c r="F116" s="6" t="s">
        <v>150</v>
      </c>
      <c r="G116" s="6" t="s">
        <v>1468</v>
      </c>
      <c r="H116" s="6"/>
      <c r="I116" s="6">
        <v>3227757575</v>
      </c>
      <c r="J116" s="6" t="s">
        <v>15</v>
      </c>
    </row>
    <row r="117" spans="1:10" ht="15" customHeight="1">
      <c r="A117" s="1" t="s">
        <v>47</v>
      </c>
      <c r="B117" s="1" t="s">
        <v>1501</v>
      </c>
      <c r="C117" s="6" t="s">
        <v>93</v>
      </c>
      <c r="D117" s="1" t="s">
        <v>1502</v>
      </c>
      <c r="E117" s="6">
        <v>8500</v>
      </c>
      <c r="F117" s="6" t="s">
        <v>1503</v>
      </c>
      <c r="G117" s="6" t="s">
        <v>1504</v>
      </c>
      <c r="H117" s="6" t="s">
        <v>1505</v>
      </c>
      <c r="I117" s="6">
        <v>320472608004</v>
      </c>
      <c r="J117" s="6" t="s">
        <v>15</v>
      </c>
    </row>
    <row r="118" spans="1:10" ht="15" customHeight="1">
      <c r="A118" s="1" t="s">
        <v>257</v>
      </c>
      <c r="B118" s="1" t="s">
        <v>1544</v>
      </c>
      <c r="C118" s="6" t="s">
        <v>93</v>
      </c>
      <c r="D118" s="1" t="s">
        <v>1545</v>
      </c>
      <c r="E118" s="6" t="s">
        <v>1546</v>
      </c>
      <c r="F118" s="6" t="s">
        <v>1547</v>
      </c>
      <c r="G118" s="6" t="s">
        <v>1548</v>
      </c>
      <c r="H118" s="6" t="s">
        <v>1549</v>
      </c>
      <c r="I118" s="6">
        <v>32032476666</v>
      </c>
      <c r="J118" s="6" t="s">
        <v>15</v>
      </c>
    </row>
    <row r="119" spans="1:10" ht="15" customHeight="1">
      <c r="A119" s="1" t="s">
        <v>1550</v>
      </c>
      <c r="B119" s="1" t="s">
        <v>1551</v>
      </c>
      <c r="C119" s="6" t="s">
        <v>93</v>
      </c>
      <c r="D119" s="1" t="s">
        <v>1552</v>
      </c>
      <c r="E119" s="6">
        <v>3000</v>
      </c>
      <c r="F119" s="6" t="s">
        <v>338</v>
      </c>
      <c r="G119" s="6" t="s">
        <v>1553</v>
      </c>
      <c r="H119" s="6" t="s">
        <v>1554</v>
      </c>
      <c r="I119" s="6">
        <v>16330018</v>
      </c>
      <c r="J119" s="6" t="s">
        <v>15</v>
      </c>
    </row>
    <row r="120" spans="1:10" ht="15" customHeight="1">
      <c r="A120" s="1" t="s">
        <v>244</v>
      </c>
      <c r="B120" s="1" t="s">
        <v>120</v>
      </c>
      <c r="C120" s="6" t="s">
        <v>93</v>
      </c>
      <c r="D120" s="1" t="s">
        <v>1568</v>
      </c>
      <c r="E120" s="6">
        <v>1040</v>
      </c>
      <c r="F120" s="6" t="s">
        <v>150</v>
      </c>
      <c r="G120" s="6" t="s">
        <v>1569</v>
      </c>
      <c r="H120" s="6" t="s">
        <v>1410</v>
      </c>
      <c r="I120" s="6">
        <v>637553575</v>
      </c>
      <c r="J120" s="6" t="s">
        <v>15</v>
      </c>
    </row>
    <row r="121" spans="1:10" ht="15" customHeight="1">
      <c r="A121" s="1" t="s">
        <v>342</v>
      </c>
      <c r="B121" s="1" t="s">
        <v>1581</v>
      </c>
      <c r="C121" s="6" t="s">
        <v>93</v>
      </c>
      <c r="D121" s="1" t="s">
        <v>1582</v>
      </c>
      <c r="E121" s="6">
        <v>2610</v>
      </c>
      <c r="F121" s="6" t="s">
        <v>1583</v>
      </c>
      <c r="G121" s="6" t="s">
        <v>1584</v>
      </c>
      <c r="H121" s="6" t="s">
        <v>1585</v>
      </c>
      <c r="I121" s="6">
        <v>3232652259</v>
      </c>
      <c r="J121" s="6" t="s">
        <v>15</v>
      </c>
    </row>
    <row r="122" spans="1:10" ht="15" customHeight="1">
      <c r="A122" s="1" t="s">
        <v>100</v>
      </c>
      <c r="B122" s="1" t="s">
        <v>120</v>
      </c>
      <c r="C122" s="6" t="s">
        <v>93</v>
      </c>
      <c r="D122" s="1" t="s">
        <v>1722</v>
      </c>
      <c r="E122" s="6">
        <v>1000</v>
      </c>
      <c r="F122" s="6" t="s">
        <v>122</v>
      </c>
      <c r="G122" s="6" t="s">
        <v>163</v>
      </c>
      <c r="H122" s="6" t="s">
        <v>1723</v>
      </c>
      <c r="I122" s="6">
        <v>475974277</v>
      </c>
      <c r="J122" s="6" t="s">
        <v>24</v>
      </c>
    </row>
    <row r="123" spans="1:10" ht="15" customHeight="1">
      <c r="A123" s="1" t="s">
        <v>165</v>
      </c>
      <c r="B123" s="1" t="s">
        <v>1743</v>
      </c>
      <c r="C123" s="6" t="s">
        <v>93</v>
      </c>
      <c r="D123" s="1" t="s">
        <v>1744</v>
      </c>
      <c r="E123" s="6">
        <v>1000</v>
      </c>
      <c r="F123" s="6" t="s">
        <v>122</v>
      </c>
      <c r="G123" s="6" t="s">
        <v>1745</v>
      </c>
      <c r="H123" s="6" t="s">
        <v>1746</v>
      </c>
      <c r="I123" s="6">
        <v>32263972811</v>
      </c>
      <c r="J123" s="6" t="s">
        <v>24</v>
      </c>
    </row>
    <row r="124" spans="1:10" ht="15" customHeight="1">
      <c r="A124" s="1" t="s">
        <v>91</v>
      </c>
      <c r="B124" s="1" t="s">
        <v>1754</v>
      </c>
      <c r="C124" s="6" t="s">
        <v>93</v>
      </c>
      <c r="D124" s="1" t="s">
        <v>1755</v>
      </c>
      <c r="E124" s="6">
        <v>1000</v>
      </c>
      <c r="F124" s="6" t="s">
        <v>122</v>
      </c>
      <c r="G124" s="6" t="s">
        <v>1756</v>
      </c>
      <c r="H124" s="6"/>
      <c r="I124" s="6">
        <v>322320244</v>
      </c>
      <c r="J124" s="6" t="s">
        <v>24</v>
      </c>
    </row>
    <row r="125" spans="1:10" ht="15" customHeight="1">
      <c r="A125" s="1" t="s">
        <v>244</v>
      </c>
      <c r="B125" s="1" t="s">
        <v>1723</v>
      </c>
      <c r="C125" s="6" t="s">
        <v>93</v>
      </c>
      <c r="D125" s="1" t="s">
        <v>1409</v>
      </c>
      <c r="E125" s="6">
        <v>1000</v>
      </c>
      <c r="F125" s="6" t="s">
        <v>1762</v>
      </c>
      <c r="G125" s="6" t="s">
        <v>163</v>
      </c>
      <c r="H125" s="6" t="s">
        <v>1410</v>
      </c>
      <c r="I125" s="6">
        <v>475974277</v>
      </c>
      <c r="J125" s="6" t="s">
        <v>24</v>
      </c>
    </row>
    <row r="126" spans="1:10" ht="15" customHeight="1">
      <c r="A126" s="1" t="s">
        <v>223</v>
      </c>
      <c r="B126" s="1" t="s">
        <v>1817</v>
      </c>
      <c r="C126" s="6" t="s">
        <v>93</v>
      </c>
      <c r="D126" s="1" t="s">
        <v>1818</v>
      </c>
      <c r="E126" s="6">
        <v>2000</v>
      </c>
      <c r="F126" s="6" t="s">
        <v>1819</v>
      </c>
      <c r="G126" s="6" t="s">
        <v>1548</v>
      </c>
      <c r="H126" s="6" t="s">
        <v>1820</v>
      </c>
      <c r="I126" s="6">
        <v>33455562</v>
      </c>
      <c r="J126" s="6" t="s">
        <v>24</v>
      </c>
    </row>
    <row r="127" spans="1:10" ht="15" customHeight="1">
      <c r="A127" s="1" t="s">
        <v>263</v>
      </c>
      <c r="B127" s="1" t="s">
        <v>1875</v>
      </c>
      <c r="C127" s="6" t="s">
        <v>93</v>
      </c>
      <c r="D127" s="1" t="s">
        <v>1876</v>
      </c>
      <c r="E127" s="6">
        <v>4500</v>
      </c>
      <c r="F127" s="6" t="s">
        <v>1877</v>
      </c>
      <c r="G127" s="6" t="s">
        <v>1878</v>
      </c>
      <c r="H127" s="6"/>
      <c r="I127" s="6">
        <v>32478514962</v>
      </c>
      <c r="J127" s="6" t="s">
        <v>24</v>
      </c>
    </row>
    <row r="128" spans="1:10" ht="15" customHeight="1">
      <c r="A128" s="1" t="s">
        <v>575</v>
      </c>
      <c r="B128" s="1" t="s">
        <v>1901</v>
      </c>
      <c r="C128" s="6" t="s">
        <v>93</v>
      </c>
      <c r="D128" s="1" t="s">
        <v>1902</v>
      </c>
      <c r="E128" s="6">
        <v>1831</v>
      </c>
      <c r="F128" s="6" t="s">
        <v>1153</v>
      </c>
      <c r="G128" s="6" t="s">
        <v>1903</v>
      </c>
      <c r="H128" s="6" t="s">
        <v>1904</v>
      </c>
      <c r="I128" s="6">
        <v>32027104211</v>
      </c>
      <c r="J128" s="6" t="s">
        <v>24</v>
      </c>
    </row>
    <row r="129" spans="1:10" ht="15" customHeight="1">
      <c r="A129" s="1" t="s">
        <v>207</v>
      </c>
      <c r="B129" s="1" t="s">
        <v>2024</v>
      </c>
      <c r="C129" s="6" t="s">
        <v>93</v>
      </c>
      <c r="D129" s="1" t="s">
        <v>2025</v>
      </c>
      <c r="E129" s="6">
        <v>9000</v>
      </c>
      <c r="F129" s="6" t="s">
        <v>2026</v>
      </c>
      <c r="G129" s="6" t="s">
        <v>1906</v>
      </c>
      <c r="H129" s="6"/>
      <c r="I129" s="6">
        <v>92644048</v>
      </c>
      <c r="J129" s="6" t="s">
        <v>15</v>
      </c>
    </row>
    <row r="130" spans="1:10" ht="15" customHeight="1">
      <c r="A130" s="1" t="s">
        <v>207</v>
      </c>
      <c r="B130" s="1" t="s">
        <v>1905</v>
      </c>
      <c r="C130" s="6" t="s">
        <v>93</v>
      </c>
      <c r="D130" s="1" t="s">
        <v>2032</v>
      </c>
      <c r="E130" s="6">
        <v>9000</v>
      </c>
      <c r="F130" s="6" t="s">
        <v>743</v>
      </c>
      <c r="G130" s="6" t="s">
        <v>2033</v>
      </c>
      <c r="H130" s="6" t="s">
        <v>2034</v>
      </c>
      <c r="I130" s="6">
        <v>3292644048</v>
      </c>
      <c r="J130" s="6" t="s">
        <v>15</v>
      </c>
    </row>
    <row r="131" spans="1:10" ht="15" customHeight="1">
      <c r="A131" s="1" t="s">
        <v>264</v>
      </c>
      <c r="B131" s="1" t="s">
        <v>2101</v>
      </c>
      <c r="C131" s="6" t="s">
        <v>93</v>
      </c>
      <c r="D131" s="1" t="s">
        <v>2102</v>
      </c>
      <c r="E131" s="6">
        <v>1140</v>
      </c>
      <c r="F131" s="6" t="s">
        <v>122</v>
      </c>
      <c r="G131" s="6" t="s">
        <v>2103</v>
      </c>
      <c r="H131" s="6" t="s">
        <v>2104</v>
      </c>
      <c r="I131" s="6">
        <v>3224417905</v>
      </c>
      <c r="J131" s="6" t="s">
        <v>15</v>
      </c>
    </row>
    <row r="132" spans="1:10" ht="15" customHeight="1">
      <c r="A132" s="1" t="s">
        <v>474</v>
      </c>
      <c r="B132" s="1" t="s">
        <v>2122</v>
      </c>
      <c r="C132" s="6" t="s">
        <v>93</v>
      </c>
      <c r="D132" s="1" t="s">
        <v>2123</v>
      </c>
      <c r="E132" s="6" t="s">
        <v>2124</v>
      </c>
      <c r="F132" s="6" t="s">
        <v>122</v>
      </c>
      <c r="G132" s="6" t="s">
        <v>2125</v>
      </c>
      <c r="H132" s="6" t="s">
        <v>2126</v>
      </c>
      <c r="I132" s="6">
        <v>25354463</v>
      </c>
      <c r="J132" s="6" t="s">
        <v>15</v>
      </c>
    </row>
    <row r="133" spans="1:10" ht="15" customHeight="1">
      <c r="A133" s="1" t="s">
        <v>279</v>
      </c>
      <c r="B133" s="1" t="s">
        <v>1905</v>
      </c>
      <c r="C133" s="6" t="s">
        <v>93</v>
      </c>
      <c r="D133" s="1" t="s">
        <v>2127</v>
      </c>
      <c r="E133" s="6">
        <v>9000</v>
      </c>
      <c r="F133" s="6" t="s">
        <v>743</v>
      </c>
      <c r="G133" s="6" t="s">
        <v>2128</v>
      </c>
      <c r="H133" s="6" t="s">
        <v>2034</v>
      </c>
      <c r="I133" s="6">
        <v>3293310101</v>
      </c>
      <c r="J133" s="6" t="s">
        <v>15</v>
      </c>
    </row>
    <row r="134" spans="1:10" ht="15" customHeight="1">
      <c r="A134" s="1" t="s">
        <v>766</v>
      </c>
      <c r="B134" s="1" t="s">
        <v>2159</v>
      </c>
      <c r="C134" s="6" t="s">
        <v>93</v>
      </c>
      <c r="D134" s="1" t="s">
        <v>2160</v>
      </c>
      <c r="E134" s="6">
        <v>1020</v>
      </c>
      <c r="F134" s="6" t="s">
        <v>150</v>
      </c>
      <c r="G134" s="6" t="s">
        <v>2161</v>
      </c>
      <c r="H134" s="6" t="s">
        <v>2162</v>
      </c>
      <c r="I134" s="6">
        <v>3223401390</v>
      </c>
      <c r="J134" s="6" t="s">
        <v>24</v>
      </c>
    </row>
    <row r="135" spans="1:10" ht="15" customHeight="1">
      <c r="A135" s="1" t="s">
        <v>263</v>
      </c>
      <c r="B135" s="1" t="s">
        <v>539</v>
      </c>
      <c r="C135" s="5" t="s">
        <v>540</v>
      </c>
      <c r="D135" s="1" t="s">
        <v>541</v>
      </c>
      <c r="E135" s="6">
        <v>21312</v>
      </c>
      <c r="F135" s="6" t="s">
        <v>542</v>
      </c>
      <c r="G135" s="6" t="s">
        <v>543</v>
      </c>
      <c r="H135" s="6" t="s">
        <v>544</v>
      </c>
      <c r="I135" s="6" t="str">
        <f>"0912263838"</f>
        <v>0912263838</v>
      </c>
      <c r="J135" s="6" t="s">
        <v>24</v>
      </c>
    </row>
    <row r="136" spans="1:10" ht="15" customHeight="1">
      <c r="A136" s="1" t="s">
        <v>1029</v>
      </c>
      <c r="B136" s="1" t="s">
        <v>1030</v>
      </c>
      <c r="C136" s="6" t="s">
        <v>540</v>
      </c>
      <c r="D136" s="1" t="s">
        <v>1031</v>
      </c>
      <c r="E136" s="6">
        <v>34000</v>
      </c>
      <c r="F136" s="6" t="s">
        <v>1032</v>
      </c>
      <c r="G136" s="6" t="s">
        <v>1033</v>
      </c>
      <c r="H136" s="6" t="s">
        <v>1034</v>
      </c>
      <c r="I136" s="6">
        <v>38534311460</v>
      </c>
      <c r="J136" s="6" t="s">
        <v>15</v>
      </c>
    </row>
    <row r="137" spans="1:10" ht="15" customHeight="1">
      <c r="A137" s="1" t="s">
        <v>575</v>
      </c>
      <c r="B137" s="1" t="s">
        <v>1204</v>
      </c>
      <c r="C137" s="6" t="s">
        <v>540</v>
      </c>
      <c r="D137" s="1" t="s">
        <v>1205</v>
      </c>
      <c r="E137" s="6">
        <v>20000</v>
      </c>
      <c r="F137" s="6" t="s">
        <v>1206</v>
      </c>
      <c r="G137" s="6" t="s">
        <v>1207</v>
      </c>
      <c r="H137" s="6" t="s">
        <v>1208</v>
      </c>
      <c r="I137" s="6">
        <v>385994227167</v>
      </c>
      <c r="J137" s="6" t="s">
        <v>24</v>
      </c>
    </row>
    <row r="138" spans="1:10" ht="15" customHeight="1">
      <c r="A138" s="1" t="s">
        <v>575</v>
      </c>
      <c r="B138" s="1" t="s">
        <v>1279</v>
      </c>
      <c r="C138" s="6" t="s">
        <v>540</v>
      </c>
      <c r="D138" s="1" t="s">
        <v>1280</v>
      </c>
      <c r="E138" s="6">
        <v>20000</v>
      </c>
      <c r="F138" s="6" t="s">
        <v>1206</v>
      </c>
      <c r="G138" s="6" t="s">
        <v>1281</v>
      </c>
      <c r="H138" s="6" t="s">
        <v>1208</v>
      </c>
      <c r="I138" s="6">
        <v>385994227167</v>
      </c>
      <c r="J138" s="6" t="s">
        <v>24</v>
      </c>
    </row>
    <row r="139" spans="1:10" ht="15" customHeight="1">
      <c r="A139" s="1" t="s">
        <v>42</v>
      </c>
      <c r="B139" s="1" t="s">
        <v>178</v>
      </c>
      <c r="C139" s="5" t="s">
        <v>179</v>
      </c>
      <c r="D139" s="1" t="s">
        <v>180</v>
      </c>
      <c r="E139" s="6">
        <v>2630</v>
      </c>
      <c r="F139" s="6" t="s">
        <v>181</v>
      </c>
      <c r="G139" s="6" t="s">
        <v>182</v>
      </c>
      <c r="H139" s="6" t="s">
        <v>183</v>
      </c>
      <c r="I139" s="6">
        <v>4527772437</v>
      </c>
      <c r="J139" s="6" t="s">
        <v>24</v>
      </c>
    </row>
    <row r="140" spans="1:10" ht="15" customHeight="1">
      <c r="A140" s="1" t="s">
        <v>279</v>
      </c>
      <c r="B140" s="1" t="s">
        <v>295</v>
      </c>
      <c r="C140" s="5" t="s">
        <v>179</v>
      </c>
      <c r="D140" s="1" t="s">
        <v>296</v>
      </c>
      <c r="E140" s="6">
        <v>2880</v>
      </c>
      <c r="F140" s="6" t="s">
        <v>297</v>
      </c>
      <c r="G140" s="6" t="s">
        <v>298</v>
      </c>
      <c r="H140" s="6" t="s">
        <v>299</v>
      </c>
      <c r="I140" s="6">
        <v>44460000</v>
      </c>
      <c r="J140" s="6" t="s">
        <v>24</v>
      </c>
    </row>
    <row r="141" spans="1:10" ht="15" customHeight="1">
      <c r="A141" s="1" t="s">
        <v>279</v>
      </c>
      <c r="B141" s="1" t="s">
        <v>430</v>
      </c>
      <c r="C141" s="5" t="s">
        <v>179</v>
      </c>
      <c r="D141" s="1" t="s">
        <v>431</v>
      </c>
      <c r="E141" s="6">
        <v>2800</v>
      </c>
      <c r="F141" s="6" t="s">
        <v>432</v>
      </c>
      <c r="G141" s="6" t="s">
        <v>433</v>
      </c>
      <c r="H141" s="6" t="s">
        <v>434</v>
      </c>
      <c r="I141" s="6">
        <v>4593511920</v>
      </c>
      <c r="J141" s="6" t="s">
        <v>15</v>
      </c>
    </row>
    <row r="142" spans="1:10" ht="15" customHeight="1">
      <c r="A142" s="1" t="s">
        <v>264</v>
      </c>
      <c r="B142" s="1" t="s">
        <v>459</v>
      </c>
      <c r="C142" s="5" t="s">
        <v>179</v>
      </c>
      <c r="D142" s="1" t="s">
        <v>460</v>
      </c>
      <c r="E142" s="6">
        <v>2100</v>
      </c>
      <c r="F142" s="6" t="s">
        <v>461</v>
      </c>
      <c r="G142" s="6" t="s">
        <v>462</v>
      </c>
      <c r="H142" s="6" t="s">
        <v>463</v>
      </c>
      <c r="I142" s="6">
        <v>4553587457</v>
      </c>
      <c r="J142" s="6" t="s">
        <v>24</v>
      </c>
    </row>
    <row r="143" spans="1:10" ht="15" customHeight="1">
      <c r="A143" s="1" t="s">
        <v>316</v>
      </c>
      <c r="B143" s="1" t="s">
        <v>465</v>
      </c>
      <c r="C143" s="5" t="s">
        <v>179</v>
      </c>
      <c r="D143" s="1" t="s">
        <v>466</v>
      </c>
      <c r="E143" s="6">
        <v>8000</v>
      </c>
      <c r="F143" s="6" t="s">
        <v>466</v>
      </c>
      <c r="G143" s="6" t="s">
        <v>467</v>
      </c>
      <c r="H143" s="6" t="s">
        <v>468</v>
      </c>
      <c r="I143" s="6">
        <v>87152395</v>
      </c>
      <c r="J143" s="6" t="s">
        <v>15</v>
      </c>
    </row>
    <row r="144" spans="1:10" ht="15" customHeight="1">
      <c r="A144" s="1" t="s">
        <v>25</v>
      </c>
      <c r="B144" s="1" t="s">
        <v>430</v>
      </c>
      <c r="C144" s="5" t="s">
        <v>179</v>
      </c>
      <c r="D144" s="1" t="s">
        <v>551</v>
      </c>
      <c r="E144" s="6">
        <v>2800</v>
      </c>
      <c r="F144" s="6" t="s">
        <v>552</v>
      </c>
      <c r="G144" s="6" t="s">
        <v>553</v>
      </c>
      <c r="H144" s="6"/>
      <c r="I144" s="6">
        <v>4545258000</v>
      </c>
      <c r="J144" s="6" t="s">
        <v>24</v>
      </c>
    </row>
    <row r="145" spans="1:10" ht="15" customHeight="1">
      <c r="A145" s="1" t="s">
        <v>268</v>
      </c>
      <c r="B145" s="1" t="s">
        <v>1059</v>
      </c>
      <c r="C145" s="6" t="s">
        <v>179</v>
      </c>
      <c r="D145" s="1" t="s">
        <v>1060</v>
      </c>
      <c r="E145" s="6">
        <v>4000</v>
      </c>
      <c r="F145" s="6" t="s">
        <v>1061</v>
      </c>
      <c r="G145" s="6" t="s">
        <v>1062</v>
      </c>
      <c r="H145" s="6" t="s">
        <v>1063</v>
      </c>
      <c r="I145" s="6" t="str">
        <f>"004546304618"</f>
        <v>004546304618</v>
      </c>
      <c r="J145" s="6" t="s">
        <v>24</v>
      </c>
    </row>
    <row r="146" spans="1:10" ht="15" customHeight="1">
      <c r="A146" s="1" t="s">
        <v>727</v>
      </c>
      <c r="B146" s="1" t="s">
        <v>1102</v>
      </c>
      <c r="C146" s="6" t="s">
        <v>179</v>
      </c>
      <c r="D146" s="1" t="s">
        <v>1103</v>
      </c>
      <c r="E146" s="6">
        <v>2800</v>
      </c>
      <c r="F146" s="6" t="s">
        <v>461</v>
      </c>
      <c r="G146" s="6" t="s">
        <v>1104</v>
      </c>
      <c r="H146" s="6" t="s">
        <v>1105</v>
      </c>
      <c r="I146" s="6">
        <v>4545255727</v>
      </c>
      <c r="J146" s="6" t="s">
        <v>15</v>
      </c>
    </row>
    <row r="147" spans="1:10" ht="15" customHeight="1">
      <c r="A147" s="1" t="s">
        <v>257</v>
      </c>
      <c r="B147" s="1" t="s">
        <v>1183</v>
      </c>
      <c r="C147" s="6" t="s">
        <v>179</v>
      </c>
      <c r="D147" s="1" t="s">
        <v>1184</v>
      </c>
      <c r="E147" s="6" t="s">
        <v>1185</v>
      </c>
      <c r="F147" s="6" t="s">
        <v>1186</v>
      </c>
      <c r="G147" s="6" t="s">
        <v>1187</v>
      </c>
      <c r="H147" s="6" t="s">
        <v>1188</v>
      </c>
      <c r="I147" s="6">
        <v>4535887000</v>
      </c>
      <c r="J147" s="6" t="s">
        <v>15</v>
      </c>
    </row>
    <row r="148" spans="1:10" ht="15" customHeight="1">
      <c r="A148" s="1" t="s">
        <v>91</v>
      </c>
      <c r="B148" s="1" t="s">
        <v>1195</v>
      </c>
      <c r="C148" s="6" t="s">
        <v>179</v>
      </c>
      <c r="D148" s="1" t="s">
        <v>1196</v>
      </c>
      <c r="E148" s="6">
        <v>2150</v>
      </c>
      <c r="F148" s="6" t="s">
        <v>1197</v>
      </c>
      <c r="G148" s="6" t="s">
        <v>1198</v>
      </c>
      <c r="H148" s="6"/>
      <c r="I148" s="6">
        <v>4527242729</v>
      </c>
      <c r="J148" s="6" t="s">
        <v>24</v>
      </c>
    </row>
    <row r="149" spans="1:10" ht="15" customHeight="1">
      <c r="A149" s="1" t="s">
        <v>17</v>
      </c>
      <c r="B149" s="1" t="s">
        <v>1860</v>
      </c>
      <c r="C149" s="6" t="s">
        <v>179</v>
      </c>
      <c r="D149" s="1" t="s">
        <v>1861</v>
      </c>
      <c r="E149" s="6">
        <v>6000</v>
      </c>
      <c r="F149" s="6" t="s">
        <v>1862</v>
      </c>
      <c r="G149" s="6" t="s">
        <v>1863</v>
      </c>
      <c r="H149" s="6" t="s">
        <v>1864</v>
      </c>
      <c r="I149" s="6">
        <v>4525606600</v>
      </c>
      <c r="J149" s="6" t="s">
        <v>24</v>
      </c>
    </row>
    <row r="150" spans="1:10" ht="15" customHeight="1">
      <c r="A150" s="1" t="s">
        <v>727</v>
      </c>
      <c r="B150" s="1" t="s">
        <v>2113</v>
      </c>
      <c r="C150" s="6" t="s">
        <v>179</v>
      </c>
      <c r="D150" s="1" t="s">
        <v>2114</v>
      </c>
      <c r="E150" s="6">
        <v>2100</v>
      </c>
      <c r="F150" s="6" t="s">
        <v>2115</v>
      </c>
      <c r="G150" s="6" t="s">
        <v>2116</v>
      </c>
      <c r="H150" s="6"/>
      <c r="I150" s="6">
        <v>4535336055</v>
      </c>
      <c r="J150" s="6" t="s">
        <v>15</v>
      </c>
    </row>
    <row r="151" spans="1:10" ht="15" customHeight="1">
      <c r="A151" s="1" t="s">
        <v>727</v>
      </c>
      <c r="B151" s="1" t="s">
        <v>2129</v>
      </c>
      <c r="C151" s="6" t="s">
        <v>179</v>
      </c>
      <c r="D151" s="1" t="s">
        <v>2130</v>
      </c>
      <c r="E151" s="6" t="s">
        <v>2131</v>
      </c>
      <c r="F151" s="6" t="s">
        <v>2132</v>
      </c>
      <c r="G151" s="6" t="s">
        <v>2133</v>
      </c>
      <c r="H151" s="6" t="s">
        <v>2134</v>
      </c>
      <c r="I151" s="6">
        <v>4535323555</v>
      </c>
      <c r="J151" s="6" t="s">
        <v>15</v>
      </c>
    </row>
    <row r="152" spans="1:10" ht="15" customHeight="1">
      <c r="A152" s="1" t="s">
        <v>279</v>
      </c>
      <c r="B152" s="1" t="s">
        <v>2144</v>
      </c>
      <c r="C152" s="6" t="s">
        <v>179</v>
      </c>
      <c r="D152" s="1" t="s">
        <v>2145</v>
      </c>
      <c r="E152" s="6">
        <v>2200</v>
      </c>
      <c r="F152" s="6" t="s">
        <v>2146</v>
      </c>
      <c r="G152" s="6" t="s">
        <v>2147</v>
      </c>
      <c r="H152" s="6" t="s">
        <v>2148</v>
      </c>
      <c r="I152" s="6">
        <v>4535325128</v>
      </c>
      <c r="J152" s="6" t="s">
        <v>15</v>
      </c>
    </row>
    <row r="153" spans="1:10" ht="15" customHeight="1">
      <c r="A153" s="1" t="s">
        <v>237</v>
      </c>
      <c r="B153" s="1" t="s">
        <v>1411</v>
      </c>
      <c r="C153" s="6" t="s">
        <v>1412</v>
      </c>
      <c r="D153" s="1" t="s">
        <v>1413</v>
      </c>
      <c r="E153" s="6">
        <v>4001</v>
      </c>
      <c r="F153" s="6" t="s">
        <v>1414</v>
      </c>
      <c r="G153" s="6" t="s">
        <v>1415</v>
      </c>
      <c r="H153" s="6" t="s">
        <v>1416</v>
      </c>
      <c r="I153" s="6">
        <v>421556022</v>
      </c>
      <c r="J153" s="6" t="s">
        <v>15</v>
      </c>
    </row>
    <row r="154" spans="1:10" ht="15" customHeight="1">
      <c r="A154" s="1" t="s">
        <v>309</v>
      </c>
      <c r="B154" s="1" t="s">
        <v>310</v>
      </c>
      <c r="C154" s="5" t="s">
        <v>311</v>
      </c>
      <c r="D154" s="1" t="s">
        <v>312</v>
      </c>
      <c r="E154" s="6" t="str">
        <f>"00240"</f>
        <v>00240</v>
      </c>
      <c r="F154" s="6" t="s">
        <v>313</v>
      </c>
      <c r="G154" s="6" t="s">
        <v>314</v>
      </c>
      <c r="H154" s="6" t="s">
        <v>315</v>
      </c>
      <c r="I154" s="6">
        <v>358440633944</v>
      </c>
      <c r="J154" s="6" t="s">
        <v>24</v>
      </c>
    </row>
    <row r="155" spans="1:10" ht="15" customHeight="1">
      <c r="A155" s="1" t="s">
        <v>263</v>
      </c>
      <c r="B155" s="1" t="s">
        <v>412</v>
      </c>
      <c r="C155" s="5" t="s">
        <v>311</v>
      </c>
      <c r="D155" s="1" t="s">
        <v>413</v>
      </c>
      <c r="E155" s="6">
        <v>90130</v>
      </c>
      <c r="F155" s="6" t="s">
        <v>414</v>
      </c>
      <c r="G155" s="6" t="s">
        <v>415</v>
      </c>
      <c r="H155" s="6"/>
      <c r="I155" s="6">
        <v>358503716977</v>
      </c>
      <c r="J155" s="6" t="s">
        <v>24</v>
      </c>
    </row>
    <row r="156" spans="1:10" ht="15" customHeight="1">
      <c r="A156" s="1" t="s">
        <v>819</v>
      </c>
      <c r="B156" s="1" t="s">
        <v>820</v>
      </c>
      <c r="C156" s="6" t="s">
        <v>311</v>
      </c>
      <c r="D156" s="1" t="s">
        <v>821</v>
      </c>
      <c r="E156" s="6">
        <v>70500</v>
      </c>
      <c r="F156" s="6" t="s">
        <v>822</v>
      </c>
      <c r="G156" s="6" t="s">
        <v>823</v>
      </c>
      <c r="H156" s="6" t="s">
        <v>824</v>
      </c>
      <c r="I156" s="6">
        <v>358407753367</v>
      </c>
      <c r="J156" s="6" t="s">
        <v>24</v>
      </c>
    </row>
    <row r="157" spans="1:10" ht="15" customHeight="1">
      <c r="A157" s="1" t="s">
        <v>439</v>
      </c>
      <c r="B157" s="1" t="s">
        <v>1070</v>
      </c>
      <c r="C157" s="6" t="s">
        <v>311</v>
      </c>
      <c r="D157" s="1" t="s">
        <v>1071</v>
      </c>
      <c r="E157" s="6">
        <v>28130</v>
      </c>
      <c r="F157" s="6" t="s">
        <v>1072</v>
      </c>
      <c r="G157" s="6" t="s">
        <v>1073</v>
      </c>
      <c r="H157" s="6"/>
      <c r="I157" s="6">
        <v>358447103469</v>
      </c>
      <c r="J157" s="6" t="s">
        <v>15</v>
      </c>
    </row>
    <row r="158" spans="1:10" ht="15" customHeight="1">
      <c r="A158" s="1" t="s">
        <v>263</v>
      </c>
      <c r="B158" s="1" t="s">
        <v>1139</v>
      </c>
      <c r="C158" s="6" t="s">
        <v>311</v>
      </c>
      <c r="D158" s="1" t="s">
        <v>1140</v>
      </c>
      <c r="E158" s="6">
        <v>33540</v>
      </c>
      <c r="F158" s="6" t="s">
        <v>1141</v>
      </c>
      <c r="G158" s="6" t="s">
        <v>1142</v>
      </c>
      <c r="H158" s="6" t="s">
        <v>1143</v>
      </c>
      <c r="I158" s="6">
        <v>358408064080</v>
      </c>
      <c r="J158" s="6" t="s">
        <v>15</v>
      </c>
    </row>
    <row r="159" spans="1:10" ht="15" customHeight="1">
      <c r="A159" s="1" t="s">
        <v>279</v>
      </c>
      <c r="B159" s="1" t="s">
        <v>1469</v>
      </c>
      <c r="C159" s="6" t="s">
        <v>311</v>
      </c>
      <c r="D159" s="1" t="s">
        <v>1470</v>
      </c>
      <c r="E159" s="6" t="str">
        <f>"00290"</f>
        <v>00290</v>
      </c>
      <c r="F159" s="6" t="s">
        <v>313</v>
      </c>
      <c r="G159" s="6" t="s">
        <v>1471</v>
      </c>
      <c r="H159" s="6" t="s">
        <v>1472</v>
      </c>
      <c r="I159" s="6">
        <v>358294122401</v>
      </c>
      <c r="J159" s="6" t="s">
        <v>15</v>
      </c>
    </row>
    <row r="160" spans="1:10" ht="15" customHeight="1">
      <c r="A160" s="1" t="s">
        <v>197</v>
      </c>
      <c r="B160" s="1" t="s">
        <v>1950</v>
      </c>
      <c r="C160" s="6" t="s">
        <v>1951</v>
      </c>
      <c r="D160" s="1" t="s">
        <v>1952</v>
      </c>
      <c r="E160" s="6">
        <v>20014</v>
      </c>
      <c r="F160" s="6" t="s">
        <v>1953</v>
      </c>
      <c r="G160" s="6" t="s">
        <v>1954</v>
      </c>
      <c r="H160" s="6" t="s">
        <v>1955</v>
      </c>
      <c r="I160" s="6">
        <v>358294503146</v>
      </c>
      <c r="J160" s="6" t="s">
        <v>15</v>
      </c>
    </row>
    <row r="161" spans="1:10" ht="15" customHeight="1">
      <c r="A161" s="1" t="s">
        <v>342</v>
      </c>
      <c r="B161" s="1" t="s">
        <v>1634</v>
      </c>
      <c r="C161" s="6" t="s">
        <v>1635</v>
      </c>
      <c r="D161" s="1" t="s">
        <v>1636</v>
      </c>
      <c r="E161" s="6">
        <v>33000</v>
      </c>
      <c r="F161" s="6" t="s">
        <v>1637</v>
      </c>
      <c r="G161" s="6" t="s">
        <v>1638</v>
      </c>
      <c r="H161" s="6" t="s">
        <v>1639</v>
      </c>
      <c r="I161" s="6">
        <v>540006000</v>
      </c>
      <c r="J161" s="6" t="s">
        <v>15</v>
      </c>
    </row>
    <row r="162" spans="1:10" ht="15" customHeight="1">
      <c r="A162" s="1" t="s">
        <v>264</v>
      </c>
      <c r="B162" s="1" t="s">
        <v>1730</v>
      </c>
      <c r="C162" s="6" t="s">
        <v>1635</v>
      </c>
      <c r="D162" s="1" t="s">
        <v>1731</v>
      </c>
      <c r="E162" s="6">
        <v>44000</v>
      </c>
      <c r="F162" s="6" t="s">
        <v>265</v>
      </c>
      <c r="G162" s="6" t="s">
        <v>1732</v>
      </c>
      <c r="H162" s="6" t="s">
        <v>1733</v>
      </c>
      <c r="I162" s="6">
        <v>33240204800</v>
      </c>
      <c r="J162" s="6" t="s">
        <v>24</v>
      </c>
    </row>
    <row r="163" spans="1:10" ht="15" customHeight="1">
      <c r="A163" s="1" t="s">
        <v>75</v>
      </c>
      <c r="B163" s="1" t="s">
        <v>1763</v>
      </c>
      <c r="C163" s="6" t="s">
        <v>1635</v>
      </c>
      <c r="D163" s="1" t="s">
        <v>1764</v>
      </c>
      <c r="E163" s="6">
        <v>75012</v>
      </c>
      <c r="F163" s="6" t="s">
        <v>358</v>
      </c>
      <c r="G163" s="6" t="s">
        <v>1765</v>
      </c>
      <c r="H163" s="6" t="s">
        <v>1766</v>
      </c>
      <c r="I163" s="6">
        <v>33189206200</v>
      </c>
      <c r="J163" s="6" t="s">
        <v>15</v>
      </c>
    </row>
    <row r="164" spans="1:10" ht="15" customHeight="1">
      <c r="A164" s="1" t="s">
        <v>17</v>
      </c>
      <c r="B164" s="1" t="s">
        <v>1781</v>
      </c>
      <c r="C164" s="6" t="s">
        <v>1635</v>
      </c>
      <c r="D164" s="1" t="s">
        <v>1782</v>
      </c>
      <c r="E164" s="6">
        <v>31300</v>
      </c>
      <c r="F164" s="6" t="s">
        <v>507</v>
      </c>
      <c r="G164" s="6" t="s">
        <v>1783</v>
      </c>
      <c r="H164" s="6" t="s">
        <v>1784</v>
      </c>
      <c r="I164" s="6">
        <v>33534361200</v>
      </c>
      <c r="J164" s="6" t="s">
        <v>24</v>
      </c>
    </row>
    <row r="165" spans="1:10" ht="15" customHeight="1">
      <c r="A165" s="1" t="s">
        <v>42</v>
      </c>
      <c r="B165" s="1" t="s">
        <v>1789</v>
      </c>
      <c r="C165" s="6" t="s">
        <v>1635</v>
      </c>
      <c r="D165" s="1" t="s">
        <v>1790</v>
      </c>
      <c r="E165" s="6">
        <v>75001</v>
      </c>
      <c r="F165" s="6" t="s">
        <v>358</v>
      </c>
      <c r="G165" s="6" t="s">
        <v>1791</v>
      </c>
      <c r="H165" s="6" t="s">
        <v>1792</v>
      </c>
      <c r="I165" s="6">
        <v>140155752</v>
      </c>
      <c r="J165" s="6" t="s">
        <v>24</v>
      </c>
    </row>
    <row r="166" spans="1:10" ht="15" customHeight="1">
      <c r="A166" s="1" t="s">
        <v>439</v>
      </c>
      <c r="B166" s="1" t="s">
        <v>1851</v>
      </c>
      <c r="C166" s="6" t="s">
        <v>1635</v>
      </c>
      <c r="D166" s="1" t="s">
        <v>1852</v>
      </c>
      <c r="E166" s="6" t="str">
        <f>"07600"</f>
        <v>07600</v>
      </c>
      <c r="F166" s="6" t="s">
        <v>1853</v>
      </c>
      <c r="G166" s="6" t="s">
        <v>1854</v>
      </c>
      <c r="H166" s="6"/>
      <c r="I166" s="6">
        <v>330676402180</v>
      </c>
      <c r="J166" s="6" t="s">
        <v>24</v>
      </c>
    </row>
    <row r="167" spans="1:10" ht="15" customHeight="1">
      <c r="A167" s="1" t="s">
        <v>165</v>
      </c>
      <c r="B167" s="1" t="s">
        <v>1942</v>
      </c>
      <c r="C167" s="6" t="s">
        <v>1635</v>
      </c>
      <c r="D167" s="1" t="s">
        <v>1943</v>
      </c>
      <c r="E167" s="6">
        <v>75008</v>
      </c>
      <c r="F167" s="6" t="s">
        <v>358</v>
      </c>
      <c r="G167" s="6" t="s">
        <v>1944</v>
      </c>
      <c r="H167" s="6"/>
      <c r="I167" s="6">
        <v>33014561102</v>
      </c>
      <c r="J167" s="6" t="s">
        <v>15</v>
      </c>
    </row>
    <row r="168" spans="1:10" ht="15" customHeight="1">
      <c r="A168" s="1" t="s">
        <v>449</v>
      </c>
      <c r="B168" s="1" t="s">
        <v>1986</v>
      </c>
      <c r="C168" s="6" t="s">
        <v>1635</v>
      </c>
      <c r="D168" s="1" t="s">
        <v>1987</v>
      </c>
      <c r="E168" s="6" t="s">
        <v>1988</v>
      </c>
      <c r="F168" s="6" t="s">
        <v>358</v>
      </c>
      <c r="G168" s="6" t="s">
        <v>1989</v>
      </c>
      <c r="H168" s="6" t="s">
        <v>1990</v>
      </c>
      <c r="I168" s="6">
        <v>621203808</v>
      </c>
      <c r="J168" s="6" t="s">
        <v>15</v>
      </c>
    </row>
    <row r="169" spans="1:10" ht="15" customHeight="1">
      <c r="A169" s="1" t="s">
        <v>184</v>
      </c>
      <c r="B169" s="1" t="s">
        <v>2008</v>
      </c>
      <c r="C169" s="6" t="s">
        <v>1635</v>
      </c>
      <c r="D169" s="1" t="s">
        <v>2009</v>
      </c>
      <c r="E169" s="6">
        <v>59800</v>
      </c>
      <c r="F169" s="6" t="s">
        <v>399</v>
      </c>
      <c r="G169" s="6" t="s">
        <v>591</v>
      </c>
      <c r="H169" s="6"/>
      <c r="I169" s="6">
        <v>33320134000</v>
      </c>
      <c r="J169" s="6" t="s">
        <v>24</v>
      </c>
    </row>
    <row r="170" spans="1:10" ht="15" customHeight="1">
      <c r="A170" s="1" t="s">
        <v>184</v>
      </c>
      <c r="B170" s="1" t="s">
        <v>2023</v>
      </c>
      <c r="C170" s="6" t="s">
        <v>1635</v>
      </c>
      <c r="D170" s="1" t="s">
        <v>2009</v>
      </c>
      <c r="E170" s="6">
        <v>59800</v>
      </c>
      <c r="F170" s="6" t="s">
        <v>399</v>
      </c>
      <c r="G170" s="6" t="s">
        <v>591</v>
      </c>
      <c r="H170" s="6"/>
      <c r="I170" s="6">
        <v>320134000</v>
      </c>
      <c r="J170" s="6" t="s">
        <v>15</v>
      </c>
    </row>
    <row r="171" spans="1:10" ht="15" customHeight="1">
      <c r="A171" s="1" t="s">
        <v>25</v>
      </c>
      <c r="B171" s="1" t="s">
        <v>1833</v>
      </c>
      <c r="C171" s="6" t="s">
        <v>1635</v>
      </c>
      <c r="D171" s="1" t="s">
        <v>2149</v>
      </c>
      <c r="E171" s="6">
        <v>75015</v>
      </c>
      <c r="F171" s="6" t="s">
        <v>358</v>
      </c>
      <c r="G171" s="6" t="s">
        <v>2150</v>
      </c>
      <c r="H171" s="6" t="s">
        <v>2151</v>
      </c>
      <c r="I171" s="6">
        <v>33145688000</v>
      </c>
      <c r="J171" s="6" t="s">
        <v>24</v>
      </c>
    </row>
    <row r="172" spans="1:10" ht="15" customHeight="1">
      <c r="A172" s="1" t="s">
        <v>17</v>
      </c>
      <c r="B172" s="1" t="s">
        <v>18</v>
      </c>
      <c r="C172" s="5" t="s">
        <v>19</v>
      </c>
      <c r="D172" s="1" t="s">
        <v>20</v>
      </c>
      <c r="E172" s="6">
        <v>75019</v>
      </c>
      <c r="F172" s="6" t="s">
        <v>21</v>
      </c>
      <c r="G172" s="6" t="s">
        <v>22</v>
      </c>
      <c r="H172" s="6" t="s">
        <v>23</v>
      </c>
      <c r="I172" s="6" t="str">
        <f>"0033637004237"</f>
        <v>0033637004237</v>
      </c>
      <c r="J172" s="6" t="s">
        <v>24</v>
      </c>
    </row>
    <row r="173" spans="1:10" ht="15" customHeight="1">
      <c r="A173" s="1" t="s">
        <v>184</v>
      </c>
      <c r="B173" s="1" t="s">
        <v>185</v>
      </c>
      <c r="C173" s="5" t="s">
        <v>19</v>
      </c>
      <c r="D173" s="1" t="s">
        <v>186</v>
      </c>
      <c r="E173" s="6">
        <v>75011</v>
      </c>
      <c r="F173" s="6" t="s">
        <v>21</v>
      </c>
      <c r="G173" s="6" t="s">
        <v>187</v>
      </c>
      <c r="H173" s="6" t="s">
        <v>188</v>
      </c>
      <c r="I173" s="6">
        <v>143724934</v>
      </c>
      <c r="J173" s="6" t="s">
        <v>24</v>
      </c>
    </row>
    <row r="174" spans="1:10" ht="15" customHeight="1">
      <c r="A174" s="1" t="s">
        <v>264</v>
      </c>
      <c r="B174" s="1" t="s">
        <v>324</v>
      </c>
      <c r="C174" s="5" t="s">
        <v>19</v>
      </c>
      <c r="D174" s="1" t="s">
        <v>325</v>
      </c>
      <c r="E174" s="6">
        <v>44011</v>
      </c>
      <c r="F174" s="6" t="s">
        <v>265</v>
      </c>
      <c r="G174" s="6" t="s">
        <v>266</v>
      </c>
      <c r="H174" s="6" t="s">
        <v>267</v>
      </c>
      <c r="I174" s="6">
        <v>33240204800</v>
      </c>
      <c r="J174" s="6" t="s">
        <v>24</v>
      </c>
    </row>
    <row r="175" spans="1:10" ht="15" customHeight="1">
      <c r="A175" s="1" t="s">
        <v>244</v>
      </c>
      <c r="B175" s="1" t="s">
        <v>331</v>
      </c>
      <c r="C175" s="5" t="s">
        <v>19</v>
      </c>
      <c r="D175" s="1" t="s">
        <v>332</v>
      </c>
      <c r="E175" s="6">
        <v>59016</v>
      </c>
      <c r="F175" s="6" t="s">
        <v>333</v>
      </c>
      <c r="G175" s="6" t="s">
        <v>334</v>
      </c>
      <c r="H175" s="6" t="s">
        <v>335</v>
      </c>
      <c r="I175" s="6">
        <v>33359567956</v>
      </c>
      <c r="J175" s="6" t="s">
        <v>24</v>
      </c>
    </row>
    <row r="176" spans="1:10" ht="15" customHeight="1">
      <c r="A176" s="1" t="s">
        <v>274</v>
      </c>
      <c r="B176" s="1" t="s">
        <v>349</v>
      </c>
      <c r="C176" s="5" t="s">
        <v>19</v>
      </c>
      <c r="D176" s="1" t="s">
        <v>350</v>
      </c>
      <c r="E176" s="6">
        <v>34060</v>
      </c>
      <c r="F176" s="6" t="s">
        <v>351</v>
      </c>
      <c r="G176" s="6" t="s">
        <v>352</v>
      </c>
      <c r="H176" s="6"/>
      <c r="I176" s="6" t="str">
        <f>"0033434433525"</f>
        <v>0033434433525</v>
      </c>
      <c r="J176" s="6" t="s">
        <v>15</v>
      </c>
    </row>
    <row r="177" spans="1:10" ht="15" customHeight="1">
      <c r="A177" s="1" t="s">
        <v>17</v>
      </c>
      <c r="B177" s="1" t="s">
        <v>357</v>
      </c>
      <c r="C177" s="5" t="s">
        <v>19</v>
      </c>
      <c r="D177" s="1" t="s">
        <v>20</v>
      </c>
      <c r="E177" s="6">
        <v>75019</v>
      </c>
      <c r="F177" s="6" t="s">
        <v>358</v>
      </c>
      <c r="G177" s="6" t="s">
        <v>359</v>
      </c>
      <c r="H177" s="6"/>
      <c r="I177" s="6" t="str">
        <f>"0033686647135"</f>
        <v>0033686647135</v>
      </c>
      <c r="J177" s="6" t="s">
        <v>24</v>
      </c>
    </row>
    <row r="178" spans="1:10" ht="15" customHeight="1">
      <c r="A178" s="1" t="s">
        <v>279</v>
      </c>
      <c r="B178" s="1" t="s">
        <v>384</v>
      </c>
      <c r="C178" s="5" t="s">
        <v>19</v>
      </c>
      <c r="D178" s="1" t="s">
        <v>385</v>
      </c>
      <c r="E178" s="6">
        <v>11100</v>
      </c>
      <c r="F178" s="6" t="s">
        <v>386</v>
      </c>
      <c r="G178" s="6" t="s">
        <v>387</v>
      </c>
      <c r="H178" s="6"/>
      <c r="I178" s="6">
        <v>468425151</v>
      </c>
      <c r="J178" s="6" t="s">
        <v>15</v>
      </c>
    </row>
    <row r="179" spans="1:10" ht="15" customHeight="1">
      <c r="A179" s="1" t="s">
        <v>244</v>
      </c>
      <c r="B179" s="1" t="s">
        <v>398</v>
      </c>
      <c r="C179" s="5" t="s">
        <v>19</v>
      </c>
      <c r="D179" s="1" t="s">
        <v>332</v>
      </c>
      <c r="E179" s="6">
        <v>59016</v>
      </c>
      <c r="F179" s="6" t="s">
        <v>399</v>
      </c>
      <c r="G179" s="6" t="s">
        <v>400</v>
      </c>
      <c r="H179" s="6" t="s">
        <v>335</v>
      </c>
      <c r="I179" s="6">
        <v>33359567956</v>
      </c>
      <c r="J179" s="6" t="s">
        <v>24</v>
      </c>
    </row>
    <row r="180" spans="1:10" ht="15" customHeight="1">
      <c r="A180" s="1" t="s">
        <v>439</v>
      </c>
      <c r="B180" s="1" t="s">
        <v>440</v>
      </c>
      <c r="C180" s="5" t="s">
        <v>19</v>
      </c>
      <c r="D180" s="1" t="s">
        <v>441</v>
      </c>
      <c r="E180" s="6">
        <v>92290</v>
      </c>
      <c r="F180" s="6" t="s">
        <v>442</v>
      </c>
      <c r="G180" s="6" t="s">
        <v>443</v>
      </c>
      <c r="H180" s="6"/>
      <c r="I180" s="6" t="str">
        <f>"0687269726"</f>
        <v>0687269726</v>
      </c>
      <c r="J180" s="6" t="s">
        <v>24</v>
      </c>
    </row>
    <row r="181" spans="1:10" ht="15" customHeight="1">
      <c r="A181" s="1" t="s">
        <v>449</v>
      </c>
      <c r="B181" s="1" t="s">
        <v>450</v>
      </c>
      <c r="C181" s="5" t="s">
        <v>19</v>
      </c>
      <c r="D181" s="1" t="s">
        <v>451</v>
      </c>
      <c r="E181" s="6">
        <v>75005</v>
      </c>
      <c r="F181" s="6" t="s">
        <v>21</v>
      </c>
      <c r="G181" s="6" t="s">
        <v>452</v>
      </c>
      <c r="H181" s="6" t="s">
        <v>453</v>
      </c>
      <c r="I181" s="6" t="str">
        <f>"0033144275037"</f>
        <v>0033144275037</v>
      </c>
      <c r="J181" s="6" t="s">
        <v>15</v>
      </c>
    </row>
    <row r="182" spans="1:10" ht="15" customHeight="1">
      <c r="A182" s="1" t="s">
        <v>474</v>
      </c>
      <c r="B182" s="1" t="s">
        <v>475</v>
      </c>
      <c r="C182" s="5" t="s">
        <v>19</v>
      </c>
      <c r="D182" s="1" t="s">
        <v>476</v>
      </c>
      <c r="E182" s="6">
        <v>13002</v>
      </c>
      <c r="F182" s="6" t="s">
        <v>477</v>
      </c>
      <c r="G182" s="6" t="s">
        <v>478</v>
      </c>
      <c r="H182" s="6"/>
      <c r="I182" s="6" t="str">
        <f>"0033611101386"</f>
        <v>0033611101386</v>
      </c>
      <c r="J182" s="6" t="s">
        <v>24</v>
      </c>
    </row>
    <row r="183" spans="1:10" ht="15" customHeight="1">
      <c r="A183" s="1" t="s">
        <v>474</v>
      </c>
      <c r="B183" s="1" t="s">
        <v>505</v>
      </c>
      <c r="C183" s="5" t="s">
        <v>19</v>
      </c>
      <c r="D183" s="1" t="s">
        <v>506</v>
      </c>
      <c r="E183" s="6">
        <v>31400</v>
      </c>
      <c r="F183" s="6" t="s">
        <v>507</v>
      </c>
      <c r="G183" s="6" t="s">
        <v>508</v>
      </c>
      <c r="H183" s="6" t="s">
        <v>509</v>
      </c>
      <c r="I183" s="6">
        <v>561556240</v>
      </c>
      <c r="J183" s="6" t="s">
        <v>15</v>
      </c>
    </row>
    <row r="184" spans="1:10" ht="15" customHeight="1">
      <c r="A184" s="1" t="s">
        <v>263</v>
      </c>
      <c r="B184" s="1" t="s">
        <v>554</v>
      </c>
      <c r="C184" s="5" t="s">
        <v>19</v>
      </c>
      <c r="D184" s="1" t="s">
        <v>555</v>
      </c>
      <c r="E184" s="6">
        <v>44130</v>
      </c>
      <c r="F184" s="6" t="s">
        <v>556</v>
      </c>
      <c r="G184" s="6" t="s">
        <v>557</v>
      </c>
      <c r="H184" s="6" t="s">
        <v>558</v>
      </c>
      <c r="I184" s="6" t="str">
        <f>"0033240790117"</f>
        <v>0033240790117</v>
      </c>
      <c r="J184" s="6" t="s">
        <v>24</v>
      </c>
    </row>
    <row r="185" spans="1:10" ht="15" customHeight="1">
      <c r="A185" s="1" t="s">
        <v>184</v>
      </c>
      <c r="B185" s="1" t="s">
        <v>580</v>
      </c>
      <c r="C185" s="6" t="s">
        <v>19</v>
      </c>
      <c r="D185" s="1" t="s">
        <v>581</v>
      </c>
      <c r="E185" s="6">
        <v>59800</v>
      </c>
      <c r="F185" s="6" t="s">
        <v>333</v>
      </c>
      <c r="G185" s="6" t="s">
        <v>582</v>
      </c>
      <c r="H185" s="6" t="s">
        <v>583</v>
      </c>
      <c r="I185" s="6">
        <v>320134000</v>
      </c>
      <c r="J185" s="6" t="s">
        <v>24</v>
      </c>
    </row>
    <row r="186" spans="1:10" ht="15" customHeight="1">
      <c r="A186" s="1" t="s">
        <v>342</v>
      </c>
      <c r="B186" s="1" t="s">
        <v>600</v>
      </c>
      <c r="C186" s="6" t="s">
        <v>19</v>
      </c>
      <c r="D186" s="1" t="s">
        <v>601</v>
      </c>
      <c r="E186" s="6">
        <v>75005</v>
      </c>
      <c r="F186" s="6" t="s">
        <v>21</v>
      </c>
      <c r="G186" s="6" t="s">
        <v>602</v>
      </c>
      <c r="H186" s="6" t="s">
        <v>603</v>
      </c>
      <c r="I186" s="6">
        <v>330140973173</v>
      </c>
      <c r="J186" s="6" t="s">
        <v>15</v>
      </c>
    </row>
    <row r="187" spans="1:10" ht="15" customHeight="1">
      <c r="A187" s="1" t="s">
        <v>643</v>
      </c>
      <c r="B187" s="1" t="s">
        <v>644</v>
      </c>
      <c r="C187" s="6" t="s">
        <v>19</v>
      </c>
      <c r="D187" s="1" t="s">
        <v>645</v>
      </c>
      <c r="E187" s="6">
        <v>75003</v>
      </c>
      <c r="F187" s="6" t="s">
        <v>358</v>
      </c>
      <c r="G187" s="6" t="s">
        <v>646</v>
      </c>
      <c r="H187" s="6" t="s">
        <v>647</v>
      </c>
      <c r="I187" s="6">
        <v>330140270333</v>
      </c>
      <c r="J187" s="6" t="s">
        <v>24</v>
      </c>
    </row>
    <row r="188" spans="1:10" ht="15" customHeight="1">
      <c r="A188" s="1" t="s">
        <v>341</v>
      </c>
      <c r="B188" s="1" t="s">
        <v>706</v>
      </c>
      <c r="C188" s="6" t="s">
        <v>19</v>
      </c>
      <c r="D188" s="1" t="s">
        <v>707</v>
      </c>
      <c r="E188" s="6">
        <v>73210</v>
      </c>
      <c r="F188" s="6" t="s">
        <v>708</v>
      </c>
      <c r="G188" s="6" t="s">
        <v>709</v>
      </c>
      <c r="H188" s="6" t="s">
        <v>710</v>
      </c>
      <c r="I188" s="6" t="str">
        <f>"0479090661"</f>
        <v>0479090661</v>
      </c>
      <c r="J188" s="6" t="s">
        <v>24</v>
      </c>
    </row>
    <row r="189" spans="1:10" ht="15" customHeight="1">
      <c r="A189" s="1" t="s">
        <v>474</v>
      </c>
      <c r="B189" s="1" t="s">
        <v>712</v>
      </c>
      <c r="C189" s="6" t="s">
        <v>19</v>
      </c>
      <c r="D189" s="1" t="s">
        <v>713</v>
      </c>
      <c r="E189" s="6">
        <v>75008</v>
      </c>
      <c r="F189" s="6" t="s">
        <v>714</v>
      </c>
      <c r="G189" s="6" t="s">
        <v>715</v>
      </c>
      <c r="H189" s="6"/>
      <c r="I189" s="6" t="str">
        <f>"0148747491"</f>
        <v>0148747491</v>
      </c>
      <c r="J189" s="6" t="s">
        <v>15</v>
      </c>
    </row>
    <row r="190" spans="1:10" ht="15" customHeight="1">
      <c r="A190" s="1" t="s">
        <v>474</v>
      </c>
      <c r="B190" s="1" t="s">
        <v>719</v>
      </c>
      <c r="C190" s="6" t="s">
        <v>19</v>
      </c>
      <c r="D190" s="1" t="s">
        <v>720</v>
      </c>
      <c r="E190" s="6">
        <v>31750</v>
      </c>
      <c r="F190" s="6" t="s">
        <v>721</v>
      </c>
      <c r="G190" s="6" t="s">
        <v>722</v>
      </c>
      <c r="H190" s="6"/>
      <c r="I190" s="6" t="str">
        <f>"0033561279270"</f>
        <v>0033561279270</v>
      </c>
      <c r="J190" s="6" t="s">
        <v>24</v>
      </c>
    </row>
    <row r="191" spans="1:10" ht="15" customHeight="1">
      <c r="A191" s="1" t="s">
        <v>745</v>
      </c>
      <c r="B191" s="1" t="s">
        <v>746</v>
      </c>
      <c r="C191" s="6" t="s">
        <v>19</v>
      </c>
      <c r="D191" s="1" t="s">
        <v>747</v>
      </c>
      <c r="E191" s="6">
        <v>44615</v>
      </c>
      <c r="F191" s="6" t="s">
        <v>748</v>
      </c>
      <c r="G191" s="6" t="s">
        <v>749</v>
      </c>
      <c r="H191" s="6" t="s">
        <v>750</v>
      </c>
      <c r="I191" s="6" t="str">
        <f>"0240018182"</f>
        <v>0240018182</v>
      </c>
      <c r="J191" s="6" t="s">
        <v>24</v>
      </c>
    </row>
    <row r="192" spans="1:10" ht="15" customHeight="1">
      <c r="A192" s="1" t="s">
        <v>268</v>
      </c>
      <c r="B192" s="1" t="s">
        <v>756</v>
      </c>
      <c r="C192" s="6" t="s">
        <v>19</v>
      </c>
      <c r="D192" s="1" t="s">
        <v>757</v>
      </c>
      <c r="E192" s="6">
        <v>69004</v>
      </c>
      <c r="F192" s="6" t="s">
        <v>758</v>
      </c>
      <c r="G192" s="6" t="s">
        <v>759</v>
      </c>
      <c r="H192" s="6"/>
      <c r="I192" s="6" t="str">
        <f>"0033784561625"</f>
        <v>0033784561625</v>
      </c>
      <c r="J192" s="6" t="s">
        <v>15</v>
      </c>
    </row>
    <row r="193" spans="1:10" ht="15" customHeight="1">
      <c r="A193" s="1" t="s">
        <v>439</v>
      </c>
      <c r="B193" s="1" t="s">
        <v>760</v>
      </c>
      <c r="C193" s="6" t="s">
        <v>19</v>
      </c>
      <c r="D193" s="1" t="s">
        <v>761</v>
      </c>
      <c r="E193" s="6">
        <v>66000</v>
      </c>
      <c r="F193" s="6" t="s">
        <v>762</v>
      </c>
      <c r="G193" s="6" t="s">
        <v>763</v>
      </c>
      <c r="H193" s="6"/>
      <c r="I193" s="6" t="str">
        <f>"0033679590399"</f>
        <v>0033679590399</v>
      </c>
      <c r="J193" s="6" t="s">
        <v>24</v>
      </c>
    </row>
    <row r="194" spans="1:10" ht="15" customHeight="1">
      <c r="A194" s="1" t="s">
        <v>264</v>
      </c>
      <c r="B194" s="1" t="s">
        <v>711</v>
      </c>
      <c r="C194" s="6" t="s">
        <v>19</v>
      </c>
      <c r="D194" s="1" t="s">
        <v>831</v>
      </c>
      <c r="E194" s="6">
        <v>69005</v>
      </c>
      <c r="F194" s="6" t="s">
        <v>758</v>
      </c>
      <c r="G194" s="6" t="s">
        <v>802</v>
      </c>
      <c r="H194" s="6" t="s">
        <v>803</v>
      </c>
      <c r="I194" s="6" t="str">
        <f>"00330478387242"</f>
        <v>00330478387242</v>
      </c>
      <c r="J194" s="6" t="s">
        <v>15</v>
      </c>
    </row>
    <row r="195" spans="1:10" ht="15" customHeight="1">
      <c r="A195" s="1" t="s">
        <v>17</v>
      </c>
      <c r="B195" s="1" t="s">
        <v>832</v>
      </c>
      <c r="C195" s="6" t="s">
        <v>19</v>
      </c>
      <c r="D195" s="1" t="s">
        <v>833</v>
      </c>
      <c r="E195" s="6" t="s">
        <v>834</v>
      </c>
      <c r="F195" s="6" t="s">
        <v>358</v>
      </c>
      <c r="G195" s="6" t="s">
        <v>835</v>
      </c>
      <c r="H195" s="6" t="s">
        <v>836</v>
      </c>
      <c r="I195" s="6">
        <v>33180400758</v>
      </c>
      <c r="J195" s="6" t="s">
        <v>24</v>
      </c>
    </row>
    <row r="196" spans="1:10" ht="15" customHeight="1">
      <c r="A196" s="1" t="s">
        <v>118</v>
      </c>
      <c r="B196" s="1" t="s">
        <v>852</v>
      </c>
      <c r="C196" s="6" t="s">
        <v>19</v>
      </c>
      <c r="D196" s="1" t="s">
        <v>853</v>
      </c>
      <c r="E196" s="6">
        <v>75005</v>
      </c>
      <c r="F196" s="6" t="s">
        <v>358</v>
      </c>
      <c r="G196" s="6" t="s">
        <v>854</v>
      </c>
      <c r="H196" s="6" t="s">
        <v>855</v>
      </c>
      <c r="I196" s="6">
        <v>3306383942</v>
      </c>
      <c r="J196" s="6" t="s">
        <v>24</v>
      </c>
    </row>
    <row r="197" spans="1:10" ht="15" customHeight="1">
      <c r="A197" s="1" t="s">
        <v>474</v>
      </c>
      <c r="B197" s="1" t="s">
        <v>876</v>
      </c>
      <c r="C197" s="6" t="s">
        <v>19</v>
      </c>
      <c r="D197" s="1" t="s">
        <v>877</v>
      </c>
      <c r="E197" s="6">
        <v>69200</v>
      </c>
      <c r="F197" s="6" t="s">
        <v>878</v>
      </c>
      <c r="G197" s="6" t="s">
        <v>879</v>
      </c>
      <c r="H197" s="6"/>
      <c r="I197" s="6" t="str">
        <f>"0478740308"</f>
        <v>0478740308</v>
      </c>
      <c r="J197" s="6" t="s">
        <v>24</v>
      </c>
    </row>
    <row r="198" spans="1:10" ht="15" customHeight="1">
      <c r="A198" s="1" t="s">
        <v>474</v>
      </c>
      <c r="B198" s="1" t="s">
        <v>886</v>
      </c>
      <c r="C198" s="6" t="s">
        <v>19</v>
      </c>
      <c r="D198" s="1" t="s">
        <v>887</v>
      </c>
      <c r="E198" s="6">
        <v>91198</v>
      </c>
      <c r="F198" s="6" t="s">
        <v>888</v>
      </c>
      <c r="G198" s="6" t="s">
        <v>889</v>
      </c>
      <c r="H198" s="6" t="s">
        <v>890</v>
      </c>
      <c r="I198" s="6" t="str">
        <f>"0033169823942"</f>
        <v>0033169823942</v>
      </c>
      <c r="J198" s="6" t="s">
        <v>15</v>
      </c>
    </row>
    <row r="199" spans="1:10" ht="15" customHeight="1">
      <c r="A199" s="1" t="s">
        <v>439</v>
      </c>
      <c r="B199" s="1" t="s">
        <v>950</v>
      </c>
      <c r="C199" s="6" t="s">
        <v>19</v>
      </c>
      <c r="D199" s="1" t="s">
        <v>951</v>
      </c>
      <c r="E199" s="6">
        <v>60000</v>
      </c>
      <c r="F199" s="6" t="s">
        <v>952</v>
      </c>
      <c r="G199" s="6" t="s">
        <v>953</v>
      </c>
      <c r="H199" s="6"/>
      <c r="I199" s="6">
        <v>800002321</v>
      </c>
      <c r="J199" s="6" t="s">
        <v>24</v>
      </c>
    </row>
    <row r="200" spans="1:10" ht="15" customHeight="1">
      <c r="A200" s="1" t="s">
        <v>954</v>
      </c>
      <c r="B200" s="1" t="s">
        <v>955</v>
      </c>
      <c r="C200" s="6" t="s">
        <v>19</v>
      </c>
      <c r="D200" s="1" t="s">
        <v>956</v>
      </c>
      <c r="E200" s="6">
        <v>59653</v>
      </c>
      <c r="F200" s="6" t="s">
        <v>957</v>
      </c>
      <c r="G200" s="6" t="s">
        <v>958</v>
      </c>
      <c r="H200" s="6"/>
      <c r="I200" s="6">
        <v>330359632107</v>
      </c>
      <c r="J200" s="6" t="s">
        <v>15</v>
      </c>
    </row>
    <row r="201" spans="1:10" ht="15" customHeight="1">
      <c r="A201" s="1" t="s">
        <v>184</v>
      </c>
      <c r="B201" s="1" t="s">
        <v>972</v>
      </c>
      <c r="C201" s="6" t="s">
        <v>19</v>
      </c>
      <c r="D201" s="1" t="s">
        <v>973</v>
      </c>
      <c r="E201" s="6">
        <v>59800</v>
      </c>
      <c r="F201" s="6" t="s">
        <v>974</v>
      </c>
      <c r="G201" s="6" t="s">
        <v>591</v>
      </c>
      <c r="H201" s="6" t="s">
        <v>975</v>
      </c>
      <c r="I201" s="6">
        <v>320134000</v>
      </c>
      <c r="J201" s="6" t="s">
        <v>24</v>
      </c>
    </row>
    <row r="202" spans="1:10" ht="15" customHeight="1">
      <c r="A202" s="1" t="s">
        <v>439</v>
      </c>
      <c r="B202" s="1" t="s">
        <v>764</v>
      </c>
      <c r="C202" s="6" t="s">
        <v>19</v>
      </c>
      <c r="D202" s="1" t="s">
        <v>995</v>
      </c>
      <c r="E202" s="6">
        <v>66430</v>
      </c>
      <c r="F202" s="6" t="s">
        <v>996</v>
      </c>
      <c r="G202" s="6" t="s">
        <v>765</v>
      </c>
      <c r="H202" s="6"/>
      <c r="I202" s="6">
        <v>33434295611</v>
      </c>
      <c r="J202" s="6" t="s">
        <v>24</v>
      </c>
    </row>
    <row r="203" spans="1:10" ht="15" customHeight="1">
      <c r="A203" s="1" t="s">
        <v>439</v>
      </c>
      <c r="B203" s="1" t="s">
        <v>1048</v>
      </c>
      <c r="C203" s="6" t="s">
        <v>19</v>
      </c>
      <c r="D203" s="1" t="s">
        <v>1049</v>
      </c>
      <c r="E203" s="6">
        <v>69459</v>
      </c>
      <c r="F203" s="6" t="s">
        <v>758</v>
      </c>
      <c r="G203" s="6" t="s">
        <v>1042</v>
      </c>
      <c r="H203" s="6"/>
      <c r="I203" s="6" t="str">
        <f>"0478861644"</f>
        <v>0478861644</v>
      </c>
      <c r="J203" s="6" t="s">
        <v>15</v>
      </c>
    </row>
    <row r="204" spans="1:10" ht="15" customHeight="1">
      <c r="A204" s="1" t="s">
        <v>439</v>
      </c>
      <c r="B204" s="1" t="s">
        <v>1082</v>
      </c>
      <c r="C204" s="6" t="s">
        <v>19</v>
      </c>
      <c r="D204" s="1" t="s">
        <v>1083</v>
      </c>
      <c r="E204" s="6" t="str">
        <f>"06000"</f>
        <v>06000</v>
      </c>
      <c r="F204" s="6" t="s">
        <v>1084</v>
      </c>
      <c r="G204" s="6" t="s">
        <v>1085</v>
      </c>
      <c r="H204" s="6" t="s">
        <v>1086</v>
      </c>
      <c r="I204" s="6" t="str">
        <f>"0492035617"</f>
        <v>0492035617</v>
      </c>
      <c r="J204" s="6" t="s">
        <v>15</v>
      </c>
    </row>
    <row r="205" spans="1:10" ht="15" customHeight="1">
      <c r="A205" s="1" t="s">
        <v>279</v>
      </c>
      <c r="B205" s="1" t="s">
        <v>1092</v>
      </c>
      <c r="C205" s="6" t="s">
        <v>19</v>
      </c>
      <c r="D205" s="1" t="s">
        <v>1093</v>
      </c>
      <c r="E205" s="6">
        <v>56000</v>
      </c>
      <c r="F205" s="6" t="s">
        <v>1094</v>
      </c>
      <c r="G205" s="6" t="s">
        <v>1095</v>
      </c>
      <c r="H205" s="6" t="s">
        <v>1096</v>
      </c>
      <c r="I205" s="6" t="str">
        <f>"0033297017155"</f>
        <v>0033297017155</v>
      </c>
      <c r="J205" s="6" t="s">
        <v>15</v>
      </c>
    </row>
    <row r="206" spans="1:10" ht="15" customHeight="1">
      <c r="A206" s="1" t="s">
        <v>449</v>
      </c>
      <c r="B206" s="1" t="s">
        <v>1112</v>
      </c>
      <c r="C206" s="6" t="s">
        <v>19</v>
      </c>
      <c r="D206" s="1" t="s">
        <v>1113</v>
      </c>
      <c r="E206" s="6">
        <v>75005</v>
      </c>
      <c r="F206" s="6" t="s">
        <v>358</v>
      </c>
      <c r="G206" s="6" t="s">
        <v>1114</v>
      </c>
      <c r="H206" s="6" t="s">
        <v>603</v>
      </c>
      <c r="I206" s="6">
        <v>621203808</v>
      </c>
      <c r="J206" s="6" t="s">
        <v>15</v>
      </c>
    </row>
    <row r="207" spans="1:10" ht="15" customHeight="1">
      <c r="A207" s="1" t="s">
        <v>1022</v>
      </c>
      <c r="B207" s="1" t="s">
        <v>1156</v>
      </c>
      <c r="C207" s="6" t="s">
        <v>19</v>
      </c>
      <c r="D207" s="1" t="s">
        <v>1157</v>
      </c>
      <c r="E207" s="6">
        <v>75116</v>
      </c>
      <c r="F207" s="6" t="s">
        <v>358</v>
      </c>
      <c r="G207" s="6" t="s">
        <v>1158</v>
      </c>
      <c r="H207" s="6" t="s">
        <v>1159</v>
      </c>
      <c r="I207" s="6">
        <v>171736436</v>
      </c>
      <c r="J207" s="6" t="s">
        <v>24</v>
      </c>
    </row>
    <row r="208" spans="1:10" ht="15" customHeight="1">
      <c r="A208" s="1" t="s">
        <v>474</v>
      </c>
      <c r="B208" s="1" t="s">
        <v>1166</v>
      </c>
      <c r="C208" s="6" t="s">
        <v>19</v>
      </c>
      <c r="D208" s="1" t="s">
        <v>1167</v>
      </c>
      <c r="E208" s="6">
        <v>75004</v>
      </c>
      <c r="F208" s="6" t="s">
        <v>1168</v>
      </c>
      <c r="G208" s="6" t="s">
        <v>1169</v>
      </c>
      <c r="H208" s="6" t="s">
        <v>1170</v>
      </c>
      <c r="I208" s="6">
        <v>330142785358</v>
      </c>
      <c r="J208" s="6" t="s">
        <v>24</v>
      </c>
    </row>
    <row r="209" spans="1:10" ht="15" customHeight="1">
      <c r="A209" s="1" t="s">
        <v>75</v>
      </c>
      <c r="B209" s="1" t="s">
        <v>1199</v>
      </c>
      <c r="C209" s="6" t="s">
        <v>19</v>
      </c>
      <c r="D209" s="1" t="s">
        <v>1200</v>
      </c>
      <c r="E209" s="6">
        <v>92000</v>
      </c>
      <c r="F209" s="6" t="s">
        <v>1201</v>
      </c>
      <c r="G209" s="6" t="s">
        <v>1202</v>
      </c>
      <c r="H209" s="6" t="s">
        <v>1203</v>
      </c>
      <c r="I209" s="6">
        <v>33172367000</v>
      </c>
      <c r="J209" s="6" t="s">
        <v>24</v>
      </c>
    </row>
    <row r="210" spans="1:10" ht="15" customHeight="1">
      <c r="A210" s="1" t="s">
        <v>17</v>
      </c>
      <c r="B210" s="1" t="s">
        <v>1233</v>
      </c>
      <c r="C210" s="6" t="s">
        <v>19</v>
      </c>
      <c r="D210" s="1" t="s">
        <v>1234</v>
      </c>
      <c r="E210" s="6">
        <v>75008</v>
      </c>
      <c r="F210" s="6" t="s">
        <v>358</v>
      </c>
      <c r="G210" s="6" t="s">
        <v>1235</v>
      </c>
      <c r="H210" s="6" t="s">
        <v>1236</v>
      </c>
      <c r="I210" s="6">
        <v>330678933657</v>
      </c>
      <c r="J210" s="6" t="s">
        <v>24</v>
      </c>
    </row>
    <row r="211" spans="1:10" ht="15" customHeight="1">
      <c r="A211" s="1" t="s">
        <v>17</v>
      </c>
      <c r="B211" s="1" t="s">
        <v>1262</v>
      </c>
      <c r="C211" s="6" t="s">
        <v>19</v>
      </c>
      <c r="D211" s="1" t="s">
        <v>1263</v>
      </c>
      <c r="E211" s="6">
        <v>75003</v>
      </c>
      <c r="F211" s="6" t="s">
        <v>358</v>
      </c>
      <c r="G211" s="6" t="s">
        <v>1264</v>
      </c>
      <c r="H211" s="6" t="s">
        <v>1265</v>
      </c>
      <c r="I211" s="6">
        <v>33601486829</v>
      </c>
      <c r="J211" s="6" t="s">
        <v>24</v>
      </c>
    </row>
    <row r="212" spans="1:10" ht="15" customHeight="1">
      <c r="A212" s="1" t="s">
        <v>17</v>
      </c>
      <c r="B212" s="1" t="s">
        <v>1270</v>
      </c>
      <c r="C212" s="6" t="s">
        <v>19</v>
      </c>
      <c r="D212" s="1" t="s">
        <v>1271</v>
      </c>
      <c r="E212" s="6">
        <v>92110</v>
      </c>
      <c r="F212" s="6" t="s">
        <v>1272</v>
      </c>
      <c r="G212" s="6" t="s">
        <v>1273</v>
      </c>
      <c r="H212" s="6"/>
      <c r="I212" s="6">
        <v>33157770570</v>
      </c>
      <c r="J212" s="6" t="s">
        <v>24</v>
      </c>
    </row>
    <row r="213" spans="1:10" ht="15" customHeight="1">
      <c r="A213" s="1" t="s">
        <v>17</v>
      </c>
      <c r="B213" s="1" t="s">
        <v>1282</v>
      </c>
      <c r="C213" s="6" t="s">
        <v>19</v>
      </c>
      <c r="D213" s="1" t="s">
        <v>1283</v>
      </c>
      <c r="E213" s="6">
        <v>75019</v>
      </c>
      <c r="F213" s="6" t="s">
        <v>358</v>
      </c>
      <c r="G213" s="6" t="s">
        <v>1284</v>
      </c>
      <c r="H213" s="6" t="s">
        <v>1285</v>
      </c>
      <c r="I213" s="6">
        <v>140165996</v>
      </c>
      <c r="J213" s="6" t="s">
        <v>24</v>
      </c>
    </row>
    <row r="214" spans="1:10" ht="15" customHeight="1">
      <c r="A214" s="1" t="s">
        <v>42</v>
      </c>
      <c r="B214" s="1" t="s">
        <v>1317</v>
      </c>
      <c r="C214" s="6" t="s">
        <v>19</v>
      </c>
      <c r="D214" s="1" t="s">
        <v>1318</v>
      </c>
      <c r="E214" s="6">
        <v>44000</v>
      </c>
      <c r="F214" s="6" t="s">
        <v>265</v>
      </c>
      <c r="G214" s="6" t="s">
        <v>1319</v>
      </c>
      <c r="H214" s="6"/>
      <c r="I214" s="6">
        <v>33663894964</v>
      </c>
      <c r="J214" s="6" t="s">
        <v>24</v>
      </c>
    </row>
    <row r="215" spans="1:10" ht="15" customHeight="1">
      <c r="A215" s="1" t="s">
        <v>439</v>
      </c>
      <c r="B215" s="1" t="s">
        <v>1490</v>
      </c>
      <c r="C215" s="6" t="s">
        <v>19</v>
      </c>
      <c r="D215" s="1" t="s">
        <v>1491</v>
      </c>
      <c r="E215" s="6" t="str">
        <f>"06300"</f>
        <v>06300</v>
      </c>
      <c r="F215" s="6" t="s">
        <v>1485</v>
      </c>
      <c r="G215" s="6" t="s">
        <v>1486</v>
      </c>
      <c r="H215" s="6" t="s">
        <v>1492</v>
      </c>
      <c r="I215" s="6">
        <v>750830654</v>
      </c>
      <c r="J215" s="6" t="s">
        <v>24</v>
      </c>
    </row>
    <row r="216" spans="1:10" ht="15" customHeight="1">
      <c r="A216" s="1" t="s">
        <v>25</v>
      </c>
      <c r="B216" s="1" t="s">
        <v>1607</v>
      </c>
      <c r="C216" s="6" t="s">
        <v>19</v>
      </c>
      <c r="D216" s="1" t="s">
        <v>1608</v>
      </c>
      <c r="E216" s="6">
        <v>75015</v>
      </c>
      <c r="F216" s="6" t="s">
        <v>358</v>
      </c>
      <c r="G216" s="6" t="s">
        <v>1609</v>
      </c>
      <c r="H216" s="6" t="s">
        <v>1610</v>
      </c>
      <c r="I216" s="6">
        <v>33145688000</v>
      </c>
      <c r="J216" s="6" t="s">
        <v>24</v>
      </c>
    </row>
    <row r="217" spans="1:10" ht="15" customHeight="1">
      <c r="A217" s="1" t="s">
        <v>118</v>
      </c>
      <c r="B217" s="1" t="s">
        <v>1771</v>
      </c>
      <c r="C217" s="6" t="s">
        <v>19</v>
      </c>
      <c r="D217" s="1" t="s">
        <v>1772</v>
      </c>
      <c r="E217" s="6">
        <v>75009</v>
      </c>
      <c r="F217" s="6" t="s">
        <v>1773</v>
      </c>
      <c r="G217" s="6" t="s">
        <v>1774</v>
      </c>
      <c r="H217" s="6"/>
      <c r="I217" s="6">
        <v>620259967</v>
      </c>
      <c r="J217" s="6" t="s">
        <v>24</v>
      </c>
    </row>
    <row r="218" spans="1:10" ht="15" customHeight="1">
      <c r="A218" s="1" t="s">
        <v>25</v>
      </c>
      <c r="B218" s="1" t="s">
        <v>1833</v>
      </c>
      <c r="C218" s="6" t="s">
        <v>19</v>
      </c>
      <c r="D218" s="1" t="s">
        <v>1834</v>
      </c>
      <c r="E218" s="6">
        <v>75015</v>
      </c>
      <c r="F218" s="6" t="s">
        <v>358</v>
      </c>
      <c r="G218" s="6" t="s">
        <v>1835</v>
      </c>
      <c r="H218" s="6"/>
      <c r="I218" s="6">
        <v>33145688000</v>
      </c>
      <c r="J218" s="6" t="s">
        <v>24</v>
      </c>
    </row>
    <row r="219" spans="1:10" ht="15" customHeight="1">
      <c r="A219" s="1" t="s">
        <v>25</v>
      </c>
      <c r="B219" s="1" t="s">
        <v>1879</v>
      </c>
      <c r="C219" s="6" t="s">
        <v>19</v>
      </c>
      <c r="D219" s="1" t="s">
        <v>1880</v>
      </c>
      <c r="E219" s="6">
        <v>75005</v>
      </c>
      <c r="F219" s="6" t="s">
        <v>358</v>
      </c>
      <c r="G219" s="6" t="s">
        <v>1881</v>
      </c>
      <c r="H219" s="6" t="s">
        <v>1882</v>
      </c>
      <c r="I219" s="6">
        <v>14427406</v>
      </c>
      <c r="J219" s="6" t="s">
        <v>15</v>
      </c>
    </row>
    <row r="220" spans="1:10" ht="15" customHeight="1">
      <c r="A220" s="1" t="s">
        <v>263</v>
      </c>
      <c r="B220" s="1" t="s">
        <v>1928</v>
      </c>
      <c r="C220" s="6" t="s">
        <v>19</v>
      </c>
      <c r="D220" s="1" t="s">
        <v>1929</v>
      </c>
      <c r="E220" s="6">
        <v>97494</v>
      </c>
      <c r="F220" s="6" t="s">
        <v>1930</v>
      </c>
      <c r="G220" s="6" t="s">
        <v>1931</v>
      </c>
      <c r="H220" s="6" t="s">
        <v>1932</v>
      </c>
      <c r="I220" s="6">
        <v>262925300</v>
      </c>
      <c r="J220" s="6" t="s">
        <v>15</v>
      </c>
    </row>
    <row r="221" spans="1:10" ht="15" customHeight="1">
      <c r="A221" s="1" t="s">
        <v>263</v>
      </c>
      <c r="B221" s="1" t="s">
        <v>1970</v>
      </c>
      <c r="C221" s="6" t="s">
        <v>19</v>
      </c>
      <c r="D221" s="1" t="s">
        <v>1971</v>
      </c>
      <c r="E221" s="6">
        <v>34000</v>
      </c>
      <c r="F221" s="6" t="s">
        <v>351</v>
      </c>
      <c r="G221" s="6" t="s">
        <v>1972</v>
      </c>
      <c r="H221" s="6" t="s">
        <v>1973</v>
      </c>
      <c r="I221" s="6">
        <v>330465980010</v>
      </c>
      <c r="J221" s="6" t="s">
        <v>24</v>
      </c>
    </row>
    <row r="222" spans="1:10" ht="15" customHeight="1">
      <c r="A222" s="1" t="s">
        <v>184</v>
      </c>
      <c r="B222" s="1" t="s">
        <v>2081</v>
      </c>
      <c r="C222" s="6" t="s">
        <v>19</v>
      </c>
      <c r="D222" s="1" t="s">
        <v>2082</v>
      </c>
      <c r="E222" s="6">
        <v>75011</v>
      </c>
      <c r="F222" s="6" t="s">
        <v>358</v>
      </c>
      <c r="G222" s="6" t="s">
        <v>187</v>
      </c>
      <c r="H222" s="6"/>
      <c r="I222" s="6">
        <v>33143724934</v>
      </c>
      <c r="J222" s="6" t="s">
        <v>24</v>
      </c>
    </row>
    <row r="223" spans="1:10" ht="15" customHeight="1">
      <c r="A223" s="1" t="s">
        <v>439</v>
      </c>
      <c r="B223" s="1" t="s">
        <v>2097</v>
      </c>
      <c r="C223" s="6" t="s">
        <v>19</v>
      </c>
      <c r="D223" s="1" t="s">
        <v>2098</v>
      </c>
      <c r="E223" s="6">
        <v>69495</v>
      </c>
      <c r="F223" s="6" t="s">
        <v>2099</v>
      </c>
      <c r="G223" s="6" t="s">
        <v>2100</v>
      </c>
      <c r="H223" s="6"/>
      <c r="I223" s="6">
        <v>478861641</v>
      </c>
      <c r="J223" s="6" t="s">
        <v>15</v>
      </c>
    </row>
    <row r="224" spans="1:10" ht="15" customHeight="1">
      <c r="A224" s="1" t="s">
        <v>42</v>
      </c>
      <c r="B224" s="1" t="s">
        <v>2109</v>
      </c>
      <c r="C224" s="6" t="s">
        <v>19</v>
      </c>
      <c r="D224" s="1" t="s">
        <v>2110</v>
      </c>
      <c r="E224" s="6">
        <v>75002</v>
      </c>
      <c r="F224" s="6" t="s">
        <v>358</v>
      </c>
      <c r="G224" s="6" t="s">
        <v>2111</v>
      </c>
      <c r="H224" s="6" t="s">
        <v>2112</v>
      </c>
      <c r="I224" s="6">
        <v>330647019227</v>
      </c>
      <c r="J224" s="6" t="s">
        <v>24</v>
      </c>
    </row>
    <row r="225" spans="1:10" ht="15" customHeight="1">
      <c r="A225" s="1" t="s">
        <v>474</v>
      </c>
      <c r="B225" s="1" t="s">
        <v>2157</v>
      </c>
      <c r="C225" s="6" t="s">
        <v>19</v>
      </c>
      <c r="D225" s="1" t="s">
        <v>1167</v>
      </c>
      <c r="E225" s="6">
        <v>75004</v>
      </c>
      <c r="F225" s="6" t="s">
        <v>2158</v>
      </c>
      <c r="G225" s="6" t="s">
        <v>1169</v>
      </c>
      <c r="H225" s="6" t="s">
        <v>2157</v>
      </c>
      <c r="I225" s="6">
        <v>33142785358</v>
      </c>
      <c r="J225" s="6" t="s">
        <v>15</v>
      </c>
    </row>
    <row r="226" spans="1:10" ht="15" customHeight="1">
      <c r="A226" s="1" t="s">
        <v>207</v>
      </c>
      <c r="B226" s="1" t="s">
        <v>545</v>
      </c>
      <c r="C226" s="5" t="s">
        <v>546</v>
      </c>
      <c r="D226" s="1" t="s">
        <v>547</v>
      </c>
      <c r="E226" s="6">
        <v>10680</v>
      </c>
      <c r="F226" s="6" t="s">
        <v>548</v>
      </c>
      <c r="G226" s="6" t="s">
        <v>549</v>
      </c>
      <c r="H226" s="6" t="s">
        <v>550</v>
      </c>
      <c r="I226" s="6" t="str">
        <f>"00306972022805"</f>
        <v>00306972022805</v>
      </c>
      <c r="J226" s="6" t="s">
        <v>15</v>
      </c>
    </row>
    <row r="227" spans="1:10" ht="15" customHeight="1">
      <c r="A227" s="1" t="s">
        <v>47</v>
      </c>
      <c r="B227" s="1" t="s">
        <v>1527</v>
      </c>
      <c r="C227" s="6" t="s">
        <v>546</v>
      </c>
      <c r="D227" s="1" t="s">
        <v>1528</v>
      </c>
      <c r="E227" s="6">
        <v>10446</v>
      </c>
      <c r="F227" s="6" t="s">
        <v>548</v>
      </c>
      <c r="G227" s="6" t="s">
        <v>1529</v>
      </c>
      <c r="H227" s="6" t="s">
        <v>1530</v>
      </c>
      <c r="I227" s="6">
        <v>2108655039</v>
      </c>
      <c r="J227" s="6" t="s">
        <v>15</v>
      </c>
    </row>
    <row r="228" spans="1:10" ht="15" customHeight="1">
      <c r="A228" s="1" t="s">
        <v>47</v>
      </c>
      <c r="B228" s="1" t="s">
        <v>1527</v>
      </c>
      <c r="C228" s="6" t="s">
        <v>546</v>
      </c>
      <c r="D228" s="1" t="s">
        <v>1611</v>
      </c>
      <c r="E228" s="6">
        <v>111</v>
      </c>
      <c r="F228" s="6" t="s">
        <v>548</v>
      </c>
      <c r="G228" s="6" t="s">
        <v>1612</v>
      </c>
      <c r="H228" s="6" t="s">
        <v>1613</v>
      </c>
      <c r="I228" s="6">
        <v>2108655039</v>
      </c>
      <c r="J228" s="6" t="s">
        <v>24</v>
      </c>
    </row>
    <row r="229" spans="1:10" ht="15" customHeight="1">
      <c r="A229" s="1" t="s">
        <v>91</v>
      </c>
      <c r="B229" s="1" t="s">
        <v>1724</v>
      </c>
      <c r="C229" s="6" t="s">
        <v>1725</v>
      </c>
      <c r="D229" s="1" t="s">
        <v>1726</v>
      </c>
      <c r="E229" s="6">
        <v>70014</v>
      </c>
      <c r="F229" s="6" t="s">
        <v>1727</v>
      </c>
      <c r="G229" s="6" t="s">
        <v>1728</v>
      </c>
      <c r="H229" s="6" t="s">
        <v>1729</v>
      </c>
      <c r="I229" s="6">
        <v>302897025137</v>
      </c>
      <c r="J229" s="6" t="s">
        <v>24</v>
      </c>
    </row>
    <row r="230" spans="1:10" ht="15" customHeight="1">
      <c r="A230" s="1" t="s">
        <v>17</v>
      </c>
      <c r="B230" s="1" t="s">
        <v>35</v>
      </c>
      <c r="C230" s="5" t="s">
        <v>36</v>
      </c>
      <c r="D230" s="1" t="s">
        <v>37</v>
      </c>
      <c r="E230" s="6">
        <v>7609</v>
      </c>
      <c r="F230" s="6" t="s">
        <v>38</v>
      </c>
      <c r="G230" s="6" t="s">
        <v>39</v>
      </c>
      <c r="H230" s="6" t="s">
        <v>40</v>
      </c>
      <c r="I230" s="6">
        <v>546660000</v>
      </c>
      <c r="J230" s="6" t="s">
        <v>24</v>
      </c>
    </row>
    <row r="231" spans="1:10" ht="15" customHeight="1">
      <c r="A231" s="1" t="s">
        <v>61</v>
      </c>
      <c r="B231" s="1" t="s">
        <v>62</v>
      </c>
      <c r="C231" s="5" t="s">
        <v>36</v>
      </c>
      <c r="D231" s="1" t="s">
        <v>63</v>
      </c>
      <c r="E231" s="6" t="s">
        <v>64</v>
      </c>
      <c r="F231" s="6" t="s">
        <v>65</v>
      </c>
      <c r="G231" s="6" t="s">
        <v>66</v>
      </c>
      <c r="H231" s="6" t="s">
        <v>67</v>
      </c>
      <c r="I231" s="6">
        <v>31102173201</v>
      </c>
      <c r="J231" s="6" t="s">
        <v>24</v>
      </c>
    </row>
    <row r="232" spans="1:10" ht="15" customHeight="1">
      <c r="A232" s="1" t="s">
        <v>17</v>
      </c>
      <c r="B232" s="1" t="s">
        <v>139</v>
      </c>
      <c r="C232" s="5" t="s">
        <v>36</v>
      </c>
      <c r="D232" s="1" t="s">
        <v>140</v>
      </c>
      <c r="E232" s="6">
        <v>1013</v>
      </c>
      <c r="F232" s="6" t="s">
        <v>141</v>
      </c>
      <c r="G232" s="6" t="s">
        <v>142</v>
      </c>
      <c r="H232" s="6" t="s">
        <v>143</v>
      </c>
      <c r="I232" s="6">
        <v>31204196188</v>
      </c>
      <c r="J232" s="6" t="s">
        <v>24</v>
      </c>
    </row>
    <row r="233" spans="1:10" ht="15" customHeight="1">
      <c r="A233" s="1" t="s">
        <v>17</v>
      </c>
      <c r="B233" s="1" t="s">
        <v>201</v>
      </c>
      <c r="C233" s="5" t="s">
        <v>36</v>
      </c>
      <c r="D233" s="1" t="s">
        <v>202</v>
      </c>
      <c r="E233" s="6" t="s">
        <v>203</v>
      </c>
      <c r="F233" s="6" t="s">
        <v>141</v>
      </c>
      <c r="G233" s="6" t="s">
        <v>204</v>
      </c>
      <c r="H233" s="6" t="s">
        <v>205</v>
      </c>
      <c r="I233" s="6" t="str">
        <f>"0031681609942"</f>
        <v>0031681609942</v>
      </c>
      <c r="J233" s="6" t="s">
        <v>24</v>
      </c>
    </row>
    <row r="234" spans="1:10" ht="15" customHeight="1">
      <c r="A234" s="1" t="s">
        <v>25</v>
      </c>
      <c r="B234" s="1" t="s">
        <v>378</v>
      </c>
      <c r="C234" s="5" t="s">
        <v>36</v>
      </c>
      <c r="D234" s="1" t="s">
        <v>380</v>
      </c>
      <c r="E234" s="6" t="s">
        <v>381</v>
      </c>
      <c r="F234" s="6" t="s">
        <v>379</v>
      </c>
      <c r="G234" s="6" t="s">
        <v>382</v>
      </c>
      <c r="H234" s="6" t="s">
        <v>383</v>
      </c>
      <c r="I234" s="6">
        <v>3150363911</v>
      </c>
      <c r="J234" s="6" t="s">
        <v>15</v>
      </c>
    </row>
    <row r="235" spans="1:10" ht="15" customHeight="1">
      <c r="A235" s="1" t="s">
        <v>264</v>
      </c>
      <c r="B235" s="1" t="s">
        <v>322</v>
      </c>
      <c r="C235" s="5" t="s">
        <v>36</v>
      </c>
      <c r="D235" s="1" t="s">
        <v>416</v>
      </c>
      <c r="E235" s="6">
        <v>3013</v>
      </c>
      <c r="F235" s="6" t="s">
        <v>417</v>
      </c>
      <c r="G235" s="6" t="s">
        <v>323</v>
      </c>
      <c r="H235" s="6" t="s">
        <v>418</v>
      </c>
      <c r="I235" s="6">
        <v>31629460962</v>
      </c>
      <c r="J235" s="6" t="s">
        <v>24</v>
      </c>
    </row>
    <row r="236" spans="1:10" ht="15" customHeight="1">
      <c r="A236" s="1" t="s">
        <v>264</v>
      </c>
      <c r="B236" s="1" t="s">
        <v>523</v>
      </c>
      <c r="C236" s="5" t="s">
        <v>36</v>
      </c>
      <c r="D236" s="1" t="s">
        <v>524</v>
      </c>
      <c r="E236" s="6" t="s">
        <v>525</v>
      </c>
      <c r="F236" s="6" t="s">
        <v>526</v>
      </c>
      <c r="G236" s="6" t="s">
        <v>527</v>
      </c>
      <c r="H236" s="6" t="s">
        <v>528</v>
      </c>
      <c r="I236" s="6">
        <v>630839927</v>
      </c>
      <c r="J236" s="6" t="s">
        <v>24</v>
      </c>
    </row>
    <row r="237" spans="1:10" ht="15" customHeight="1">
      <c r="A237" s="1" t="s">
        <v>17</v>
      </c>
      <c r="B237" s="1" t="s">
        <v>608</v>
      </c>
      <c r="C237" s="6" t="s">
        <v>36</v>
      </c>
      <c r="D237" s="1" t="s">
        <v>609</v>
      </c>
      <c r="E237" s="6">
        <v>6525</v>
      </c>
      <c r="F237" s="6" t="s">
        <v>610</v>
      </c>
      <c r="G237" s="6" t="s">
        <v>611</v>
      </c>
      <c r="H237" s="6" t="s">
        <v>612</v>
      </c>
      <c r="I237" s="6">
        <v>31640542253</v>
      </c>
      <c r="J237" s="6" t="s">
        <v>24</v>
      </c>
    </row>
    <row r="238" spans="1:10" ht="15" customHeight="1">
      <c r="A238" s="1" t="s">
        <v>264</v>
      </c>
      <c r="B238" s="1" t="s">
        <v>701</v>
      </c>
      <c r="C238" s="6" t="s">
        <v>36</v>
      </c>
      <c r="D238" s="1" t="s">
        <v>702</v>
      </c>
      <c r="E238" s="6" t="s">
        <v>703</v>
      </c>
      <c r="F238" s="6" t="s">
        <v>141</v>
      </c>
      <c r="G238" s="6" t="s">
        <v>704</v>
      </c>
      <c r="H238" s="6" t="s">
        <v>705</v>
      </c>
      <c r="I238" s="6">
        <v>31207182000</v>
      </c>
      <c r="J238" s="6" t="s">
        <v>15</v>
      </c>
    </row>
    <row r="239" spans="1:10" ht="15" customHeight="1">
      <c r="A239" s="1" t="s">
        <v>772</v>
      </c>
      <c r="B239" s="1" t="s">
        <v>773</v>
      </c>
      <c r="C239" s="6" t="s">
        <v>36</v>
      </c>
      <c r="D239" s="1" t="s">
        <v>774</v>
      </c>
      <c r="E239" s="6" t="s">
        <v>775</v>
      </c>
      <c r="F239" s="6" t="s">
        <v>776</v>
      </c>
      <c r="G239" s="6" t="s">
        <v>777</v>
      </c>
      <c r="H239" s="6"/>
      <c r="I239" s="6" t="str">
        <f>"0736295226"</f>
        <v>0736295226</v>
      </c>
      <c r="J239" s="6" t="s">
        <v>15</v>
      </c>
    </row>
    <row r="240" spans="1:10" ht="15" customHeight="1">
      <c r="A240" s="1" t="s">
        <v>856</v>
      </c>
      <c r="B240" s="1" t="s">
        <v>116</v>
      </c>
      <c r="C240" s="6" t="s">
        <v>36</v>
      </c>
      <c r="D240" s="1" t="s">
        <v>116</v>
      </c>
      <c r="E240" s="6" t="s">
        <v>116</v>
      </c>
      <c r="F240" s="6" t="s">
        <v>116</v>
      </c>
      <c r="G240" s="6" t="s">
        <v>857</v>
      </c>
      <c r="H240" s="6"/>
      <c r="I240" s="6">
        <v>6</v>
      </c>
      <c r="J240" s="6" t="s">
        <v>24</v>
      </c>
    </row>
    <row r="241" spans="1:10" ht="15" customHeight="1">
      <c r="A241" s="1" t="s">
        <v>223</v>
      </c>
      <c r="B241" s="1" t="s">
        <v>981</v>
      </c>
      <c r="C241" s="6" t="s">
        <v>36</v>
      </c>
      <c r="D241" s="1" t="s">
        <v>982</v>
      </c>
      <c r="E241" s="6" t="s">
        <v>983</v>
      </c>
      <c r="F241" s="6" t="s">
        <v>984</v>
      </c>
      <c r="G241" s="6" t="s">
        <v>985</v>
      </c>
      <c r="H241" s="6" t="s">
        <v>986</v>
      </c>
      <c r="I241" s="6">
        <v>31717519600</v>
      </c>
      <c r="J241" s="6" t="s">
        <v>15</v>
      </c>
    </row>
    <row r="242" spans="1:10" ht="15" customHeight="1">
      <c r="A242" s="1" t="s">
        <v>42</v>
      </c>
      <c r="B242" s="1" t="s">
        <v>997</v>
      </c>
      <c r="C242" s="6" t="s">
        <v>36</v>
      </c>
      <c r="D242" s="1" t="s">
        <v>998</v>
      </c>
      <c r="E242" s="6" t="s">
        <v>999</v>
      </c>
      <c r="F242" s="6" t="s">
        <v>141</v>
      </c>
      <c r="G242" s="6" t="s">
        <v>1000</v>
      </c>
      <c r="H242" s="6" t="s">
        <v>1001</v>
      </c>
      <c r="I242" s="6" t="str">
        <f>"0634223580"</f>
        <v>0634223580</v>
      </c>
      <c r="J242" s="6" t="s">
        <v>24</v>
      </c>
    </row>
    <row r="243" spans="1:10" ht="15" customHeight="1">
      <c r="A243" s="1" t="s">
        <v>279</v>
      </c>
      <c r="B243" s="1" t="s">
        <v>1012</v>
      </c>
      <c r="C243" s="6" t="s">
        <v>36</v>
      </c>
      <c r="D243" s="1" t="s">
        <v>1013</v>
      </c>
      <c r="E243" s="6">
        <v>8911</v>
      </c>
      <c r="F243" s="6" t="s">
        <v>1014</v>
      </c>
      <c r="G243" s="6" t="s">
        <v>1015</v>
      </c>
      <c r="H243" s="6"/>
      <c r="I243" s="6">
        <v>310582843000</v>
      </c>
      <c r="J243" s="6" t="s">
        <v>24</v>
      </c>
    </row>
    <row r="244" spans="1:10" ht="15" customHeight="1">
      <c r="A244" s="1" t="s">
        <v>342</v>
      </c>
      <c r="B244" s="1" t="s">
        <v>1189</v>
      </c>
      <c r="C244" s="6" t="s">
        <v>36</v>
      </c>
      <c r="D244" s="1" t="s">
        <v>1190</v>
      </c>
      <c r="E244" s="6" t="s">
        <v>1191</v>
      </c>
      <c r="F244" s="6" t="s">
        <v>1192</v>
      </c>
      <c r="G244" s="6" t="s">
        <v>1193</v>
      </c>
      <c r="H244" s="6" t="s">
        <v>1194</v>
      </c>
      <c r="I244" s="6">
        <v>365238787</v>
      </c>
      <c r="J244" s="6" t="s">
        <v>15</v>
      </c>
    </row>
    <row r="245" spans="1:10" ht="15" customHeight="1">
      <c r="A245" s="1" t="s">
        <v>575</v>
      </c>
      <c r="B245" s="1" t="s">
        <v>1242</v>
      </c>
      <c r="C245" s="6" t="s">
        <v>36</v>
      </c>
      <c r="D245" s="1" t="s">
        <v>1243</v>
      </c>
      <c r="E245" s="6" t="s">
        <v>1244</v>
      </c>
      <c r="F245" s="6" t="s">
        <v>141</v>
      </c>
      <c r="G245" s="6" t="s">
        <v>1245</v>
      </c>
      <c r="H245" s="6" t="s">
        <v>1246</v>
      </c>
      <c r="I245" s="6">
        <v>31208010000</v>
      </c>
      <c r="J245" s="6" t="s">
        <v>24</v>
      </c>
    </row>
    <row r="246" spans="1:10" ht="15" customHeight="1">
      <c r="A246" s="1" t="s">
        <v>42</v>
      </c>
      <c r="B246" s="1" t="s">
        <v>1296</v>
      </c>
      <c r="C246" s="6" t="s">
        <v>36</v>
      </c>
      <c r="D246" s="1" t="s">
        <v>1297</v>
      </c>
      <c r="E246" s="6">
        <v>1062</v>
      </c>
      <c r="F246" s="6" t="s">
        <v>141</v>
      </c>
      <c r="G246" s="6" t="s">
        <v>1298</v>
      </c>
      <c r="H246" s="6" t="s">
        <v>1299</v>
      </c>
      <c r="I246" s="6">
        <v>3168575283</v>
      </c>
      <c r="J246" s="6" t="s">
        <v>24</v>
      </c>
    </row>
    <row r="247" spans="1:10" ht="15" customHeight="1">
      <c r="A247" s="1" t="s">
        <v>161</v>
      </c>
      <c r="B247" s="1" t="s">
        <v>1362</v>
      </c>
      <c r="C247" s="6" t="s">
        <v>36</v>
      </c>
      <c r="D247" s="1" t="s">
        <v>1363</v>
      </c>
      <c r="E247" s="6">
        <v>2518</v>
      </c>
      <c r="F247" s="6" t="s">
        <v>1364</v>
      </c>
      <c r="G247" s="6" t="s">
        <v>1365</v>
      </c>
      <c r="H247" s="6"/>
      <c r="I247" s="6">
        <v>31615168646</v>
      </c>
      <c r="J247" s="6" t="s">
        <v>24</v>
      </c>
    </row>
    <row r="248" spans="1:10" ht="15" customHeight="1">
      <c r="A248" s="1" t="s">
        <v>1320</v>
      </c>
      <c r="B248" s="1" t="s">
        <v>1399</v>
      </c>
      <c r="C248" s="6" t="s">
        <v>36</v>
      </c>
      <c r="D248" s="1" t="s">
        <v>1400</v>
      </c>
      <c r="E248" s="6" t="s">
        <v>1321</v>
      </c>
      <c r="F248" s="6" t="s">
        <v>379</v>
      </c>
      <c r="G248" s="6" t="s">
        <v>1322</v>
      </c>
      <c r="H248" s="6" t="s">
        <v>1323</v>
      </c>
      <c r="I248" s="6">
        <v>505718455</v>
      </c>
      <c r="J248" s="6" t="s">
        <v>24</v>
      </c>
    </row>
    <row r="249" spans="1:10" ht="15" customHeight="1">
      <c r="A249" s="1" t="s">
        <v>91</v>
      </c>
      <c r="B249" s="1" t="s">
        <v>1560</v>
      </c>
      <c r="C249" s="6" t="s">
        <v>36</v>
      </c>
      <c r="D249" s="1" t="s">
        <v>1561</v>
      </c>
      <c r="E249" s="6" t="s">
        <v>1562</v>
      </c>
      <c r="F249" s="6" t="s">
        <v>141</v>
      </c>
      <c r="G249" s="6" t="s">
        <v>1563</v>
      </c>
      <c r="H249" s="6" t="s">
        <v>1564</v>
      </c>
      <c r="I249" s="6">
        <v>31202149730</v>
      </c>
      <c r="J249" s="6" t="s">
        <v>24</v>
      </c>
    </row>
    <row r="250" spans="1:10" ht="15" customHeight="1">
      <c r="A250" s="1" t="s">
        <v>75</v>
      </c>
      <c r="B250" s="1" t="s">
        <v>1658</v>
      </c>
      <c r="C250" s="6" t="s">
        <v>36</v>
      </c>
      <c r="D250" s="1" t="s">
        <v>1659</v>
      </c>
      <c r="E250" s="6" t="s">
        <v>1660</v>
      </c>
      <c r="F250" s="6" t="s">
        <v>526</v>
      </c>
      <c r="G250" s="6" t="s">
        <v>1661</v>
      </c>
      <c r="H250" s="6" t="s">
        <v>1662</v>
      </c>
      <c r="I250" s="6">
        <v>31654362553</v>
      </c>
      <c r="J250" s="6" t="s">
        <v>24</v>
      </c>
    </row>
    <row r="251" spans="1:10" ht="15" customHeight="1">
      <c r="A251" s="1" t="s">
        <v>118</v>
      </c>
      <c r="B251" s="1" t="s">
        <v>1677</v>
      </c>
      <c r="C251" s="6" t="s">
        <v>36</v>
      </c>
      <c r="D251" s="1" t="s">
        <v>1678</v>
      </c>
      <c r="E251" s="6" t="s">
        <v>1679</v>
      </c>
      <c r="F251" s="6" t="s">
        <v>141</v>
      </c>
      <c r="G251" s="6" t="s">
        <v>1680</v>
      </c>
      <c r="H251" s="6"/>
      <c r="I251" s="6">
        <v>206203811</v>
      </c>
      <c r="J251" s="6" t="s">
        <v>15</v>
      </c>
    </row>
    <row r="252" spans="1:10" ht="15" customHeight="1">
      <c r="A252" s="1" t="s">
        <v>119</v>
      </c>
      <c r="B252" s="1" t="s">
        <v>1709</v>
      </c>
      <c r="C252" s="6" t="s">
        <v>36</v>
      </c>
      <c r="D252" s="1" t="s">
        <v>1710</v>
      </c>
      <c r="E252" s="6" t="s">
        <v>1711</v>
      </c>
      <c r="F252" s="6" t="s">
        <v>1712</v>
      </c>
      <c r="G252" s="6" t="s">
        <v>1713</v>
      </c>
      <c r="H252" s="6" t="s">
        <v>1713</v>
      </c>
      <c r="I252" s="6">
        <v>703024999</v>
      </c>
      <c r="J252" s="6" t="s">
        <v>15</v>
      </c>
    </row>
    <row r="253" spans="1:10" ht="15" customHeight="1">
      <c r="A253" s="1" t="s">
        <v>42</v>
      </c>
      <c r="B253" s="1" t="s">
        <v>1812</v>
      </c>
      <c r="C253" s="6" t="s">
        <v>36</v>
      </c>
      <c r="D253" s="1" t="s">
        <v>1813</v>
      </c>
      <c r="E253" s="6" t="s">
        <v>1814</v>
      </c>
      <c r="F253" s="6" t="s">
        <v>1364</v>
      </c>
      <c r="G253" s="6" t="s">
        <v>1815</v>
      </c>
      <c r="H253" s="6" t="s">
        <v>1816</v>
      </c>
      <c r="I253" s="6">
        <v>31703120312</v>
      </c>
      <c r="J253" s="6" t="s">
        <v>24</v>
      </c>
    </row>
    <row r="254" spans="1:10" ht="15" customHeight="1">
      <c r="A254" s="1" t="s">
        <v>223</v>
      </c>
      <c r="B254" s="1" t="s">
        <v>1840</v>
      </c>
      <c r="C254" s="6" t="s">
        <v>36</v>
      </c>
      <c r="D254" s="1" t="s">
        <v>1842</v>
      </c>
      <c r="E254" s="6">
        <v>3584</v>
      </c>
      <c r="F254" s="6" t="s">
        <v>1841</v>
      </c>
      <c r="G254" s="6" t="s">
        <v>1843</v>
      </c>
      <c r="H254" s="6" t="s">
        <v>1844</v>
      </c>
      <c r="I254" s="6">
        <v>302533550</v>
      </c>
      <c r="J254" s="6" t="s">
        <v>15</v>
      </c>
    </row>
    <row r="255" spans="1:10" ht="15" customHeight="1">
      <c r="A255" s="1" t="s">
        <v>17</v>
      </c>
      <c r="B255" s="1" t="s">
        <v>1956</v>
      </c>
      <c r="C255" s="6" t="s">
        <v>36</v>
      </c>
      <c r="D255" s="1" t="s">
        <v>1957</v>
      </c>
      <c r="E255" s="6" t="s">
        <v>1958</v>
      </c>
      <c r="F255" s="6" t="s">
        <v>141</v>
      </c>
      <c r="G255" s="6" t="s">
        <v>1959</v>
      </c>
      <c r="H255" s="6" t="s">
        <v>1960</v>
      </c>
      <c r="I255" s="6">
        <v>31619583915</v>
      </c>
      <c r="J255" s="6" t="s">
        <v>24</v>
      </c>
    </row>
    <row r="256" spans="1:10" ht="15" customHeight="1">
      <c r="A256" s="1" t="s">
        <v>17</v>
      </c>
      <c r="B256" s="1" t="s">
        <v>778</v>
      </c>
      <c r="C256" s="6" t="s">
        <v>36</v>
      </c>
      <c r="D256" s="1" t="s">
        <v>1991</v>
      </c>
      <c r="E256" s="6" t="s">
        <v>1992</v>
      </c>
      <c r="F256" s="6" t="s">
        <v>141</v>
      </c>
      <c r="G256" s="6" t="s">
        <v>1993</v>
      </c>
      <c r="H256" s="6" t="s">
        <v>1994</v>
      </c>
      <c r="I256" s="6">
        <v>207507900</v>
      </c>
      <c r="J256" s="6" t="s">
        <v>24</v>
      </c>
    </row>
    <row r="257" spans="1:10" ht="15" customHeight="1">
      <c r="A257" s="1" t="s">
        <v>342</v>
      </c>
      <c r="B257" s="1" t="s">
        <v>2046</v>
      </c>
      <c r="C257" s="6" t="s">
        <v>36</v>
      </c>
      <c r="D257" s="1" t="s">
        <v>2047</v>
      </c>
      <c r="E257" s="6">
        <v>2311</v>
      </c>
      <c r="F257" s="6" t="s">
        <v>984</v>
      </c>
      <c r="G257" s="6" t="s">
        <v>2048</v>
      </c>
      <c r="H257" s="6" t="s">
        <v>2049</v>
      </c>
      <c r="I257" s="6">
        <v>31715272727</v>
      </c>
      <c r="J257" s="6" t="s">
        <v>15</v>
      </c>
    </row>
    <row r="258" spans="1:10" ht="15" customHeight="1">
      <c r="A258" s="1" t="s">
        <v>342</v>
      </c>
      <c r="B258" s="1" t="s">
        <v>2072</v>
      </c>
      <c r="C258" s="6" t="s">
        <v>36</v>
      </c>
      <c r="D258" s="1" t="s">
        <v>2073</v>
      </c>
      <c r="E258" s="6">
        <v>9968</v>
      </c>
      <c r="F258" s="6" t="s">
        <v>2074</v>
      </c>
      <c r="G258" s="6" t="s">
        <v>2075</v>
      </c>
      <c r="H258" s="6" t="s">
        <v>2076</v>
      </c>
      <c r="I258" s="6">
        <v>595526526</v>
      </c>
      <c r="J258" s="6" t="s">
        <v>24</v>
      </c>
    </row>
    <row r="259" spans="1:10" ht="15" customHeight="1">
      <c r="A259" s="1" t="s">
        <v>264</v>
      </c>
      <c r="B259" s="1" t="s">
        <v>2138</v>
      </c>
      <c r="C259" s="6" t="s">
        <v>36</v>
      </c>
      <c r="D259" s="1" t="s">
        <v>2139</v>
      </c>
      <c r="E259" s="6" t="s">
        <v>2140</v>
      </c>
      <c r="F259" s="6" t="s">
        <v>2141</v>
      </c>
      <c r="G259" s="6" t="s">
        <v>2142</v>
      </c>
      <c r="H259" s="6" t="s">
        <v>2143</v>
      </c>
      <c r="I259" s="6">
        <v>31206531544</v>
      </c>
      <c r="J259" s="6" t="s">
        <v>24</v>
      </c>
    </row>
    <row r="260" spans="1:10" ht="15" customHeight="1">
      <c r="A260" s="1" t="s">
        <v>371</v>
      </c>
      <c r="B260" s="1" t="s">
        <v>372</v>
      </c>
      <c r="C260" s="5" t="s">
        <v>373</v>
      </c>
      <c r="D260" s="1" t="s">
        <v>374</v>
      </c>
      <c r="E260" s="6">
        <v>9700</v>
      </c>
      <c r="F260" s="6" t="s">
        <v>375</v>
      </c>
      <c r="G260" s="6" t="s">
        <v>376</v>
      </c>
      <c r="H260" s="6" t="s">
        <v>377</v>
      </c>
      <c r="I260" s="6">
        <v>36305702044</v>
      </c>
      <c r="J260" s="6" t="s">
        <v>24</v>
      </c>
    </row>
    <row r="261" spans="1:10" ht="15" customHeight="1">
      <c r="A261" s="1" t="s">
        <v>393</v>
      </c>
      <c r="B261" s="1" t="s">
        <v>394</v>
      </c>
      <c r="C261" s="5" t="s">
        <v>373</v>
      </c>
      <c r="D261" s="1" t="s">
        <v>396</v>
      </c>
      <c r="E261" s="6">
        <v>1036</v>
      </c>
      <c r="F261" s="6" t="s">
        <v>395</v>
      </c>
      <c r="G261" s="6" t="s">
        <v>397</v>
      </c>
      <c r="H261" s="6"/>
      <c r="I261" s="6">
        <v>36702425022</v>
      </c>
      <c r="J261" s="6" t="s">
        <v>24</v>
      </c>
    </row>
    <row r="262" spans="1:10" ht="15" customHeight="1">
      <c r="A262" s="1" t="s">
        <v>419</v>
      </c>
      <c r="B262" s="1" t="s">
        <v>420</v>
      </c>
      <c r="C262" s="5" t="s">
        <v>373</v>
      </c>
      <c r="D262" s="1" t="s">
        <v>421</v>
      </c>
      <c r="E262" s="6">
        <v>9700</v>
      </c>
      <c r="F262" s="6" t="s">
        <v>375</v>
      </c>
      <c r="G262" s="6" t="s">
        <v>422</v>
      </c>
      <c r="H262" s="6" t="s">
        <v>421</v>
      </c>
      <c r="I262" s="6">
        <v>36305702044</v>
      </c>
      <c r="J262" s="6" t="s">
        <v>24</v>
      </c>
    </row>
    <row r="263" spans="1:10" ht="15" customHeight="1">
      <c r="A263" s="1" t="s">
        <v>244</v>
      </c>
      <c r="B263" s="1" t="s">
        <v>604</v>
      </c>
      <c r="C263" s="6" t="s">
        <v>373</v>
      </c>
      <c r="D263" s="1" t="s">
        <v>605</v>
      </c>
      <c r="E263" s="6">
        <v>1061</v>
      </c>
      <c r="F263" s="6" t="s">
        <v>395</v>
      </c>
      <c r="G263" s="6" t="s">
        <v>606</v>
      </c>
      <c r="H263" s="6" t="s">
        <v>607</v>
      </c>
      <c r="I263" s="6" t="str">
        <f>"003613152124"</f>
        <v>003613152124</v>
      </c>
      <c r="J263" s="6" t="s">
        <v>15</v>
      </c>
    </row>
    <row r="264" spans="1:10" ht="15" customHeight="1">
      <c r="A264" s="1" t="s">
        <v>61</v>
      </c>
      <c r="B264" s="1" t="s">
        <v>711</v>
      </c>
      <c r="C264" s="6" t="s">
        <v>373</v>
      </c>
      <c r="D264" s="1" t="s">
        <v>987</v>
      </c>
      <c r="E264" s="6">
        <v>1064</v>
      </c>
      <c r="F264" s="6" t="s">
        <v>395</v>
      </c>
      <c r="G264" s="6" t="s">
        <v>988</v>
      </c>
      <c r="H264" s="6" t="s">
        <v>989</v>
      </c>
      <c r="I264" s="6" t="str">
        <f>"003613543670"</f>
        <v>003613543670</v>
      </c>
      <c r="J264" s="6" t="s">
        <v>15</v>
      </c>
    </row>
    <row r="265" spans="1:10" ht="15" customHeight="1">
      <c r="A265" s="1" t="s">
        <v>118</v>
      </c>
      <c r="B265" s="1" t="s">
        <v>1266</v>
      </c>
      <c r="C265" s="6" t="s">
        <v>373</v>
      </c>
      <c r="D265" s="1" t="s">
        <v>1267</v>
      </c>
      <c r="E265" s="6">
        <v>1053</v>
      </c>
      <c r="F265" s="6" t="s">
        <v>395</v>
      </c>
      <c r="G265" s="6" t="s">
        <v>1268</v>
      </c>
      <c r="H265" s="6" t="s">
        <v>1269</v>
      </c>
      <c r="I265" s="6">
        <v>3614838019</v>
      </c>
      <c r="J265" s="6" t="s">
        <v>15</v>
      </c>
    </row>
    <row r="266" spans="1:10" ht="15" customHeight="1">
      <c r="A266" s="1" t="s">
        <v>118</v>
      </c>
      <c r="B266" s="1" t="s">
        <v>1392</v>
      </c>
      <c r="C266" s="6" t="s">
        <v>373</v>
      </c>
      <c r="D266" s="1" t="s">
        <v>1393</v>
      </c>
      <c r="E266" s="6">
        <v>1062</v>
      </c>
      <c r="F266" s="6" t="s">
        <v>395</v>
      </c>
      <c r="G266" s="6" t="s">
        <v>1394</v>
      </c>
      <c r="H266" s="6" t="s">
        <v>1395</v>
      </c>
      <c r="I266" s="6">
        <v>202293304</v>
      </c>
      <c r="J266" s="6" t="s">
        <v>24</v>
      </c>
    </row>
    <row r="267" spans="1:10" ht="15" customHeight="1">
      <c r="A267" s="1" t="s">
        <v>439</v>
      </c>
      <c r="B267" s="1" t="s">
        <v>1592</v>
      </c>
      <c r="C267" s="6" t="s">
        <v>373</v>
      </c>
      <c r="D267" s="1" t="s">
        <v>1593</v>
      </c>
      <c r="E267" s="6">
        <v>1115</v>
      </c>
      <c r="F267" s="6" t="s">
        <v>395</v>
      </c>
      <c r="G267" s="6" t="s">
        <v>1594</v>
      </c>
      <c r="H267" s="6" t="s">
        <v>1595</v>
      </c>
      <c r="I267" s="6">
        <v>36305464846</v>
      </c>
      <c r="J267" s="6" t="s">
        <v>24</v>
      </c>
    </row>
    <row r="268" spans="1:10" ht="15" customHeight="1">
      <c r="A268" s="1" t="s">
        <v>223</v>
      </c>
      <c r="B268" s="1" t="s">
        <v>1681</v>
      </c>
      <c r="C268" s="6" t="s">
        <v>373</v>
      </c>
      <c r="D268" s="1" t="s">
        <v>1682</v>
      </c>
      <c r="E268" s="6">
        <v>7600</v>
      </c>
      <c r="F268" s="6" t="s">
        <v>1683</v>
      </c>
      <c r="G268" s="6" t="s">
        <v>1684</v>
      </c>
      <c r="H268" s="6" t="s">
        <v>1685</v>
      </c>
      <c r="I268" s="6">
        <v>637467495</v>
      </c>
      <c r="J268" s="6" t="s">
        <v>24</v>
      </c>
    </row>
    <row r="269" spans="1:10" ht="15" customHeight="1">
      <c r="A269" s="1" t="s">
        <v>575</v>
      </c>
      <c r="B269" s="1" t="s">
        <v>1714</v>
      </c>
      <c r="C269" s="6" t="s">
        <v>373</v>
      </c>
      <c r="D269" s="1" t="s">
        <v>1715</v>
      </c>
      <c r="E269" s="6" t="str">
        <f>"0"</f>
        <v>0</v>
      </c>
      <c r="F269" s="6" t="s">
        <v>395</v>
      </c>
      <c r="G269" s="6" t="s">
        <v>1716</v>
      </c>
      <c r="H269" s="6" t="s">
        <v>1717</v>
      </c>
      <c r="I269" s="6">
        <v>36706778697</v>
      </c>
      <c r="J269" s="6" t="s">
        <v>24</v>
      </c>
    </row>
    <row r="270" spans="1:10" ht="15" customHeight="1">
      <c r="A270" s="1" t="s">
        <v>118</v>
      </c>
      <c r="B270" s="1" t="s">
        <v>250</v>
      </c>
      <c r="C270" s="5" t="s">
        <v>251</v>
      </c>
      <c r="D270" s="1" t="s">
        <v>253</v>
      </c>
      <c r="E270" s="6" t="s">
        <v>254</v>
      </c>
      <c r="F270" s="6" t="s">
        <v>255</v>
      </c>
      <c r="G270" s="6" t="s">
        <v>256</v>
      </c>
      <c r="H270" s="6"/>
      <c r="I270" s="6">
        <v>35312691640</v>
      </c>
      <c r="J270" s="6" t="s">
        <v>15</v>
      </c>
    </row>
    <row r="271" spans="1:10" ht="15" customHeight="1">
      <c r="A271" s="1" t="s">
        <v>279</v>
      </c>
      <c r="B271" s="1" t="s">
        <v>435</v>
      </c>
      <c r="C271" s="5" t="s">
        <v>251</v>
      </c>
      <c r="D271" s="1" t="s">
        <v>436</v>
      </c>
      <c r="E271" s="6">
        <v>4</v>
      </c>
      <c r="F271" s="6" t="s">
        <v>252</v>
      </c>
      <c r="G271" s="6" t="s">
        <v>437</v>
      </c>
      <c r="H271" s="6"/>
      <c r="I271" s="6">
        <v>35317164530</v>
      </c>
      <c r="J271" s="6" t="s">
        <v>15</v>
      </c>
    </row>
    <row r="272" spans="1:10" ht="15" customHeight="1">
      <c r="A272" s="1" t="s">
        <v>108</v>
      </c>
      <c r="B272" s="1" t="s">
        <v>469</v>
      </c>
      <c r="C272" s="5" t="s">
        <v>251</v>
      </c>
      <c r="D272" s="1" t="s">
        <v>500</v>
      </c>
      <c r="E272" s="6" t="s">
        <v>470</v>
      </c>
      <c r="F272" s="6" t="s">
        <v>471</v>
      </c>
      <c r="G272" s="6" t="s">
        <v>472</v>
      </c>
      <c r="H272" s="6"/>
      <c r="I272" s="6" t="str">
        <f>"016856755"</f>
        <v>016856755</v>
      </c>
      <c r="J272" s="6" t="s">
        <v>24</v>
      </c>
    </row>
    <row r="273" spans="1:10" ht="15" customHeight="1">
      <c r="A273" s="1" t="s">
        <v>575</v>
      </c>
      <c r="B273" s="1" t="s">
        <v>626</v>
      </c>
      <c r="C273" s="6" t="s">
        <v>251</v>
      </c>
      <c r="D273" s="1" t="s">
        <v>627</v>
      </c>
      <c r="E273" s="6" t="s">
        <v>628</v>
      </c>
      <c r="F273" s="6" t="s">
        <v>629</v>
      </c>
      <c r="G273" s="6" t="s">
        <v>630</v>
      </c>
      <c r="H273" s="6" t="s">
        <v>631</v>
      </c>
      <c r="I273" s="6" t="str">
        <f>"0214222243"</f>
        <v>0214222243</v>
      </c>
      <c r="J273" s="6" t="s">
        <v>24</v>
      </c>
    </row>
    <row r="274" spans="1:10" ht="15" customHeight="1">
      <c r="A274" s="1" t="s">
        <v>17</v>
      </c>
      <c r="B274" s="1" t="s">
        <v>653</v>
      </c>
      <c r="C274" s="6" t="s">
        <v>251</v>
      </c>
      <c r="D274" s="1" t="s">
        <v>654</v>
      </c>
      <c r="E274" s="6" t="s">
        <v>655</v>
      </c>
      <c r="F274" s="6" t="s">
        <v>255</v>
      </c>
      <c r="G274" s="6" t="s">
        <v>656</v>
      </c>
      <c r="H274" s="6" t="s">
        <v>657</v>
      </c>
      <c r="I274" s="6">
        <v>35316486100</v>
      </c>
      <c r="J274" s="6" t="s">
        <v>24</v>
      </c>
    </row>
    <row r="275" spans="1:10" ht="15" customHeight="1">
      <c r="A275" s="1" t="s">
        <v>17</v>
      </c>
      <c r="B275" s="1" t="s">
        <v>733</v>
      </c>
      <c r="C275" s="6" t="s">
        <v>251</v>
      </c>
      <c r="D275" s="1" t="s">
        <v>734</v>
      </c>
      <c r="E275" s="6" t="s">
        <v>735</v>
      </c>
      <c r="F275" s="6" t="s">
        <v>251</v>
      </c>
      <c r="G275" s="6" t="s">
        <v>736</v>
      </c>
      <c r="H275" s="6" t="s">
        <v>737</v>
      </c>
      <c r="I275" s="6" t="str">
        <f>"014717661"</f>
        <v>014717661</v>
      </c>
      <c r="J275" s="6" t="s">
        <v>24</v>
      </c>
    </row>
    <row r="276" spans="1:10" ht="15" customHeight="1">
      <c r="A276" s="1" t="s">
        <v>189</v>
      </c>
      <c r="B276" s="1" t="s">
        <v>837</v>
      </c>
      <c r="C276" s="6" t="s">
        <v>251</v>
      </c>
      <c r="D276" s="1" t="s">
        <v>838</v>
      </c>
      <c r="E276" s="6" t="s">
        <v>839</v>
      </c>
      <c r="F276" s="6" t="s">
        <v>252</v>
      </c>
      <c r="G276" s="6" t="s">
        <v>840</v>
      </c>
      <c r="H276" s="6"/>
      <c r="I276" s="6" t="str">
        <f>"0035316621080"</f>
        <v>0035316621080</v>
      </c>
      <c r="J276" s="6" t="s">
        <v>24</v>
      </c>
    </row>
    <row r="277" spans="1:10" ht="15" customHeight="1">
      <c r="A277" s="1" t="s">
        <v>766</v>
      </c>
      <c r="B277" s="1" t="s">
        <v>1008</v>
      </c>
      <c r="C277" s="6" t="s">
        <v>251</v>
      </c>
      <c r="D277" s="1" t="s">
        <v>1009</v>
      </c>
      <c r="E277" s="6">
        <v>18917</v>
      </c>
      <c r="F277" s="6" t="s">
        <v>252</v>
      </c>
      <c r="G277" s="6" t="s">
        <v>1010</v>
      </c>
      <c r="H277" s="6" t="s">
        <v>1011</v>
      </c>
      <c r="I277" s="6">
        <v>35315442323</v>
      </c>
      <c r="J277" s="6" t="s">
        <v>24</v>
      </c>
    </row>
    <row r="278" spans="1:10" ht="15" customHeight="1">
      <c r="A278" s="1" t="s">
        <v>1022</v>
      </c>
      <c r="B278" s="1" t="s">
        <v>1023</v>
      </c>
      <c r="C278" s="6" t="s">
        <v>251</v>
      </c>
      <c r="D278" s="1" t="s">
        <v>1024</v>
      </c>
      <c r="E278" s="6" t="s">
        <v>1025</v>
      </c>
      <c r="F278" s="6" t="s">
        <v>1026</v>
      </c>
      <c r="G278" s="6" t="s">
        <v>1027</v>
      </c>
      <c r="H278" s="6" t="s">
        <v>1028</v>
      </c>
      <c r="I278" s="6" t="str">
        <f>"0599143660"</f>
        <v>0599143660</v>
      </c>
      <c r="J278" s="6" t="s">
        <v>24</v>
      </c>
    </row>
    <row r="279" spans="1:10" ht="15" customHeight="1">
      <c r="A279" s="1" t="s">
        <v>268</v>
      </c>
      <c r="B279" s="1" t="s">
        <v>1064</v>
      </c>
      <c r="C279" s="6" t="s">
        <v>251</v>
      </c>
      <c r="D279" s="1" t="s">
        <v>1065</v>
      </c>
      <c r="E279" s="6" t="s">
        <v>1066</v>
      </c>
      <c r="F279" s="6" t="s">
        <v>1067</v>
      </c>
      <c r="G279" s="6" t="s">
        <v>1068</v>
      </c>
      <c r="H279" s="6" t="s">
        <v>1069</v>
      </c>
      <c r="I279" s="6" t="str">
        <f>"012857199"</f>
        <v>012857199</v>
      </c>
      <c r="J279" s="6" t="s">
        <v>15</v>
      </c>
    </row>
    <row r="280" spans="1:10" ht="15" customHeight="1">
      <c r="A280" s="1" t="s">
        <v>727</v>
      </c>
      <c r="B280" s="1" t="s">
        <v>1097</v>
      </c>
      <c r="C280" s="6" t="s">
        <v>251</v>
      </c>
      <c r="D280" s="1" t="s">
        <v>1098</v>
      </c>
      <c r="E280" s="6" t="s">
        <v>1099</v>
      </c>
      <c r="F280" s="6" t="s">
        <v>629</v>
      </c>
      <c r="G280" s="6" t="s">
        <v>1100</v>
      </c>
      <c r="H280" s="6" t="s">
        <v>1101</v>
      </c>
      <c r="I280" s="6">
        <v>353599170200</v>
      </c>
      <c r="J280" s="6" t="s">
        <v>15</v>
      </c>
    </row>
    <row r="281" spans="1:10" ht="15" customHeight="1">
      <c r="A281" s="1" t="s">
        <v>268</v>
      </c>
      <c r="B281" s="1" t="s">
        <v>1106</v>
      </c>
      <c r="C281" s="6" t="s">
        <v>251</v>
      </c>
      <c r="D281" s="1" t="s">
        <v>1107</v>
      </c>
      <c r="E281" s="6" t="s">
        <v>1108</v>
      </c>
      <c r="F281" s="6" t="s">
        <v>252</v>
      </c>
      <c r="G281" s="6" t="s">
        <v>1109</v>
      </c>
      <c r="H281" s="6" t="s">
        <v>1110</v>
      </c>
      <c r="I281" s="6">
        <v>316618179</v>
      </c>
      <c r="J281" s="6" t="s">
        <v>24</v>
      </c>
    </row>
    <row r="282" spans="1:10" ht="15" customHeight="1">
      <c r="A282" s="1" t="s">
        <v>118</v>
      </c>
      <c r="B282" s="1" t="s">
        <v>1312</v>
      </c>
      <c r="C282" s="6" t="s">
        <v>251</v>
      </c>
      <c r="D282" s="1" t="s">
        <v>1313</v>
      </c>
      <c r="E282" s="6" t="s">
        <v>1314</v>
      </c>
      <c r="F282" s="6" t="s">
        <v>252</v>
      </c>
      <c r="G282" s="6" t="s">
        <v>1315</v>
      </c>
      <c r="H282" s="6" t="s">
        <v>1316</v>
      </c>
      <c r="I282" s="6">
        <v>35318964271</v>
      </c>
      <c r="J282" s="6" t="s">
        <v>15</v>
      </c>
    </row>
    <row r="283" spans="1:10" ht="15" customHeight="1">
      <c r="A283" s="1" t="s">
        <v>25</v>
      </c>
      <c r="B283" s="1" t="s">
        <v>1443</v>
      </c>
      <c r="C283" s="6" t="s">
        <v>251</v>
      </c>
      <c r="D283" s="1" t="s">
        <v>1444</v>
      </c>
      <c r="E283" s="6" t="s">
        <v>1445</v>
      </c>
      <c r="F283" s="6" t="s">
        <v>1446</v>
      </c>
      <c r="G283" s="6" t="s">
        <v>1447</v>
      </c>
      <c r="H283" s="6" t="s">
        <v>1448</v>
      </c>
      <c r="I283" s="6">
        <v>35391492683</v>
      </c>
      <c r="J283" s="6" t="s">
        <v>15</v>
      </c>
    </row>
    <row r="284" spans="1:10" ht="15" customHeight="1">
      <c r="A284" s="1" t="s">
        <v>1022</v>
      </c>
      <c r="B284" s="1" t="s">
        <v>1603</v>
      </c>
      <c r="C284" s="6" t="s">
        <v>251</v>
      </c>
      <c r="D284" s="1" t="s">
        <v>1604</v>
      </c>
      <c r="E284" s="6" t="s">
        <v>1605</v>
      </c>
      <c r="F284" s="6" t="s">
        <v>252</v>
      </c>
      <c r="G284" s="6" t="s">
        <v>1518</v>
      </c>
      <c r="H284" s="6" t="s">
        <v>1606</v>
      </c>
      <c r="I284" s="6">
        <v>18720008</v>
      </c>
      <c r="J284" s="6" t="s">
        <v>24</v>
      </c>
    </row>
    <row r="285" spans="1:10" ht="15" customHeight="1">
      <c r="A285" s="1" t="s">
        <v>263</v>
      </c>
      <c r="B285" s="1" t="s">
        <v>1883</v>
      </c>
      <c r="C285" s="6" t="s">
        <v>251</v>
      </c>
      <c r="D285" s="1" t="s">
        <v>1884</v>
      </c>
      <c r="E285" s="6" t="s">
        <v>1885</v>
      </c>
      <c r="F285" s="6" t="s">
        <v>252</v>
      </c>
      <c r="G285" s="6" t="s">
        <v>1886</v>
      </c>
      <c r="H285" s="6" t="s">
        <v>1887</v>
      </c>
      <c r="I285" s="6">
        <v>35314782845</v>
      </c>
      <c r="J285" s="6" t="s">
        <v>24</v>
      </c>
    </row>
    <row r="286" spans="1:10" ht="15" customHeight="1">
      <c r="A286" s="1" t="s">
        <v>42</v>
      </c>
      <c r="B286" s="1" t="s">
        <v>1907</v>
      </c>
      <c r="C286" s="6" t="s">
        <v>251</v>
      </c>
      <c r="D286" s="1" t="s">
        <v>1908</v>
      </c>
      <c r="E286" s="6" t="s">
        <v>1909</v>
      </c>
      <c r="F286" s="6" t="s">
        <v>471</v>
      </c>
      <c r="G286" s="6" t="s">
        <v>1910</v>
      </c>
      <c r="H286" s="6" t="s">
        <v>657</v>
      </c>
      <c r="I286" s="6">
        <v>35316486100</v>
      </c>
      <c r="J286" s="6" t="s">
        <v>24</v>
      </c>
    </row>
    <row r="287" spans="1:10" ht="15" customHeight="1">
      <c r="A287" s="1" t="s">
        <v>25</v>
      </c>
      <c r="B287" s="1" t="s">
        <v>1312</v>
      </c>
      <c r="C287" s="6" t="s">
        <v>251</v>
      </c>
      <c r="D287" s="1" t="s">
        <v>1911</v>
      </c>
      <c r="E287" s="6" t="s">
        <v>1885</v>
      </c>
      <c r="F287" s="6" t="s">
        <v>1912</v>
      </c>
      <c r="G287" s="6" t="s">
        <v>1913</v>
      </c>
      <c r="H287" s="6" t="s">
        <v>1914</v>
      </c>
      <c r="I287" s="6">
        <v>35318961974</v>
      </c>
      <c r="J287" s="6" t="s">
        <v>15</v>
      </c>
    </row>
    <row r="288" spans="1:10" ht="15" customHeight="1">
      <c r="A288" s="1" t="s">
        <v>207</v>
      </c>
      <c r="B288" s="1" t="s">
        <v>2041</v>
      </c>
      <c r="C288" s="6" t="s">
        <v>251</v>
      </c>
      <c r="D288" s="1" t="s">
        <v>2042</v>
      </c>
      <c r="E288" s="6" t="s">
        <v>2043</v>
      </c>
      <c r="F288" s="6" t="s">
        <v>2044</v>
      </c>
      <c r="G288" s="6" t="s">
        <v>1518</v>
      </c>
      <c r="H288" s="6" t="s">
        <v>2045</v>
      </c>
      <c r="I288" s="6">
        <v>18720008</v>
      </c>
      <c r="J288" s="6" t="s">
        <v>24</v>
      </c>
    </row>
    <row r="289" spans="1:10" ht="15" customHeight="1">
      <c r="A289" s="1" t="s">
        <v>118</v>
      </c>
      <c r="B289" s="1" t="s">
        <v>2077</v>
      </c>
      <c r="C289" s="6" t="s">
        <v>251</v>
      </c>
      <c r="D289" s="1" t="s">
        <v>2078</v>
      </c>
      <c r="E289" s="6" t="s">
        <v>2079</v>
      </c>
      <c r="F289" s="6" t="s">
        <v>252</v>
      </c>
      <c r="G289" s="6" t="s">
        <v>256</v>
      </c>
      <c r="H289" s="6" t="s">
        <v>2080</v>
      </c>
      <c r="I289" s="6">
        <v>3532691640</v>
      </c>
      <c r="J289" s="6" t="s">
        <v>15</v>
      </c>
    </row>
    <row r="290" spans="1:10" ht="15" customHeight="1">
      <c r="A290" s="1" t="s">
        <v>268</v>
      </c>
      <c r="B290" s="1" t="s">
        <v>2087</v>
      </c>
      <c r="C290" s="6" t="s">
        <v>251</v>
      </c>
      <c r="D290" s="1" t="s">
        <v>2088</v>
      </c>
      <c r="E290" s="6" t="s">
        <v>2089</v>
      </c>
      <c r="F290" s="6" t="s">
        <v>252</v>
      </c>
      <c r="G290" s="6" t="s">
        <v>2090</v>
      </c>
      <c r="H290" s="6" t="s">
        <v>2091</v>
      </c>
      <c r="I290" s="6">
        <v>4946647</v>
      </c>
      <c r="J290" s="6" t="s">
        <v>15</v>
      </c>
    </row>
    <row r="291" spans="1:10" ht="15" customHeight="1">
      <c r="A291" s="1" t="s">
        <v>216</v>
      </c>
      <c r="B291" s="1" t="s">
        <v>217</v>
      </c>
      <c r="C291" s="5" t="s">
        <v>218</v>
      </c>
      <c r="D291" s="1" t="s">
        <v>219</v>
      </c>
      <c r="E291" s="6">
        <v>101</v>
      </c>
      <c r="F291" s="6" t="s">
        <v>220</v>
      </c>
      <c r="G291" s="6" t="s">
        <v>221</v>
      </c>
      <c r="H291" s="6" t="s">
        <v>222</v>
      </c>
      <c r="I291" s="6">
        <v>411111111</v>
      </c>
      <c r="J291" s="6" t="s">
        <v>15</v>
      </c>
    </row>
    <row r="292" spans="1:10" ht="15" customHeight="1">
      <c r="A292" s="1" t="s">
        <v>342</v>
      </c>
      <c r="B292" s="1" t="s">
        <v>1945</v>
      </c>
      <c r="C292" s="6" t="s">
        <v>218</v>
      </c>
      <c r="D292" s="1" t="s">
        <v>1946</v>
      </c>
      <c r="E292" s="6">
        <v>640</v>
      </c>
      <c r="F292" s="6" t="s">
        <v>1947</v>
      </c>
      <c r="G292" s="6" t="s">
        <v>1948</v>
      </c>
      <c r="H292" s="6" t="s">
        <v>1949</v>
      </c>
      <c r="I292" s="6">
        <v>3548680609</v>
      </c>
      <c r="J292" s="6" t="s">
        <v>15</v>
      </c>
    </row>
    <row r="293" spans="1:10" ht="15" customHeight="1">
      <c r="A293" s="1" t="s">
        <v>84</v>
      </c>
      <c r="B293" s="1" t="s">
        <v>85</v>
      </c>
      <c r="C293" s="5" t="s">
        <v>86</v>
      </c>
      <c r="D293" s="1" t="s">
        <v>87</v>
      </c>
      <c r="E293" s="6">
        <v>16124</v>
      </c>
      <c r="F293" s="6" t="s">
        <v>88</v>
      </c>
      <c r="G293" s="6" t="s">
        <v>89</v>
      </c>
      <c r="H293" s="6" t="s">
        <v>90</v>
      </c>
      <c r="I293" s="6" t="str">
        <f>"0105960583"</f>
        <v>0105960583</v>
      </c>
      <c r="J293" s="6" t="s">
        <v>15</v>
      </c>
    </row>
    <row r="294" spans="1:10" ht="15" customHeight="1">
      <c r="A294" s="1" t="s">
        <v>128</v>
      </c>
      <c r="B294" s="1" t="s">
        <v>129</v>
      </c>
      <c r="C294" s="5" t="s">
        <v>86</v>
      </c>
      <c r="D294" s="1" t="s">
        <v>130</v>
      </c>
      <c r="E294" s="6">
        <v>73100</v>
      </c>
      <c r="F294" s="6" t="s">
        <v>131</v>
      </c>
      <c r="G294" s="6" t="s">
        <v>132</v>
      </c>
      <c r="H294" s="6" t="s">
        <v>133</v>
      </c>
      <c r="I294" s="6">
        <v>390832294857</v>
      </c>
      <c r="J294" s="6" t="s">
        <v>15</v>
      </c>
    </row>
    <row r="295" spans="1:10" ht="15" customHeight="1">
      <c r="A295" s="1" t="s">
        <v>75</v>
      </c>
      <c r="B295" s="1" t="s">
        <v>134</v>
      </c>
      <c r="C295" s="5" t="s">
        <v>86</v>
      </c>
      <c r="D295" s="1" t="s">
        <v>135</v>
      </c>
      <c r="E295" s="6">
        <v>2026</v>
      </c>
      <c r="F295" s="6" t="s">
        <v>136</v>
      </c>
      <c r="G295" s="6" t="s">
        <v>137</v>
      </c>
      <c r="H295" s="6" t="s">
        <v>138</v>
      </c>
      <c r="I295" s="6">
        <v>390248011219</v>
      </c>
      <c r="J295" s="6" t="s">
        <v>24</v>
      </c>
    </row>
    <row r="296" spans="1:10" ht="15" customHeight="1">
      <c r="A296" s="1" t="s">
        <v>91</v>
      </c>
      <c r="B296" s="1" t="s">
        <v>125</v>
      </c>
      <c r="C296" s="5" t="s">
        <v>86</v>
      </c>
      <c r="D296" s="1" t="s">
        <v>153</v>
      </c>
      <c r="E296" s="6" t="str">
        <f>"00187"</f>
        <v>00187</v>
      </c>
      <c r="F296" s="6" t="s">
        <v>126</v>
      </c>
      <c r="G296" s="6" t="s">
        <v>127</v>
      </c>
      <c r="H296" s="6" t="s">
        <v>154</v>
      </c>
      <c r="I296" s="6" t="str">
        <f>"00390632295295"</f>
        <v>00390632295295</v>
      </c>
      <c r="J296" s="6" t="s">
        <v>24</v>
      </c>
    </row>
    <row r="297" spans="1:10" ht="15" customHeight="1">
      <c r="A297" s="1" t="s">
        <v>128</v>
      </c>
      <c r="B297" s="1" t="s">
        <v>173</v>
      </c>
      <c r="C297" s="5" t="s">
        <v>86</v>
      </c>
      <c r="D297" s="1" t="s">
        <v>174</v>
      </c>
      <c r="E297" s="6">
        <v>40121</v>
      </c>
      <c r="F297" s="6" t="s">
        <v>175</v>
      </c>
      <c r="G297" s="6" t="s">
        <v>176</v>
      </c>
      <c r="H297" s="6" t="s">
        <v>177</v>
      </c>
      <c r="I297" s="6">
        <v>390518556042</v>
      </c>
      <c r="J297" s="6" t="s">
        <v>24</v>
      </c>
    </row>
    <row r="298" spans="1:10" ht="15" customHeight="1">
      <c r="A298" s="1" t="s">
        <v>184</v>
      </c>
      <c r="B298" s="1" t="s">
        <v>198</v>
      </c>
      <c r="C298" s="5" t="s">
        <v>86</v>
      </c>
      <c r="D298" s="1" t="s">
        <v>214</v>
      </c>
      <c r="E298" s="6" t="str">
        <f>"00153"</f>
        <v>00153</v>
      </c>
      <c r="F298" s="6" t="s">
        <v>126</v>
      </c>
      <c r="G298" s="6" t="s">
        <v>199</v>
      </c>
      <c r="H298" s="6" t="s">
        <v>215</v>
      </c>
      <c r="I298" s="6">
        <v>39065812741</v>
      </c>
      <c r="J298" s="6" t="s">
        <v>24</v>
      </c>
    </row>
    <row r="299" spans="1:10" ht="15" customHeight="1">
      <c r="A299" s="1" t="s">
        <v>257</v>
      </c>
      <c r="B299" s="1" t="s">
        <v>258</v>
      </c>
      <c r="C299" s="5" t="s">
        <v>86</v>
      </c>
      <c r="D299" s="1" t="s">
        <v>259</v>
      </c>
      <c r="E299" s="6">
        <v>40126</v>
      </c>
      <c r="F299" s="6" t="s">
        <v>260</v>
      </c>
      <c r="G299" s="6" t="s">
        <v>261</v>
      </c>
      <c r="H299" s="6" t="s">
        <v>262</v>
      </c>
      <c r="I299" s="6">
        <v>390512097918</v>
      </c>
      <c r="J299" s="6" t="s">
        <v>15</v>
      </c>
    </row>
    <row r="300" spans="1:10" ht="15" customHeight="1">
      <c r="A300" s="1" t="s">
        <v>316</v>
      </c>
      <c r="B300" s="1" t="s">
        <v>317</v>
      </c>
      <c r="C300" s="5" t="s">
        <v>86</v>
      </c>
      <c r="D300" s="1" t="s">
        <v>318</v>
      </c>
      <c r="E300" s="6">
        <v>90144</v>
      </c>
      <c r="F300" s="6" t="s">
        <v>319</v>
      </c>
      <c r="G300" s="6" t="s">
        <v>320</v>
      </c>
      <c r="H300" s="6" t="s">
        <v>321</v>
      </c>
      <c r="I300" s="6" t="str">
        <f>"0039091327973"</f>
        <v>0039091327973</v>
      </c>
      <c r="J300" s="6" t="s">
        <v>15</v>
      </c>
    </row>
    <row r="301" spans="1:10" ht="15" customHeight="1">
      <c r="A301" s="1" t="s">
        <v>342</v>
      </c>
      <c r="B301" s="1" t="s">
        <v>353</v>
      </c>
      <c r="C301" s="5" t="s">
        <v>86</v>
      </c>
      <c r="D301" s="1" t="s">
        <v>354</v>
      </c>
      <c r="E301" s="6">
        <v>92010</v>
      </c>
      <c r="F301" s="6" t="s">
        <v>355</v>
      </c>
      <c r="G301" s="6" t="s">
        <v>356</v>
      </c>
      <c r="H301" s="6"/>
      <c r="I301" s="6" t="str">
        <f>"00393382198533"</f>
        <v>00393382198533</v>
      </c>
      <c r="J301" s="6" t="s">
        <v>24</v>
      </c>
    </row>
    <row r="302" spans="1:10" ht="15" customHeight="1">
      <c r="A302" s="1" t="s">
        <v>244</v>
      </c>
      <c r="B302" s="1" t="s">
        <v>305</v>
      </c>
      <c r="C302" s="5" t="s">
        <v>86</v>
      </c>
      <c r="D302" s="1" t="s">
        <v>438</v>
      </c>
      <c r="E302" s="6">
        <v>20121</v>
      </c>
      <c r="F302" s="6" t="s">
        <v>306</v>
      </c>
      <c r="G302" s="6" t="s">
        <v>307</v>
      </c>
      <c r="H302" s="6" t="s">
        <v>308</v>
      </c>
      <c r="I302" s="6" t="str">
        <f>"0039026328831"</f>
        <v>0039026328831</v>
      </c>
      <c r="J302" s="6" t="s">
        <v>15</v>
      </c>
    </row>
    <row r="303" spans="1:10" ht="15" customHeight="1">
      <c r="A303" s="1" t="s">
        <v>244</v>
      </c>
      <c r="B303" s="1" t="s">
        <v>454</v>
      </c>
      <c r="C303" s="5" t="s">
        <v>86</v>
      </c>
      <c r="D303" s="1" t="s">
        <v>455</v>
      </c>
      <c r="E303" s="6">
        <v>35122</v>
      </c>
      <c r="F303" s="6" t="s">
        <v>456</v>
      </c>
      <c r="G303" s="6" t="s">
        <v>457</v>
      </c>
      <c r="H303" s="6" t="s">
        <v>458</v>
      </c>
      <c r="I303" s="6" t="str">
        <f>"0498205572"</f>
        <v>0498205572</v>
      </c>
      <c r="J303" s="6" t="s">
        <v>15</v>
      </c>
    </row>
    <row r="304" spans="1:10" ht="15" customHeight="1">
      <c r="A304" s="1" t="s">
        <v>42</v>
      </c>
      <c r="B304" s="1" t="s">
        <v>571</v>
      </c>
      <c r="C304" s="6" t="s">
        <v>86</v>
      </c>
      <c r="D304" s="1" t="s">
        <v>572</v>
      </c>
      <c r="E304" s="6" t="str">
        <f>"00186"</f>
        <v>00186</v>
      </c>
      <c r="F304" s="6" t="s">
        <v>126</v>
      </c>
      <c r="G304" s="6" t="s">
        <v>573</v>
      </c>
      <c r="H304" s="6" t="s">
        <v>574</v>
      </c>
      <c r="I304" s="6">
        <v>34518808925</v>
      </c>
      <c r="J304" s="6" t="s">
        <v>24</v>
      </c>
    </row>
    <row r="305" spans="1:10" ht="15" customHeight="1">
      <c r="A305" s="1" t="s">
        <v>575</v>
      </c>
      <c r="B305" s="1" t="s">
        <v>576</v>
      </c>
      <c r="C305" s="6" t="s">
        <v>86</v>
      </c>
      <c r="D305" s="1" t="s">
        <v>577</v>
      </c>
      <c r="E305" s="6" t="str">
        <f>"00100"</f>
        <v>00100</v>
      </c>
      <c r="F305" s="6" t="s">
        <v>126</v>
      </c>
      <c r="G305" s="6" t="s">
        <v>578</v>
      </c>
      <c r="H305" s="6" t="s">
        <v>579</v>
      </c>
      <c r="I305" s="6">
        <v>390332295296</v>
      </c>
      <c r="J305" s="6" t="s">
        <v>24</v>
      </c>
    </row>
    <row r="306" spans="1:10" ht="15" customHeight="1">
      <c r="A306" s="1" t="s">
        <v>68</v>
      </c>
      <c r="B306" s="1" t="s">
        <v>592</v>
      </c>
      <c r="C306" s="6" t="s">
        <v>86</v>
      </c>
      <c r="D306" s="1" t="s">
        <v>593</v>
      </c>
      <c r="E306" s="6">
        <v>40124</v>
      </c>
      <c r="F306" s="6" t="s">
        <v>175</v>
      </c>
      <c r="G306" s="6" t="s">
        <v>594</v>
      </c>
      <c r="H306" s="6" t="s">
        <v>595</v>
      </c>
      <c r="I306" s="6" t="str">
        <f>"051228154"</f>
        <v>051228154</v>
      </c>
      <c r="J306" s="6" t="s">
        <v>24</v>
      </c>
    </row>
    <row r="307" spans="1:10" ht="15" customHeight="1">
      <c r="A307" s="1" t="s">
        <v>42</v>
      </c>
      <c r="B307" s="1" t="s">
        <v>596</v>
      </c>
      <c r="C307" s="6" t="s">
        <v>86</v>
      </c>
      <c r="D307" s="1" t="s">
        <v>597</v>
      </c>
      <c r="E307" s="6">
        <v>33042</v>
      </c>
      <c r="F307" s="6" t="s">
        <v>598</v>
      </c>
      <c r="G307" s="6" t="s">
        <v>599</v>
      </c>
      <c r="H307" s="6"/>
      <c r="I307" s="6" t="str">
        <f>"04321958111"</f>
        <v>04321958111</v>
      </c>
      <c r="J307" s="6" t="s">
        <v>24</v>
      </c>
    </row>
    <row r="308" spans="1:10" ht="15" customHeight="1">
      <c r="A308" s="1" t="s">
        <v>184</v>
      </c>
      <c r="B308" s="1" t="s">
        <v>613</v>
      </c>
      <c r="C308" s="6" t="s">
        <v>86</v>
      </c>
      <c r="D308" s="1" t="s">
        <v>614</v>
      </c>
      <c r="E308" s="6">
        <v>87036</v>
      </c>
      <c r="F308" s="6" t="s">
        <v>615</v>
      </c>
      <c r="G308" s="6" t="s">
        <v>616</v>
      </c>
      <c r="H308" s="6" t="s">
        <v>617</v>
      </c>
      <c r="I308" s="6" t="str">
        <f>"03909844911"</f>
        <v>03909844911</v>
      </c>
      <c r="J308" s="6" t="s">
        <v>15</v>
      </c>
    </row>
    <row r="309" spans="1:10" ht="15" customHeight="1">
      <c r="A309" s="1" t="s">
        <v>17</v>
      </c>
      <c r="B309" s="1" t="s">
        <v>621</v>
      </c>
      <c r="C309" s="6" t="s">
        <v>86</v>
      </c>
      <c r="D309" s="1" t="s">
        <v>622</v>
      </c>
      <c r="E309" s="6">
        <v>47032</v>
      </c>
      <c r="F309" s="6" t="s">
        <v>623</v>
      </c>
      <c r="G309" s="6" t="s">
        <v>624</v>
      </c>
      <c r="H309" s="6" t="s">
        <v>625</v>
      </c>
      <c r="I309" s="6" t="str">
        <f>"0543466511"</f>
        <v>0543466511</v>
      </c>
      <c r="J309" s="6" t="s">
        <v>24</v>
      </c>
    </row>
    <row r="310" spans="1:10" ht="15" customHeight="1">
      <c r="A310" s="1" t="s">
        <v>91</v>
      </c>
      <c r="B310" s="1" t="s">
        <v>638</v>
      </c>
      <c r="C310" s="6" t="s">
        <v>86</v>
      </c>
      <c r="D310" s="1" t="s">
        <v>639</v>
      </c>
      <c r="E310" s="6" t="str">
        <f>"07100"</f>
        <v>07100</v>
      </c>
      <c r="F310" s="6" t="s">
        <v>640</v>
      </c>
      <c r="G310" s="6" t="s">
        <v>641</v>
      </c>
      <c r="H310" s="6" t="s">
        <v>642</v>
      </c>
      <c r="I310" s="6">
        <v>393290839947</v>
      </c>
      <c r="J310" s="6" t="s">
        <v>24</v>
      </c>
    </row>
    <row r="311" spans="1:10" ht="15" customHeight="1">
      <c r="A311" s="1" t="s">
        <v>100</v>
      </c>
      <c r="B311" s="1" t="s">
        <v>648</v>
      </c>
      <c r="C311" s="6" t="s">
        <v>86</v>
      </c>
      <c r="D311" s="1" t="s">
        <v>649</v>
      </c>
      <c r="E311" s="6">
        <v>87010</v>
      </c>
      <c r="F311" s="6" t="s">
        <v>650</v>
      </c>
      <c r="G311" s="6" t="s">
        <v>651</v>
      </c>
      <c r="H311" s="6" t="s">
        <v>652</v>
      </c>
      <c r="I311" s="6" t="str">
        <f>"00393388851460"</f>
        <v>00393388851460</v>
      </c>
      <c r="J311" s="6" t="s">
        <v>24</v>
      </c>
    </row>
    <row r="312" spans="1:10" ht="15" customHeight="1">
      <c r="A312" s="1" t="s">
        <v>685</v>
      </c>
      <c r="B312" s="1" t="s">
        <v>686</v>
      </c>
      <c r="C312" s="6" t="s">
        <v>86</v>
      </c>
      <c r="D312" s="1" t="s">
        <v>687</v>
      </c>
      <c r="E312" s="6">
        <v>40100</v>
      </c>
      <c r="F312" s="6" t="s">
        <v>688</v>
      </c>
      <c r="G312" s="6" t="s">
        <v>689</v>
      </c>
      <c r="H312" s="6" t="s">
        <v>690</v>
      </c>
      <c r="I312" s="6" t="str">
        <f>"0512096011"</f>
        <v>0512096011</v>
      </c>
      <c r="J312" s="6" t="s">
        <v>15</v>
      </c>
    </row>
    <row r="313" spans="1:10" ht="15" customHeight="1">
      <c r="A313" s="1" t="s">
        <v>766</v>
      </c>
      <c r="B313" s="1" t="s">
        <v>767</v>
      </c>
      <c r="C313" s="6" t="s">
        <v>86</v>
      </c>
      <c r="D313" s="1" t="s">
        <v>768</v>
      </c>
      <c r="E313" s="6">
        <v>42121</v>
      </c>
      <c r="F313" s="6" t="s">
        <v>769</v>
      </c>
      <c r="G313" s="6" t="s">
        <v>770</v>
      </c>
      <c r="H313" s="6" t="s">
        <v>771</v>
      </c>
      <c r="I313" s="6" t="str">
        <f>"00390592056568"</f>
        <v>00390592056568</v>
      </c>
      <c r="J313" s="6" t="s">
        <v>15</v>
      </c>
    </row>
    <row r="314" spans="1:10" ht="15" customHeight="1">
      <c r="A314" s="1" t="s">
        <v>782</v>
      </c>
      <c r="B314" s="1" t="s">
        <v>783</v>
      </c>
      <c r="C314" s="6" t="s">
        <v>86</v>
      </c>
      <c r="D314" s="1" t="s">
        <v>784</v>
      </c>
      <c r="E314" s="6">
        <v>44124</v>
      </c>
      <c r="F314" s="6" t="s">
        <v>785</v>
      </c>
      <c r="G314" s="6" t="s">
        <v>786</v>
      </c>
      <c r="H314" s="6" t="s">
        <v>787</v>
      </c>
      <c r="I314" s="6" t="str">
        <f>"053296509"</f>
        <v>053296509</v>
      </c>
      <c r="J314" s="6" t="s">
        <v>24</v>
      </c>
    </row>
    <row r="315" spans="1:10" ht="15" customHeight="1">
      <c r="A315" s="1" t="s">
        <v>184</v>
      </c>
      <c r="B315" s="1" t="s">
        <v>804</v>
      </c>
      <c r="C315" s="6" t="s">
        <v>86</v>
      </c>
      <c r="D315" s="1" t="s">
        <v>825</v>
      </c>
      <c r="E315" s="6" t="str">
        <f>"00177"</f>
        <v>00177</v>
      </c>
      <c r="F315" s="6" t="s">
        <v>826</v>
      </c>
      <c r="G315" s="6" t="s">
        <v>805</v>
      </c>
      <c r="H315" s="6" t="s">
        <v>806</v>
      </c>
      <c r="I315" s="6">
        <v>39062411405</v>
      </c>
      <c r="J315" s="6" t="s">
        <v>24</v>
      </c>
    </row>
    <row r="316" spans="1:10" ht="15" customHeight="1">
      <c r="A316" s="1" t="s">
        <v>393</v>
      </c>
      <c r="B316" s="1" t="s">
        <v>827</v>
      </c>
      <c r="C316" s="6" t="s">
        <v>86</v>
      </c>
      <c r="D316" s="1" t="s">
        <v>828</v>
      </c>
      <c r="E316" s="6" t="str">
        <f>"02100"</f>
        <v>02100</v>
      </c>
      <c r="F316" s="6" t="s">
        <v>829</v>
      </c>
      <c r="G316" s="6" t="s">
        <v>830</v>
      </c>
      <c r="H316" s="6"/>
      <c r="I316" s="6">
        <v>3392023937</v>
      </c>
      <c r="J316" s="6" t="s">
        <v>24</v>
      </c>
    </row>
    <row r="317" spans="1:10" ht="15" customHeight="1">
      <c r="A317" s="1" t="s">
        <v>897</v>
      </c>
      <c r="B317" s="1" t="s">
        <v>898</v>
      </c>
      <c r="C317" s="6" t="s">
        <v>86</v>
      </c>
      <c r="D317" s="1" t="s">
        <v>899</v>
      </c>
      <c r="E317" s="6">
        <v>97010</v>
      </c>
      <c r="F317" s="6" t="s">
        <v>900</v>
      </c>
      <c r="G317" s="6" t="s">
        <v>901</v>
      </c>
      <c r="H317" s="6"/>
      <c r="I317" s="6" t="str">
        <f>"00393338125029"</f>
        <v>00393338125029</v>
      </c>
      <c r="J317" s="6" t="s">
        <v>24</v>
      </c>
    </row>
    <row r="318" spans="1:10" ht="15" customHeight="1">
      <c r="A318" s="1" t="s">
        <v>897</v>
      </c>
      <c r="B318" s="1" t="s">
        <v>946</v>
      </c>
      <c r="C318" s="6" t="s">
        <v>86</v>
      </c>
      <c r="D318" s="1" t="s">
        <v>947</v>
      </c>
      <c r="E318" s="6">
        <v>85100</v>
      </c>
      <c r="F318" s="6" t="s">
        <v>948</v>
      </c>
      <c r="G318" s="6" t="s">
        <v>949</v>
      </c>
      <c r="H318" s="6"/>
      <c r="I318" s="6" t="str">
        <f>"097121511"</f>
        <v>097121511</v>
      </c>
      <c r="J318" s="6" t="s">
        <v>24</v>
      </c>
    </row>
    <row r="319" spans="1:10" ht="15" customHeight="1">
      <c r="A319" s="1" t="s">
        <v>897</v>
      </c>
      <c r="B319" s="1" t="s">
        <v>1016</v>
      </c>
      <c r="C319" s="6" t="s">
        <v>86</v>
      </c>
      <c r="D319" s="1" t="s">
        <v>1017</v>
      </c>
      <c r="E319" s="6">
        <v>16121</v>
      </c>
      <c r="F319" s="6" t="s">
        <v>88</v>
      </c>
      <c r="G319" s="6" t="s">
        <v>1018</v>
      </c>
      <c r="H319" s="6"/>
      <c r="I319" s="6" t="str">
        <f>"010590903"</f>
        <v>010590903</v>
      </c>
      <c r="J319" s="6" t="s">
        <v>24</v>
      </c>
    </row>
    <row r="320" spans="1:10" ht="15" customHeight="1">
      <c r="A320" s="1" t="s">
        <v>1029</v>
      </c>
      <c r="B320" s="1" t="s">
        <v>1035</v>
      </c>
      <c r="C320" s="6" t="s">
        <v>86</v>
      </c>
      <c r="D320" s="1" t="s">
        <v>1036</v>
      </c>
      <c r="E320" s="6">
        <v>44121</v>
      </c>
      <c r="F320" s="6" t="s">
        <v>1037</v>
      </c>
      <c r="G320" s="6" t="s">
        <v>1038</v>
      </c>
      <c r="H320" s="6"/>
      <c r="I320" s="6">
        <v>390532455278</v>
      </c>
      <c r="J320" s="6" t="s">
        <v>15</v>
      </c>
    </row>
    <row r="321" spans="1:10" ht="15" customHeight="1">
      <c r="A321" s="1" t="s">
        <v>161</v>
      </c>
      <c r="B321" s="1" t="s">
        <v>1039</v>
      </c>
      <c r="C321" s="6" t="s">
        <v>86</v>
      </c>
      <c r="D321" s="1" t="s">
        <v>1040</v>
      </c>
      <c r="E321" s="6">
        <v>40126</v>
      </c>
      <c r="F321" s="6" t="s">
        <v>175</v>
      </c>
      <c r="G321" s="6" t="s">
        <v>1041</v>
      </c>
      <c r="H321" s="6"/>
      <c r="I321" s="6">
        <v>390512098724</v>
      </c>
      <c r="J321" s="6" t="s">
        <v>15</v>
      </c>
    </row>
    <row r="322" spans="1:10" ht="15" customHeight="1">
      <c r="A322" s="1" t="s">
        <v>439</v>
      </c>
      <c r="B322" s="1" t="s">
        <v>1050</v>
      </c>
      <c r="C322" s="6" t="s">
        <v>86</v>
      </c>
      <c r="D322" s="1" t="s">
        <v>1051</v>
      </c>
      <c r="E322" s="6">
        <v>16123</v>
      </c>
      <c r="F322" s="6" t="s">
        <v>1052</v>
      </c>
      <c r="G322" s="6" t="s">
        <v>1053</v>
      </c>
      <c r="H322" s="6" t="s">
        <v>1054</v>
      </c>
      <c r="I322" s="6">
        <v>393805134311</v>
      </c>
      <c r="J322" s="6" t="s">
        <v>24</v>
      </c>
    </row>
    <row r="323" spans="1:10" ht="15" customHeight="1">
      <c r="A323" s="1" t="s">
        <v>47</v>
      </c>
      <c r="B323" s="1" t="s">
        <v>1055</v>
      </c>
      <c r="C323" s="6" t="s">
        <v>86</v>
      </c>
      <c r="D323" s="1" t="s">
        <v>1056</v>
      </c>
      <c r="E323" s="6">
        <v>44121</v>
      </c>
      <c r="F323" s="6" t="s">
        <v>1037</v>
      </c>
      <c r="G323" s="6" t="s">
        <v>1057</v>
      </c>
      <c r="H323" s="6" t="s">
        <v>1058</v>
      </c>
      <c r="I323" s="6" t="str">
        <f>"00390532247440"</f>
        <v>00390532247440</v>
      </c>
      <c r="J323" s="6" t="s">
        <v>24</v>
      </c>
    </row>
    <row r="324" spans="1:10" ht="15" customHeight="1">
      <c r="A324" s="1" t="s">
        <v>1029</v>
      </c>
      <c r="B324" s="1" t="s">
        <v>1074</v>
      </c>
      <c r="C324" s="6" t="s">
        <v>86</v>
      </c>
      <c r="D324" s="1" t="s">
        <v>1036</v>
      </c>
      <c r="E324" s="6">
        <v>44121</v>
      </c>
      <c r="F324" s="6" t="s">
        <v>1037</v>
      </c>
      <c r="G324" s="6" t="s">
        <v>1075</v>
      </c>
      <c r="H324" s="6" t="s">
        <v>1038</v>
      </c>
      <c r="I324" s="6">
        <v>390532455149</v>
      </c>
      <c r="J324" s="6" t="s">
        <v>15</v>
      </c>
    </row>
    <row r="325" spans="1:10" ht="15" customHeight="1">
      <c r="A325" s="1" t="s">
        <v>807</v>
      </c>
      <c r="B325" s="1" t="s">
        <v>1115</v>
      </c>
      <c r="C325" s="6" t="s">
        <v>86</v>
      </c>
      <c r="D325" s="1" t="s">
        <v>1116</v>
      </c>
      <c r="E325" s="6">
        <v>37138</v>
      </c>
      <c r="F325" s="6" t="s">
        <v>1117</v>
      </c>
      <c r="G325" s="6" t="s">
        <v>1118</v>
      </c>
      <c r="H325" s="6" t="s">
        <v>1119</v>
      </c>
      <c r="I325" s="6">
        <v>39045568892</v>
      </c>
      <c r="J325" s="6" t="s">
        <v>24</v>
      </c>
    </row>
    <row r="326" spans="1:10" ht="15" customHeight="1">
      <c r="A326" s="1" t="s">
        <v>1160</v>
      </c>
      <c r="B326" s="1" t="s">
        <v>1161</v>
      </c>
      <c r="C326" s="6" t="s">
        <v>86</v>
      </c>
      <c r="D326" s="1" t="s">
        <v>1162</v>
      </c>
      <c r="E326" s="6">
        <v>80045</v>
      </c>
      <c r="F326" s="6" t="s">
        <v>1163</v>
      </c>
      <c r="G326" s="6" t="s">
        <v>1164</v>
      </c>
      <c r="H326" s="6" t="s">
        <v>1165</v>
      </c>
      <c r="I326" s="6">
        <v>390818575347</v>
      </c>
      <c r="J326" s="6" t="s">
        <v>15</v>
      </c>
    </row>
    <row r="327" spans="1:10" ht="15" customHeight="1">
      <c r="A327" s="1" t="s">
        <v>17</v>
      </c>
      <c r="B327" s="1" t="s">
        <v>1219</v>
      </c>
      <c r="C327" s="6" t="s">
        <v>86</v>
      </c>
      <c r="D327" s="1" t="s">
        <v>1220</v>
      </c>
      <c r="E327" s="6">
        <v>20148</v>
      </c>
      <c r="F327" s="6" t="s">
        <v>306</v>
      </c>
      <c r="G327" s="6" t="s">
        <v>1221</v>
      </c>
      <c r="H327" s="6" t="s">
        <v>1222</v>
      </c>
      <c r="I327" s="6">
        <v>393371295429</v>
      </c>
      <c r="J327" s="6" t="s">
        <v>24</v>
      </c>
    </row>
    <row r="328" spans="1:10" ht="15" customHeight="1">
      <c r="A328" s="1" t="s">
        <v>263</v>
      </c>
      <c r="B328" s="1" t="s">
        <v>1237</v>
      </c>
      <c r="C328" s="6" t="s">
        <v>86</v>
      </c>
      <c r="D328" s="1" t="s">
        <v>1238</v>
      </c>
      <c r="E328" s="6">
        <v>10128</v>
      </c>
      <c r="F328" s="6" t="s">
        <v>1239</v>
      </c>
      <c r="G328" s="6" t="s">
        <v>1240</v>
      </c>
      <c r="H328" s="6" t="s">
        <v>1241</v>
      </c>
      <c r="I328" s="6">
        <v>3901119213661</v>
      </c>
      <c r="J328" s="6" t="s">
        <v>24</v>
      </c>
    </row>
    <row r="329" spans="1:10" ht="15" customHeight="1">
      <c r="A329" s="1" t="s">
        <v>17</v>
      </c>
      <c r="B329" s="1" t="s">
        <v>1257</v>
      </c>
      <c r="C329" s="6" t="s">
        <v>86</v>
      </c>
      <c r="D329" s="1" t="s">
        <v>1258</v>
      </c>
      <c r="E329" s="6">
        <v>20025</v>
      </c>
      <c r="F329" s="6" t="s">
        <v>1259</v>
      </c>
      <c r="G329" s="6" t="s">
        <v>1260</v>
      </c>
      <c r="H329" s="6" t="s">
        <v>1261</v>
      </c>
      <c r="I329" s="6">
        <v>3492393082</v>
      </c>
      <c r="J329" s="6" t="s">
        <v>24</v>
      </c>
    </row>
    <row r="330" spans="1:10" ht="15" customHeight="1">
      <c r="A330" s="1" t="s">
        <v>1274</v>
      </c>
      <c r="B330" s="1" t="s">
        <v>1275</v>
      </c>
      <c r="C330" s="6" t="s">
        <v>86</v>
      </c>
      <c r="D330" s="1" t="s">
        <v>1276</v>
      </c>
      <c r="E330" s="6">
        <v>91100</v>
      </c>
      <c r="F330" s="6" t="s">
        <v>1277</v>
      </c>
      <c r="G330" s="6" t="s">
        <v>1278</v>
      </c>
      <c r="H330" s="6"/>
      <c r="I330" s="6">
        <v>39923560162</v>
      </c>
      <c r="J330" s="6" t="s">
        <v>15</v>
      </c>
    </row>
    <row r="331" spans="1:10" ht="15" customHeight="1">
      <c r="A331" s="1" t="s">
        <v>108</v>
      </c>
      <c r="B331" s="1" t="s">
        <v>1426</v>
      </c>
      <c r="C331" s="6" t="s">
        <v>86</v>
      </c>
      <c r="D331" s="1" t="s">
        <v>1427</v>
      </c>
      <c r="E331" s="6">
        <v>20122</v>
      </c>
      <c r="F331" s="6" t="s">
        <v>136</v>
      </c>
      <c r="G331" s="6" t="s">
        <v>1428</v>
      </c>
      <c r="H331" s="6" t="s">
        <v>1429</v>
      </c>
      <c r="I331" s="6">
        <v>255034305</v>
      </c>
      <c r="J331" s="6" t="s">
        <v>15</v>
      </c>
    </row>
    <row r="332" spans="1:10" ht="15" customHeight="1">
      <c r="A332" s="1" t="s">
        <v>342</v>
      </c>
      <c r="B332" s="1" t="s">
        <v>1435</v>
      </c>
      <c r="C332" s="6" t="s">
        <v>86</v>
      </c>
      <c r="D332" s="1" t="s">
        <v>1436</v>
      </c>
      <c r="E332" s="6">
        <v>80055</v>
      </c>
      <c r="F332" s="6" t="s">
        <v>1437</v>
      </c>
      <c r="G332" s="6" t="s">
        <v>1438</v>
      </c>
      <c r="H332" s="6" t="s">
        <v>1439</v>
      </c>
      <c r="I332" s="6">
        <v>113977911</v>
      </c>
      <c r="J332" s="6" t="s">
        <v>24</v>
      </c>
    </row>
    <row r="333" spans="1:10" ht="15" customHeight="1">
      <c r="A333" s="1" t="s">
        <v>184</v>
      </c>
      <c r="B333" s="1" t="s">
        <v>1487</v>
      </c>
      <c r="C333" s="6" t="s">
        <v>86</v>
      </c>
      <c r="D333" s="1" t="s">
        <v>1488</v>
      </c>
      <c r="E333" s="6" t="str">
        <f>"00185"</f>
        <v>00185</v>
      </c>
      <c r="F333" s="6" t="s">
        <v>126</v>
      </c>
      <c r="G333" s="6" t="s">
        <v>1489</v>
      </c>
      <c r="H333" s="6"/>
      <c r="I333" s="6">
        <v>390688815400</v>
      </c>
      <c r="J333" s="6" t="s">
        <v>24</v>
      </c>
    </row>
    <row r="334" spans="1:10" ht="15" customHeight="1">
      <c r="A334" s="1" t="s">
        <v>474</v>
      </c>
      <c r="B334" s="1" t="s">
        <v>1494</v>
      </c>
      <c r="C334" s="6" t="s">
        <v>86</v>
      </c>
      <c r="D334" s="1" t="s">
        <v>1495</v>
      </c>
      <c r="E334" s="6">
        <v>43125</v>
      </c>
      <c r="F334" s="6" t="s">
        <v>1496</v>
      </c>
      <c r="G334" s="6" t="s">
        <v>1497</v>
      </c>
      <c r="H334" s="6"/>
      <c r="I334" s="6">
        <v>521964022</v>
      </c>
      <c r="J334" s="6" t="s">
        <v>15</v>
      </c>
    </row>
    <row r="335" spans="1:10" ht="15" customHeight="1">
      <c r="A335" s="1" t="s">
        <v>184</v>
      </c>
      <c r="B335" s="1" t="s">
        <v>1487</v>
      </c>
      <c r="C335" s="6" t="s">
        <v>86</v>
      </c>
      <c r="D335" s="1" t="s">
        <v>1498</v>
      </c>
      <c r="E335" s="6" t="str">
        <f>"00185"</f>
        <v>00185</v>
      </c>
      <c r="F335" s="6" t="s">
        <v>126</v>
      </c>
      <c r="G335" s="6" t="s">
        <v>1499</v>
      </c>
      <c r="H335" s="6" t="s">
        <v>1500</v>
      </c>
      <c r="I335" s="6">
        <v>688815400</v>
      </c>
      <c r="J335" s="6" t="s">
        <v>15</v>
      </c>
    </row>
    <row r="336" spans="1:10" ht="15" customHeight="1">
      <c r="A336" s="1" t="s">
        <v>184</v>
      </c>
      <c r="B336" s="1" t="s">
        <v>198</v>
      </c>
      <c r="C336" s="6" t="s">
        <v>86</v>
      </c>
      <c r="D336" s="1" t="s">
        <v>214</v>
      </c>
      <c r="E336" s="6" t="str">
        <f>"00153"</f>
        <v>00153</v>
      </c>
      <c r="F336" s="6" t="s">
        <v>126</v>
      </c>
      <c r="G336" s="6" t="s">
        <v>1493</v>
      </c>
      <c r="H336" s="6" t="s">
        <v>1511</v>
      </c>
      <c r="I336" s="6">
        <v>65812741</v>
      </c>
      <c r="J336" s="6" t="s">
        <v>24</v>
      </c>
    </row>
    <row r="337" spans="1:10" ht="15" customHeight="1">
      <c r="A337" s="1" t="s">
        <v>47</v>
      </c>
      <c r="B337" s="1" t="s">
        <v>1519</v>
      </c>
      <c r="C337" s="6" t="s">
        <v>86</v>
      </c>
      <c r="D337" s="1" t="s">
        <v>1520</v>
      </c>
      <c r="E337" s="6" t="str">
        <f>"00185"</f>
        <v>00185</v>
      </c>
      <c r="F337" s="6" t="s">
        <v>126</v>
      </c>
      <c r="G337" s="6" t="s">
        <v>1521</v>
      </c>
      <c r="H337" s="6" t="s">
        <v>1522</v>
      </c>
      <c r="I337" s="6">
        <v>393209418349</v>
      </c>
      <c r="J337" s="6" t="s">
        <v>15</v>
      </c>
    </row>
    <row r="338" spans="1:10" ht="15" customHeight="1">
      <c r="A338" s="1" t="s">
        <v>42</v>
      </c>
      <c r="B338" s="1" t="s">
        <v>1539</v>
      </c>
      <c r="C338" s="6" t="s">
        <v>86</v>
      </c>
      <c r="D338" s="1" t="s">
        <v>1540</v>
      </c>
      <c r="E338" s="6">
        <v>40053</v>
      </c>
      <c r="F338" s="6" t="s">
        <v>1541</v>
      </c>
      <c r="G338" s="6" t="s">
        <v>1542</v>
      </c>
      <c r="H338" s="6" t="s">
        <v>1543</v>
      </c>
      <c r="I338" s="6">
        <v>390519527359</v>
      </c>
      <c r="J338" s="6" t="s">
        <v>15</v>
      </c>
    </row>
    <row r="339" spans="1:10" ht="15" customHeight="1">
      <c r="A339" s="1" t="s">
        <v>807</v>
      </c>
      <c r="B339" s="1" t="s">
        <v>1555</v>
      </c>
      <c r="C339" s="6" t="s">
        <v>86</v>
      </c>
      <c r="D339" s="1" t="s">
        <v>1556</v>
      </c>
      <c r="E339" s="6">
        <v>50137</v>
      </c>
      <c r="F339" s="6" t="s">
        <v>1557</v>
      </c>
      <c r="G339" s="6" t="s">
        <v>1558</v>
      </c>
      <c r="H339" s="6" t="s">
        <v>1559</v>
      </c>
      <c r="I339" s="6">
        <v>555532982</v>
      </c>
      <c r="J339" s="6" t="s">
        <v>24</v>
      </c>
    </row>
    <row r="340" spans="1:10" ht="15" customHeight="1">
      <c r="A340" s="1" t="s">
        <v>223</v>
      </c>
      <c r="B340" s="1" t="s">
        <v>1938</v>
      </c>
      <c r="C340" s="6" t="s">
        <v>86</v>
      </c>
      <c r="D340" s="1" t="s">
        <v>1939</v>
      </c>
      <c r="E340" s="6">
        <v>56126</v>
      </c>
      <c r="F340" s="6" t="s">
        <v>1940</v>
      </c>
      <c r="G340" s="6" t="s">
        <v>1941</v>
      </c>
      <c r="H340" s="6"/>
      <c r="I340" s="6">
        <v>502212111</v>
      </c>
      <c r="J340" s="6" t="s">
        <v>15</v>
      </c>
    </row>
    <row r="341" spans="1:10" ht="15" customHeight="1">
      <c r="A341" s="1" t="s">
        <v>263</v>
      </c>
      <c r="B341" s="1" t="s">
        <v>1961</v>
      </c>
      <c r="C341" s="6" t="s">
        <v>86</v>
      </c>
      <c r="D341" s="1" t="s">
        <v>1962</v>
      </c>
      <c r="E341" s="6">
        <v>10128</v>
      </c>
      <c r="F341" s="6" t="s">
        <v>1963</v>
      </c>
      <c r="G341" s="6" t="s">
        <v>1964</v>
      </c>
      <c r="H341" s="6" t="s">
        <v>1241</v>
      </c>
      <c r="I341" s="6">
        <v>1119213661</v>
      </c>
      <c r="J341" s="6" t="s">
        <v>24</v>
      </c>
    </row>
    <row r="342" spans="1:10" ht="15" customHeight="1">
      <c r="A342" s="1" t="s">
        <v>184</v>
      </c>
      <c r="B342" s="1" t="s">
        <v>1974</v>
      </c>
      <c r="C342" s="6" t="s">
        <v>86</v>
      </c>
      <c r="D342" s="1" t="s">
        <v>1975</v>
      </c>
      <c r="E342" s="6">
        <v>87036</v>
      </c>
      <c r="F342" s="6" t="s">
        <v>1976</v>
      </c>
      <c r="G342" s="6" t="s">
        <v>1977</v>
      </c>
      <c r="H342" s="6"/>
      <c r="I342" s="6">
        <v>9844911</v>
      </c>
      <c r="J342" s="6" t="s">
        <v>15</v>
      </c>
    </row>
    <row r="343" spans="1:10" ht="15" customHeight="1">
      <c r="A343" s="1" t="s">
        <v>184</v>
      </c>
      <c r="B343" s="1" t="s">
        <v>1487</v>
      </c>
      <c r="C343" s="6" t="s">
        <v>86</v>
      </c>
      <c r="D343" s="1" t="s">
        <v>2010</v>
      </c>
      <c r="E343" s="6" t="str">
        <f>"00185"</f>
        <v>00185</v>
      </c>
      <c r="F343" s="6" t="s">
        <v>126</v>
      </c>
      <c r="G343" s="6" t="s">
        <v>2011</v>
      </c>
      <c r="H343" s="6"/>
      <c r="I343" s="6">
        <v>390688815162</v>
      </c>
      <c r="J343" s="6" t="s">
        <v>24</v>
      </c>
    </row>
    <row r="344" spans="1:10" ht="15" customHeight="1">
      <c r="A344" s="1" t="s">
        <v>184</v>
      </c>
      <c r="B344" s="1" t="s">
        <v>2012</v>
      </c>
      <c r="C344" s="6" t="s">
        <v>86</v>
      </c>
      <c r="D344" s="1" t="s">
        <v>2013</v>
      </c>
      <c r="E344" s="6" t="str">
        <f>"00182"</f>
        <v>00182</v>
      </c>
      <c r="F344" s="6" t="s">
        <v>126</v>
      </c>
      <c r="G344" s="6" t="s">
        <v>2011</v>
      </c>
      <c r="H344" s="6" t="s">
        <v>2014</v>
      </c>
      <c r="I344" s="6">
        <v>390688815162</v>
      </c>
      <c r="J344" s="6" t="s">
        <v>24</v>
      </c>
    </row>
    <row r="345" spans="1:10" ht="15" customHeight="1">
      <c r="A345" s="1" t="s">
        <v>184</v>
      </c>
      <c r="B345" s="1" t="s">
        <v>198</v>
      </c>
      <c r="C345" s="6" t="s">
        <v>86</v>
      </c>
      <c r="D345" s="1" t="s">
        <v>214</v>
      </c>
      <c r="E345" s="6" t="str">
        <f>"00153"</f>
        <v>00153</v>
      </c>
      <c r="F345" s="6" t="s">
        <v>126</v>
      </c>
      <c r="G345" s="6" t="s">
        <v>1493</v>
      </c>
      <c r="H345" s="6" t="s">
        <v>2015</v>
      </c>
      <c r="I345" s="6">
        <v>39065812741</v>
      </c>
      <c r="J345" s="6" t="s">
        <v>24</v>
      </c>
    </row>
    <row r="346" spans="1:10" ht="15" customHeight="1">
      <c r="A346" s="1" t="s">
        <v>2050</v>
      </c>
      <c r="B346" s="1" t="s">
        <v>2051</v>
      </c>
      <c r="C346" s="6" t="s">
        <v>86</v>
      </c>
      <c r="D346" s="1" t="s">
        <v>2052</v>
      </c>
      <c r="E346" s="6">
        <v>20135</v>
      </c>
      <c r="F346" s="6" t="s">
        <v>306</v>
      </c>
      <c r="G346" s="6" t="s">
        <v>2053</v>
      </c>
      <c r="H346" s="6" t="s">
        <v>2054</v>
      </c>
      <c r="I346" s="6">
        <v>390284268020</v>
      </c>
      <c r="J346" s="6" t="s">
        <v>24</v>
      </c>
    </row>
    <row r="347" spans="1:10" ht="15" customHeight="1">
      <c r="A347" s="1" t="s">
        <v>2050</v>
      </c>
      <c r="B347" s="1" t="s">
        <v>2117</v>
      </c>
      <c r="C347" s="6" t="s">
        <v>86</v>
      </c>
      <c r="D347" s="1" t="s">
        <v>2118</v>
      </c>
      <c r="E347" s="6">
        <v>53041</v>
      </c>
      <c r="F347" s="6" t="s">
        <v>2119</v>
      </c>
      <c r="G347" s="6" t="s">
        <v>2120</v>
      </c>
      <c r="H347" s="6" t="s">
        <v>2121</v>
      </c>
      <c r="I347" s="6">
        <v>3386873210</v>
      </c>
      <c r="J347" s="6" t="s">
        <v>24</v>
      </c>
    </row>
    <row r="348" spans="1:10" ht="15" customHeight="1">
      <c r="A348" s="1" t="s">
        <v>42</v>
      </c>
      <c r="B348" s="1" t="s">
        <v>1663</v>
      </c>
      <c r="C348" s="6" t="s">
        <v>1664</v>
      </c>
      <c r="D348" s="1" t="s">
        <v>1665</v>
      </c>
      <c r="E348" s="6">
        <v>80147</v>
      </c>
      <c r="F348" s="6" t="s">
        <v>1666</v>
      </c>
      <c r="G348" s="6" t="s">
        <v>1667</v>
      </c>
      <c r="H348" s="6" t="s">
        <v>1668</v>
      </c>
      <c r="I348" s="6">
        <v>85621212</v>
      </c>
      <c r="J348" s="6" t="s">
        <v>24</v>
      </c>
    </row>
    <row r="349" spans="1:10" ht="15" customHeight="1">
      <c r="A349" s="1" t="s">
        <v>75</v>
      </c>
      <c r="B349" s="1" t="s">
        <v>1669</v>
      </c>
      <c r="C349" s="6" t="s">
        <v>1664</v>
      </c>
      <c r="D349" s="1" t="s">
        <v>1670</v>
      </c>
      <c r="E349" s="6" t="str">
        <f>"00186"</f>
        <v>00186</v>
      </c>
      <c r="F349" s="6" t="s">
        <v>126</v>
      </c>
      <c r="G349" s="6" t="s">
        <v>1671</v>
      </c>
      <c r="H349" s="6" t="s">
        <v>1672</v>
      </c>
      <c r="I349" s="6">
        <v>3334411154</v>
      </c>
      <c r="J349" s="6" t="s">
        <v>24</v>
      </c>
    </row>
    <row r="350" spans="1:10" ht="15" customHeight="1">
      <c r="A350" s="1" t="s">
        <v>100</v>
      </c>
      <c r="B350" s="1" t="s">
        <v>1673</v>
      </c>
      <c r="C350" s="6" t="s">
        <v>1664</v>
      </c>
      <c r="D350" s="1" t="s">
        <v>1674</v>
      </c>
      <c r="E350" s="6">
        <v>20157</v>
      </c>
      <c r="F350" s="6" t="s">
        <v>136</v>
      </c>
      <c r="G350" s="6" t="s">
        <v>1675</v>
      </c>
      <c r="H350" s="6" t="s">
        <v>1676</v>
      </c>
      <c r="I350" s="6">
        <v>390245377590</v>
      </c>
      <c r="J350" s="6" t="s">
        <v>24</v>
      </c>
    </row>
    <row r="351" spans="1:10" ht="15" customHeight="1">
      <c r="A351" s="1" t="s">
        <v>341</v>
      </c>
      <c r="B351" s="1" t="s">
        <v>1237</v>
      </c>
      <c r="C351" s="6" t="s">
        <v>1664</v>
      </c>
      <c r="D351" s="1" t="s">
        <v>1753</v>
      </c>
      <c r="E351" s="6">
        <v>10128</v>
      </c>
      <c r="F351" s="6" t="s">
        <v>1239</v>
      </c>
      <c r="G351" s="6" t="s">
        <v>1240</v>
      </c>
      <c r="H351" s="6" t="s">
        <v>1241</v>
      </c>
      <c r="I351" s="6">
        <v>3901119213661</v>
      </c>
      <c r="J351" s="6" t="s">
        <v>24</v>
      </c>
    </row>
    <row r="352" spans="1:10" ht="15" customHeight="1">
      <c r="A352" s="1" t="s">
        <v>91</v>
      </c>
      <c r="B352" s="1" t="s">
        <v>1757</v>
      </c>
      <c r="C352" s="6" t="s">
        <v>1664</v>
      </c>
      <c r="D352" s="1" t="s">
        <v>1758</v>
      </c>
      <c r="E352" s="6">
        <v>21016</v>
      </c>
      <c r="F352" s="6" t="s">
        <v>1759</v>
      </c>
      <c r="G352" s="6" t="s">
        <v>1760</v>
      </c>
      <c r="H352" s="6" t="s">
        <v>1761</v>
      </c>
      <c r="I352" s="6">
        <v>332510855</v>
      </c>
      <c r="J352" s="6" t="s">
        <v>15</v>
      </c>
    </row>
    <row r="353" spans="1:10" ht="15" customHeight="1">
      <c r="A353" s="1" t="s">
        <v>268</v>
      </c>
      <c r="B353" s="1" t="s">
        <v>1767</v>
      </c>
      <c r="C353" s="6" t="s">
        <v>1664</v>
      </c>
      <c r="D353" s="1" t="s">
        <v>1768</v>
      </c>
      <c r="E353" s="6" t="str">
        <f>"00173"</f>
        <v>00173</v>
      </c>
      <c r="F353" s="6" t="s">
        <v>126</v>
      </c>
      <c r="G353" s="6" t="s">
        <v>1769</v>
      </c>
      <c r="H353" s="6" t="s">
        <v>1770</v>
      </c>
      <c r="I353" s="6">
        <v>390621127671</v>
      </c>
      <c r="J353" s="6" t="s">
        <v>24</v>
      </c>
    </row>
    <row r="354" spans="1:10" ht="15" customHeight="1">
      <c r="A354" s="1" t="s">
        <v>84</v>
      </c>
      <c r="B354" s="1" t="s">
        <v>1785</v>
      </c>
      <c r="C354" s="6" t="s">
        <v>1664</v>
      </c>
      <c r="D354" s="1" t="s">
        <v>1786</v>
      </c>
      <c r="E354" s="6">
        <v>40124</v>
      </c>
      <c r="F354" s="6" t="s">
        <v>260</v>
      </c>
      <c r="G354" s="6" t="s">
        <v>1787</v>
      </c>
      <c r="H354" s="6" t="s">
        <v>1788</v>
      </c>
      <c r="I354" s="6">
        <v>51228154</v>
      </c>
      <c r="J354" s="6" t="s">
        <v>24</v>
      </c>
    </row>
    <row r="355" spans="1:10" ht="15" customHeight="1">
      <c r="A355" s="1" t="s">
        <v>91</v>
      </c>
      <c r="B355" s="1" t="s">
        <v>1793</v>
      </c>
      <c r="C355" s="6" t="s">
        <v>1664</v>
      </c>
      <c r="D355" s="1" t="s">
        <v>1794</v>
      </c>
      <c r="E355" s="6">
        <v>50123</v>
      </c>
      <c r="F355" s="6" t="s">
        <v>1557</v>
      </c>
      <c r="G355" s="6" t="s">
        <v>1795</v>
      </c>
      <c r="H355" s="6" t="s">
        <v>1796</v>
      </c>
      <c r="I355" s="6">
        <v>390552399493</v>
      </c>
      <c r="J355" s="6" t="s">
        <v>24</v>
      </c>
    </row>
    <row r="356" spans="1:10" ht="15" customHeight="1">
      <c r="A356" s="1" t="s">
        <v>342</v>
      </c>
      <c r="B356" s="1" t="s">
        <v>1824</v>
      </c>
      <c r="C356" s="6" t="s">
        <v>1664</v>
      </c>
      <c r="D356" s="1" t="s">
        <v>1825</v>
      </c>
      <c r="E356" s="6">
        <v>35122</v>
      </c>
      <c r="F356" s="6" t="s">
        <v>1826</v>
      </c>
      <c r="G356" s="6" t="s">
        <v>1827</v>
      </c>
      <c r="H356" s="6"/>
      <c r="I356" s="6">
        <v>498275111</v>
      </c>
      <c r="J356" s="6" t="s">
        <v>15</v>
      </c>
    </row>
    <row r="357" spans="1:10" ht="15" customHeight="1">
      <c r="A357" s="1" t="s">
        <v>575</v>
      </c>
      <c r="B357" s="1" t="s">
        <v>1836</v>
      </c>
      <c r="C357" s="6" t="s">
        <v>1664</v>
      </c>
      <c r="D357" s="1" t="s">
        <v>1837</v>
      </c>
      <c r="E357" s="6">
        <v>184</v>
      </c>
      <c r="F357" s="6" t="s">
        <v>126</v>
      </c>
      <c r="G357" s="6" t="s">
        <v>1838</v>
      </c>
      <c r="H357" s="6" t="s">
        <v>1839</v>
      </c>
      <c r="I357" s="6">
        <v>647823424</v>
      </c>
      <c r="J357" s="6" t="s">
        <v>24</v>
      </c>
    </row>
    <row r="358" spans="1:10" ht="15" customHeight="1">
      <c r="A358" s="1" t="s">
        <v>474</v>
      </c>
      <c r="B358" s="1" t="s">
        <v>1965</v>
      </c>
      <c r="C358" s="6" t="s">
        <v>1664</v>
      </c>
      <c r="D358" s="1" t="s">
        <v>1966</v>
      </c>
      <c r="E358" s="6" t="str">
        <f>"00123"</f>
        <v>00123</v>
      </c>
      <c r="F358" s="6" t="s">
        <v>1967</v>
      </c>
      <c r="G358" s="6" t="s">
        <v>1968</v>
      </c>
      <c r="H358" s="6" t="s">
        <v>1969</v>
      </c>
      <c r="I358" s="6">
        <v>390636271</v>
      </c>
      <c r="J358" s="6" t="s">
        <v>15</v>
      </c>
    </row>
    <row r="359" spans="1:10" ht="15" customHeight="1">
      <c r="A359" s="1" t="s">
        <v>1320</v>
      </c>
      <c r="B359" s="1" t="s">
        <v>1995</v>
      </c>
      <c r="C359" s="6" t="s">
        <v>1664</v>
      </c>
      <c r="D359" s="1" t="s">
        <v>1996</v>
      </c>
      <c r="E359" s="6">
        <v>56124</v>
      </c>
      <c r="F359" s="6" t="s">
        <v>1940</v>
      </c>
      <c r="G359" s="6" t="s">
        <v>1997</v>
      </c>
      <c r="H359" s="6" t="s">
        <v>1998</v>
      </c>
      <c r="I359" s="6">
        <v>5031520163302</v>
      </c>
      <c r="J359" s="6" t="s">
        <v>15</v>
      </c>
    </row>
    <row r="360" spans="1:10" ht="15" customHeight="1">
      <c r="A360" s="1" t="s">
        <v>208</v>
      </c>
      <c r="B360" s="1" t="s">
        <v>2027</v>
      </c>
      <c r="C360" s="6" t="s">
        <v>1664</v>
      </c>
      <c r="D360" s="1" t="s">
        <v>2028</v>
      </c>
      <c r="E360" s="6" t="str">
        <f>"00198"</f>
        <v>00198</v>
      </c>
      <c r="F360" s="6" t="s">
        <v>2029</v>
      </c>
      <c r="G360" s="6" t="s">
        <v>2030</v>
      </c>
      <c r="H360" s="6" t="s">
        <v>2031</v>
      </c>
      <c r="I360" s="6">
        <v>393209643316</v>
      </c>
      <c r="J360" s="6" t="s">
        <v>24</v>
      </c>
    </row>
    <row r="361" spans="1:10" ht="15" customHeight="1">
      <c r="A361" s="1" t="s">
        <v>263</v>
      </c>
      <c r="B361" s="1" t="s">
        <v>423</v>
      </c>
      <c r="C361" s="5" t="s">
        <v>424</v>
      </c>
      <c r="D361" s="1" t="s">
        <v>425</v>
      </c>
      <c r="E361" s="6" t="s">
        <v>426</v>
      </c>
      <c r="F361" s="6" t="s">
        <v>427</v>
      </c>
      <c r="G361" s="6" t="s">
        <v>428</v>
      </c>
      <c r="H361" s="6" t="s">
        <v>429</v>
      </c>
      <c r="I361" s="6" t="str">
        <f>"0037125549344"</f>
        <v>0037125549344</v>
      </c>
      <c r="J361" s="6" t="s">
        <v>24</v>
      </c>
    </row>
    <row r="362" spans="1:10" ht="15" customHeight="1">
      <c r="A362" s="1" t="s">
        <v>91</v>
      </c>
      <c r="B362" s="1" t="s">
        <v>1335</v>
      </c>
      <c r="C362" s="6" t="s">
        <v>424</v>
      </c>
      <c r="D362" s="1" t="s">
        <v>1336</v>
      </c>
      <c r="E362" s="6" t="s">
        <v>1337</v>
      </c>
      <c r="F362" s="6" t="s">
        <v>1338</v>
      </c>
      <c r="G362" s="6" t="s">
        <v>1339</v>
      </c>
      <c r="H362" s="6" t="s">
        <v>1340</v>
      </c>
      <c r="I362" s="6">
        <v>25137021</v>
      </c>
      <c r="J362" s="6" t="s">
        <v>24</v>
      </c>
    </row>
    <row r="363" spans="1:10" ht="15" customHeight="1">
      <c r="A363" s="1" t="s">
        <v>119</v>
      </c>
      <c r="B363" s="1" t="s">
        <v>1171</v>
      </c>
      <c r="C363" s="6" t="s">
        <v>1172</v>
      </c>
      <c r="D363" s="1" t="s">
        <v>1173</v>
      </c>
      <c r="E363" s="6">
        <v>44250</v>
      </c>
      <c r="F363" s="6" t="s">
        <v>1174</v>
      </c>
      <c r="G363" s="6" t="s">
        <v>1175</v>
      </c>
      <c r="H363" s="6" t="s">
        <v>1176</v>
      </c>
      <c r="I363" s="6">
        <v>3768944314</v>
      </c>
      <c r="J363" s="6" t="s">
        <v>24</v>
      </c>
    </row>
    <row r="364" spans="1:10" ht="15" customHeight="1">
      <c r="A364" s="1" t="s">
        <v>119</v>
      </c>
      <c r="B364" s="1" t="s">
        <v>1171</v>
      </c>
      <c r="C364" s="6" t="s">
        <v>1172</v>
      </c>
      <c r="D364" s="1" t="s">
        <v>1354</v>
      </c>
      <c r="E364" s="6">
        <v>44250</v>
      </c>
      <c r="F364" s="6" t="s">
        <v>1355</v>
      </c>
      <c r="G364" s="6" t="s">
        <v>1356</v>
      </c>
      <c r="H364" s="6" t="s">
        <v>1357</v>
      </c>
      <c r="I364" s="6">
        <v>370000000000</v>
      </c>
      <c r="J364" s="6" t="s">
        <v>24</v>
      </c>
    </row>
    <row r="365" spans="1:10" ht="15" customHeight="1">
      <c r="A365" s="1" t="s">
        <v>118</v>
      </c>
      <c r="B365" s="1" t="s">
        <v>2059</v>
      </c>
      <c r="C365" s="6" t="s">
        <v>1172</v>
      </c>
      <c r="D365" s="1" t="s">
        <v>2060</v>
      </c>
      <c r="E365" s="6" t="str">
        <f>"03105"</f>
        <v>03105</v>
      </c>
      <c r="F365" s="6" t="s">
        <v>2061</v>
      </c>
      <c r="G365" s="6" t="s">
        <v>2062</v>
      </c>
      <c r="H365" s="6" t="s">
        <v>2063</v>
      </c>
      <c r="I365" s="6">
        <v>37052730101</v>
      </c>
      <c r="J365" s="6" t="s">
        <v>24</v>
      </c>
    </row>
    <row r="366" spans="1:10" ht="15" customHeight="1">
      <c r="A366" s="1" t="s">
        <v>17</v>
      </c>
      <c r="B366" s="1" t="s">
        <v>1291</v>
      </c>
      <c r="C366" s="6" t="s">
        <v>1292</v>
      </c>
      <c r="D366" s="1" t="s">
        <v>1294</v>
      </c>
      <c r="E366" s="6">
        <v>2530</v>
      </c>
      <c r="F366" s="6" t="s">
        <v>1293</v>
      </c>
      <c r="G366" s="6" t="s">
        <v>1295</v>
      </c>
      <c r="H366" s="6"/>
      <c r="I366" s="6">
        <v>3522689154055</v>
      </c>
      <c r="J366" s="6" t="s">
        <v>24</v>
      </c>
    </row>
    <row r="367" spans="1:10" ht="30">
      <c r="A367" s="1" t="s">
        <v>61</v>
      </c>
      <c r="B367" s="1" t="s">
        <v>194</v>
      </c>
      <c r="C367" s="5" t="s">
        <v>195</v>
      </c>
      <c r="D367" s="1" t="s">
        <v>464</v>
      </c>
      <c r="E367" s="6">
        <v>3000</v>
      </c>
      <c r="F367" s="6" t="s">
        <v>195</v>
      </c>
      <c r="G367" s="6" t="s">
        <v>196</v>
      </c>
      <c r="H367" s="6" t="s">
        <v>206</v>
      </c>
      <c r="I367" s="6">
        <v>25705000</v>
      </c>
      <c r="J367" s="6" t="s">
        <v>24</v>
      </c>
    </row>
    <row r="368" spans="1:10" ht="15">
      <c r="A368" s="1" t="s">
        <v>691</v>
      </c>
      <c r="B368" s="1" t="s">
        <v>692</v>
      </c>
      <c r="C368" s="6" t="s">
        <v>195</v>
      </c>
      <c r="D368" s="1" t="s">
        <v>692</v>
      </c>
      <c r="E368" s="6">
        <v>2080</v>
      </c>
      <c r="F368" s="6" t="s">
        <v>693</v>
      </c>
      <c r="G368" s="6" t="s">
        <v>694</v>
      </c>
      <c r="H368" s="6"/>
      <c r="I368" s="6">
        <v>623402340</v>
      </c>
      <c r="J368" s="6" t="s">
        <v>15</v>
      </c>
    </row>
    <row r="369" spans="1:10" ht="15">
      <c r="A369" s="1" t="s">
        <v>727</v>
      </c>
      <c r="B369" s="1" t="s">
        <v>728</v>
      </c>
      <c r="C369" s="6" t="s">
        <v>195</v>
      </c>
      <c r="D369" s="1" t="s">
        <v>729</v>
      </c>
      <c r="E369" s="6" t="s">
        <v>730</v>
      </c>
      <c r="F369" s="6" t="s">
        <v>731</v>
      </c>
      <c r="G369" s="6" t="s">
        <v>732</v>
      </c>
      <c r="H369" s="6"/>
      <c r="I369" s="6">
        <v>21224898</v>
      </c>
      <c r="J369" s="6" t="s">
        <v>24</v>
      </c>
    </row>
    <row r="370" spans="1:10" ht="30">
      <c r="A370" s="1" t="s">
        <v>727</v>
      </c>
      <c r="B370" s="1" t="s">
        <v>940</v>
      </c>
      <c r="C370" s="6" t="s">
        <v>195</v>
      </c>
      <c r="D370" s="1" t="s">
        <v>941</v>
      </c>
      <c r="E370" s="6" t="s">
        <v>942</v>
      </c>
      <c r="F370" s="6" t="s">
        <v>943</v>
      </c>
      <c r="G370" s="6" t="s">
        <v>944</v>
      </c>
      <c r="H370" s="6" t="s">
        <v>945</v>
      </c>
      <c r="I370" s="6">
        <v>35623976000</v>
      </c>
      <c r="J370" s="6" t="s">
        <v>24</v>
      </c>
    </row>
    <row r="371" spans="1:10" ht="30">
      <c r="A371" s="1" t="s">
        <v>47</v>
      </c>
      <c r="B371" s="1" t="s">
        <v>1380</v>
      </c>
      <c r="C371" s="6" t="s">
        <v>195</v>
      </c>
      <c r="D371" s="1" t="s">
        <v>1381</v>
      </c>
      <c r="E371" s="6" t="s">
        <v>1382</v>
      </c>
      <c r="F371" s="6" t="s">
        <v>1383</v>
      </c>
      <c r="G371" s="6" t="s">
        <v>1384</v>
      </c>
      <c r="H371" s="6" t="s">
        <v>1385</v>
      </c>
      <c r="I371" s="6">
        <v>35679291817</v>
      </c>
      <c r="J371" s="6" t="s">
        <v>24</v>
      </c>
    </row>
    <row r="372" spans="1:10" ht="30">
      <c r="A372" s="1" t="s">
        <v>197</v>
      </c>
      <c r="B372" s="1" t="s">
        <v>1401</v>
      </c>
      <c r="C372" s="6" t="s">
        <v>195</v>
      </c>
      <c r="D372" s="1" t="s">
        <v>1402</v>
      </c>
      <c r="E372" s="6" t="s">
        <v>1403</v>
      </c>
      <c r="F372" s="6" t="s">
        <v>693</v>
      </c>
      <c r="G372" s="6" t="s">
        <v>1404</v>
      </c>
      <c r="H372" s="6"/>
      <c r="I372" s="6">
        <v>21313150</v>
      </c>
      <c r="J372" s="6" t="s">
        <v>24</v>
      </c>
    </row>
    <row r="373" spans="1:10" ht="15">
      <c r="A373" s="1" t="s">
        <v>691</v>
      </c>
      <c r="B373" s="1" t="s">
        <v>692</v>
      </c>
      <c r="C373" s="6" t="s">
        <v>195</v>
      </c>
      <c r="D373" s="1" t="s">
        <v>1565</v>
      </c>
      <c r="E373" s="6">
        <v>2080</v>
      </c>
      <c r="F373" s="6" t="s">
        <v>693</v>
      </c>
      <c r="G373" s="6" t="s">
        <v>1566</v>
      </c>
      <c r="H373" s="6" t="s">
        <v>1567</v>
      </c>
      <c r="I373" s="6">
        <v>35623402340</v>
      </c>
      <c r="J373" s="6" t="s">
        <v>15</v>
      </c>
    </row>
    <row r="374" spans="1:10" ht="30">
      <c r="A374" s="1" t="s">
        <v>42</v>
      </c>
      <c r="B374" s="1" t="s">
        <v>1586</v>
      </c>
      <c r="C374" s="6" t="s">
        <v>195</v>
      </c>
      <c r="D374" s="1" t="s">
        <v>1586</v>
      </c>
      <c r="E374" s="6" t="s">
        <v>116</v>
      </c>
      <c r="F374" s="6" t="s">
        <v>116</v>
      </c>
      <c r="G374" s="6" t="s">
        <v>1182</v>
      </c>
      <c r="H374" s="6" t="s">
        <v>116</v>
      </c>
      <c r="I374" s="6">
        <v>622789305</v>
      </c>
      <c r="J374" s="6" t="s">
        <v>15</v>
      </c>
    </row>
    <row r="375" spans="1:10" ht="30">
      <c r="A375" s="1" t="s">
        <v>25</v>
      </c>
      <c r="B375" s="1" t="s">
        <v>31</v>
      </c>
      <c r="C375" s="5" t="s">
        <v>32</v>
      </c>
      <c r="D375" s="1" t="s">
        <v>41</v>
      </c>
      <c r="E375" s="6" t="str">
        <f>"0315"</f>
        <v>0315</v>
      </c>
      <c r="F375" s="6" t="s">
        <v>33</v>
      </c>
      <c r="G375" s="6" t="s">
        <v>34</v>
      </c>
      <c r="H375" s="6"/>
      <c r="I375" s="6">
        <v>4722840531</v>
      </c>
      <c r="J375" s="6" t="s">
        <v>15</v>
      </c>
    </row>
    <row r="376" spans="1:10" ht="30">
      <c r="A376" s="1" t="s">
        <v>342</v>
      </c>
      <c r="B376" s="1" t="s">
        <v>1129</v>
      </c>
      <c r="C376" s="6" t="s">
        <v>32</v>
      </c>
      <c r="D376" s="1" t="s">
        <v>1130</v>
      </c>
      <c r="E376" s="6">
        <v>4609</v>
      </c>
      <c r="F376" s="6" t="s">
        <v>1131</v>
      </c>
      <c r="G376" s="6" t="s">
        <v>1132</v>
      </c>
      <c r="H376" s="6" t="s">
        <v>1133</v>
      </c>
      <c r="I376" s="6">
        <v>4797059700</v>
      </c>
      <c r="J376" s="6" t="s">
        <v>24</v>
      </c>
    </row>
    <row r="377" spans="1:10" ht="15">
      <c r="A377" s="1" t="s">
        <v>223</v>
      </c>
      <c r="B377" s="1" t="s">
        <v>1346</v>
      </c>
      <c r="C377" s="6" t="s">
        <v>32</v>
      </c>
      <c r="D377" s="1" t="s">
        <v>1347</v>
      </c>
      <c r="E377" s="6" t="str">
        <f>"0371"</f>
        <v>0371</v>
      </c>
      <c r="F377" s="6" t="s">
        <v>33</v>
      </c>
      <c r="G377" s="6" t="s">
        <v>1348</v>
      </c>
      <c r="H377" s="6" t="s">
        <v>1349</v>
      </c>
      <c r="I377" s="6">
        <v>4722855050</v>
      </c>
      <c r="J377" s="6" t="s">
        <v>15</v>
      </c>
    </row>
    <row r="378" spans="1:10" ht="15">
      <c r="A378" s="1" t="s">
        <v>47</v>
      </c>
      <c r="B378" s="1" t="s">
        <v>1371</v>
      </c>
      <c r="C378" s="6" t="s">
        <v>32</v>
      </c>
      <c r="D378" s="1" t="s">
        <v>1372</v>
      </c>
      <c r="E378" s="6">
        <v>9010</v>
      </c>
      <c r="F378" s="6" t="s">
        <v>1373</v>
      </c>
      <c r="G378" s="6" t="s">
        <v>1374</v>
      </c>
      <c r="H378" s="6"/>
      <c r="I378" s="6">
        <v>447741775969</v>
      </c>
      <c r="J378" s="6" t="s">
        <v>15</v>
      </c>
    </row>
    <row r="379" spans="1:10" ht="15">
      <c r="A379" s="1" t="s">
        <v>47</v>
      </c>
      <c r="B379" s="1" t="s">
        <v>1686</v>
      </c>
      <c r="C379" s="6" t="s">
        <v>32</v>
      </c>
      <c r="D379" s="1" t="s">
        <v>1687</v>
      </c>
      <c r="E379" s="6" t="str">
        <f>"0371"</f>
        <v>0371</v>
      </c>
      <c r="F379" s="6" t="s">
        <v>33</v>
      </c>
      <c r="G379" s="6" t="s">
        <v>1688</v>
      </c>
      <c r="H379" s="6" t="s">
        <v>1689</v>
      </c>
      <c r="I379" s="6">
        <v>4722855492</v>
      </c>
      <c r="J379" s="6" t="s">
        <v>15</v>
      </c>
    </row>
    <row r="380" spans="1:10" ht="30">
      <c r="A380" s="1" t="s">
        <v>25</v>
      </c>
      <c r="B380" s="1" t="s">
        <v>1893</v>
      </c>
      <c r="C380" s="6" t="s">
        <v>32</v>
      </c>
      <c r="D380" s="1" t="s">
        <v>1894</v>
      </c>
      <c r="E380" s="6" t="str">
        <f>"0450"</f>
        <v>0450</v>
      </c>
      <c r="F380" s="6" t="s">
        <v>33</v>
      </c>
      <c r="G380" s="6" t="s">
        <v>1895</v>
      </c>
      <c r="H380" s="6" t="s">
        <v>1896</v>
      </c>
      <c r="I380" s="6">
        <v>91502770</v>
      </c>
      <c r="J380" s="6" t="s">
        <v>15</v>
      </c>
    </row>
    <row r="381" spans="1:10" ht="30">
      <c r="A381" s="1" t="s">
        <v>263</v>
      </c>
      <c r="B381" s="1" t="s">
        <v>517</v>
      </c>
      <c r="C381" s="5" t="s">
        <v>518</v>
      </c>
      <c r="D381" s="1" t="s">
        <v>519</v>
      </c>
      <c r="E381" s="6" t="str">
        <f>"00-737"</f>
        <v>00-737</v>
      </c>
      <c r="F381" s="6" t="s">
        <v>520</v>
      </c>
      <c r="G381" s="6" t="s">
        <v>521</v>
      </c>
      <c r="H381" s="6" t="s">
        <v>522</v>
      </c>
      <c r="I381" s="6" t="str">
        <f>"0048228410693"</f>
        <v>0048228410693</v>
      </c>
      <c r="J381" s="6" t="s">
        <v>24</v>
      </c>
    </row>
    <row r="382" spans="1:10" ht="30">
      <c r="A382" s="1" t="s">
        <v>342</v>
      </c>
      <c r="B382" s="1" t="s">
        <v>841</v>
      </c>
      <c r="C382" s="6" t="s">
        <v>518</v>
      </c>
      <c r="D382" s="1" t="s">
        <v>842</v>
      </c>
      <c r="E382" s="6" t="s">
        <v>843</v>
      </c>
      <c r="F382" s="6" t="s">
        <v>844</v>
      </c>
      <c r="G382" s="6" t="s">
        <v>845</v>
      </c>
      <c r="H382" s="6" t="s">
        <v>846</v>
      </c>
      <c r="I382" s="6">
        <v>914441000</v>
      </c>
      <c r="J382" s="6" t="s">
        <v>15</v>
      </c>
    </row>
    <row r="383" spans="1:10" ht="30">
      <c r="A383" s="1" t="s">
        <v>891</v>
      </c>
      <c r="B383" s="1" t="s">
        <v>892</v>
      </c>
      <c r="C383" s="6" t="s">
        <v>518</v>
      </c>
      <c r="D383" s="1" t="s">
        <v>893</v>
      </c>
      <c r="E383" s="6">
        <v>32603</v>
      </c>
      <c r="F383" s="6" t="s">
        <v>894</v>
      </c>
      <c r="G383" s="6" t="s">
        <v>895</v>
      </c>
      <c r="H383" s="6" t="s">
        <v>896</v>
      </c>
      <c r="I383" s="6">
        <v>48338448100</v>
      </c>
      <c r="J383" s="6" t="s">
        <v>15</v>
      </c>
    </row>
    <row r="384" spans="1:10" ht="30">
      <c r="A384" s="1" t="s">
        <v>902</v>
      </c>
      <c r="B384" s="1" t="s">
        <v>903</v>
      </c>
      <c r="C384" s="6" t="s">
        <v>518</v>
      </c>
      <c r="D384" s="1" t="s">
        <v>904</v>
      </c>
      <c r="E384" s="6" t="s">
        <v>905</v>
      </c>
      <c r="F384" s="6" t="s">
        <v>906</v>
      </c>
      <c r="G384" s="6" t="s">
        <v>907</v>
      </c>
      <c r="H384" s="6" t="s">
        <v>908</v>
      </c>
      <c r="I384" s="6">
        <v>48606808911</v>
      </c>
      <c r="J384" s="6" t="s">
        <v>24</v>
      </c>
    </row>
    <row r="385" spans="1:10" ht="30">
      <c r="A385" s="1" t="s">
        <v>91</v>
      </c>
      <c r="B385" s="1" t="s">
        <v>1076</v>
      </c>
      <c r="C385" s="6" t="s">
        <v>518</v>
      </c>
      <c r="D385" s="1" t="s">
        <v>1077</v>
      </c>
      <c r="E385" s="6" t="s">
        <v>1078</v>
      </c>
      <c r="F385" s="6" t="s">
        <v>1079</v>
      </c>
      <c r="G385" s="6" t="s">
        <v>1080</v>
      </c>
      <c r="H385" s="6" t="s">
        <v>1081</v>
      </c>
      <c r="I385" s="6">
        <v>608657002</v>
      </c>
      <c r="J385" s="6" t="s">
        <v>24</v>
      </c>
    </row>
    <row r="386" spans="1:10" ht="30">
      <c r="A386" s="1" t="s">
        <v>17</v>
      </c>
      <c r="B386" s="1" t="s">
        <v>1329</v>
      </c>
      <c r="C386" s="6" t="s">
        <v>518</v>
      </c>
      <c r="D386" s="1" t="s">
        <v>1330</v>
      </c>
      <c r="E386" s="6" t="s">
        <v>1331</v>
      </c>
      <c r="F386" s="6" t="s">
        <v>1332</v>
      </c>
      <c r="G386" s="6" t="s">
        <v>1333</v>
      </c>
      <c r="H386" s="6" t="s">
        <v>1334</v>
      </c>
      <c r="I386" s="6">
        <v>881201165</v>
      </c>
      <c r="J386" s="6" t="s">
        <v>24</v>
      </c>
    </row>
    <row r="387" spans="1:10" ht="30">
      <c r="A387" s="1" t="s">
        <v>42</v>
      </c>
      <c r="B387" s="1" t="s">
        <v>1386</v>
      </c>
      <c r="C387" s="6" t="s">
        <v>518</v>
      </c>
      <c r="D387" s="1" t="s">
        <v>1387</v>
      </c>
      <c r="E387" s="6" t="s">
        <v>1388</v>
      </c>
      <c r="F387" s="6" t="s">
        <v>1389</v>
      </c>
      <c r="G387" s="6" t="s">
        <v>1390</v>
      </c>
      <c r="H387" s="6" t="s">
        <v>1391</v>
      </c>
      <c r="I387" s="6">
        <v>48601099818</v>
      </c>
      <c r="J387" s="6" t="s">
        <v>24</v>
      </c>
    </row>
    <row r="388" spans="1:10" ht="30">
      <c r="A388" s="1" t="s">
        <v>342</v>
      </c>
      <c r="B388" s="1" t="s">
        <v>1845</v>
      </c>
      <c r="C388" s="6" t="s">
        <v>518</v>
      </c>
      <c r="D388" s="1" t="s">
        <v>1846</v>
      </c>
      <c r="E388" s="6" t="s">
        <v>1847</v>
      </c>
      <c r="F388" s="6" t="s">
        <v>1848</v>
      </c>
      <c r="G388" s="6" t="s">
        <v>1849</v>
      </c>
      <c r="H388" s="6" t="s">
        <v>1850</v>
      </c>
      <c r="I388" s="6">
        <v>48856827750</v>
      </c>
      <c r="J388" s="6" t="s">
        <v>15</v>
      </c>
    </row>
    <row r="389" spans="1:10" ht="15">
      <c r="A389" s="1" t="s">
        <v>474</v>
      </c>
      <c r="B389" s="1" t="s">
        <v>2068</v>
      </c>
      <c r="C389" s="6" t="s">
        <v>518</v>
      </c>
      <c r="D389" s="1" t="s">
        <v>2069</v>
      </c>
      <c r="E389" s="6" t="s">
        <v>2070</v>
      </c>
      <c r="F389" s="6" t="s">
        <v>906</v>
      </c>
      <c r="G389" s="6" t="s">
        <v>2071</v>
      </c>
      <c r="H389" s="6"/>
      <c r="I389" s="6">
        <v>48126632660</v>
      </c>
      <c r="J389" s="6" t="s">
        <v>15</v>
      </c>
    </row>
    <row r="390" spans="1:10" ht="15">
      <c r="A390" s="1" t="s">
        <v>118</v>
      </c>
      <c r="B390" s="1" t="s">
        <v>1703</v>
      </c>
      <c r="C390" s="6" t="s">
        <v>1704</v>
      </c>
      <c r="D390" s="1" t="s">
        <v>1705</v>
      </c>
      <c r="E390" s="6" t="s">
        <v>1706</v>
      </c>
      <c r="F390" s="6" t="s">
        <v>520</v>
      </c>
      <c r="G390" s="6" t="s">
        <v>1707</v>
      </c>
      <c r="H390" s="6" t="s">
        <v>1708</v>
      </c>
      <c r="I390" s="6">
        <v>636111444</v>
      </c>
      <c r="J390" s="6" t="s">
        <v>24</v>
      </c>
    </row>
    <row r="391" spans="1:10" ht="15">
      <c r="A391" s="1" t="s">
        <v>223</v>
      </c>
      <c r="B391" s="1" t="s">
        <v>1865</v>
      </c>
      <c r="C391" s="6" t="s">
        <v>1704</v>
      </c>
      <c r="D391" s="1" t="s">
        <v>1866</v>
      </c>
      <c r="E391" s="6" t="s">
        <v>1867</v>
      </c>
      <c r="F391" s="6" t="s">
        <v>1868</v>
      </c>
      <c r="G391" s="6" t="s">
        <v>1869</v>
      </c>
      <c r="H391" s="6" t="s">
        <v>1870</v>
      </c>
      <c r="I391" s="6">
        <v>48566114232</v>
      </c>
      <c r="J391" s="6" t="s">
        <v>15</v>
      </c>
    </row>
    <row r="392" spans="1:10" ht="30">
      <c r="A392" s="1" t="s">
        <v>48</v>
      </c>
      <c r="B392" s="1" t="s">
        <v>49</v>
      </c>
      <c r="C392" s="5" t="s">
        <v>50</v>
      </c>
      <c r="D392" s="1" t="s">
        <v>51</v>
      </c>
      <c r="E392" s="6" t="s">
        <v>52</v>
      </c>
      <c r="F392" s="6" t="s">
        <v>53</v>
      </c>
      <c r="G392" s="6" t="s">
        <v>54</v>
      </c>
      <c r="H392" s="6" t="s">
        <v>55</v>
      </c>
      <c r="I392" s="6" t="str">
        <f>"00351227327545"</f>
        <v>00351227327545</v>
      </c>
      <c r="J392" s="6" t="s">
        <v>24</v>
      </c>
    </row>
    <row r="393" spans="1:10" ht="30">
      <c r="A393" s="1" t="s">
        <v>108</v>
      </c>
      <c r="B393" s="1" t="s">
        <v>109</v>
      </c>
      <c r="C393" s="5" t="s">
        <v>50</v>
      </c>
      <c r="D393" s="1" t="s">
        <v>111</v>
      </c>
      <c r="E393" s="6" t="s">
        <v>112</v>
      </c>
      <c r="F393" s="6" t="s">
        <v>110</v>
      </c>
      <c r="G393" s="6" t="s">
        <v>113</v>
      </c>
      <c r="H393" s="6" t="s">
        <v>114</v>
      </c>
      <c r="I393" s="6">
        <v>351218503210</v>
      </c>
      <c r="J393" s="6" t="s">
        <v>24</v>
      </c>
    </row>
    <row r="394" spans="1:10" ht="30">
      <c r="A394" s="1" t="s">
        <v>166</v>
      </c>
      <c r="B394" s="1" t="s">
        <v>167</v>
      </c>
      <c r="C394" s="5" t="s">
        <v>50</v>
      </c>
      <c r="D394" s="1" t="s">
        <v>168</v>
      </c>
      <c r="E394" s="6" t="s">
        <v>169</v>
      </c>
      <c r="F394" s="6" t="s">
        <v>170</v>
      </c>
      <c r="G394" s="6" t="s">
        <v>171</v>
      </c>
      <c r="H394" s="6" t="s">
        <v>172</v>
      </c>
      <c r="I394" s="6">
        <v>351253604505</v>
      </c>
      <c r="J394" s="6" t="s">
        <v>15</v>
      </c>
    </row>
    <row r="395" spans="1:10" ht="30">
      <c r="A395" s="1" t="s">
        <v>108</v>
      </c>
      <c r="B395" s="1" t="s">
        <v>224</v>
      </c>
      <c r="C395" s="5" t="s">
        <v>50</v>
      </c>
      <c r="D395" s="1" t="s">
        <v>225</v>
      </c>
      <c r="E395" s="6" t="s">
        <v>112</v>
      </c>
      <c r="F395" s="6" t="s">
        <v>110</v>
      </c>
      <c r="G395" s="6" t="s">
        <v>226</v>
      </c>
      <c r="H395" s="6" t="s">
        <v>114</v>
      </c>
      <c r="I395" s="6">
        <v>800780340</v>
      </c>
      <c r="J395" s="6" t="s">
        <v>24</v>
      </c>
    </row>
    <row r="396" spans="1:10" ht="15">
      <c r="A396" s="1" t="s">
        <v>237</v>
      </c>
      <c r="B396" s="1" t="s">
        <v>238</v>
      </c>
      <c r="C396" s="5" t="s">
        <v>50</v>
      </c>
      <c r="D396" s="1" t="s">
        <v>239</v>
      </c>
      <c r="E396" s="6" t="s">
        <v>240</v>
      </c>
      <c r="F396" s="6" t="s">
        <v>241</v>
      </c>
      <c r="G396" s="6" t="s">
        <v>242</v>
      </c>
      <c r="H396" s="6" t="s">
        <v>243</v>
      </c>
      <c r="I396" s="6">
        <v>351210937907</v>
      </c>
      <c r="J396" s="6" t="s">
        <v>24</v>
      </c>
    </row>
    <row r="397" spans="1:10" ht="15">
      <c r="A397" s="1" t="s">
        <v>274</v>
      </c>
      <c r="B397" s="1" t="s">
        <v>275</v>
      </c>
      <c r="C397" s="5" t="s">
        <v>50</v>
      </c>
      <c r="D397" s="1" t="s">
        <v>276</v>
      </c>
      <c r="E397" s="6" t="s">
        <v>277</v>
      </c>
      <c r="F397" s="6" t="s">
        <v>110</v>
      </c>
      <c r="G397" s="6" t="s">
        <v>278</v>
      </c>
      <c r="H397" s="6"/>
      <c r="I397" s="6">
        <v>351217985111</v>
      </c>
      <c r="J397" s="6" t="s">
        <v>15</v>
      </c>
    </row>
    <row r="398" spans="1:10" ht="30">
      <c r="A398" s="1" t="s">
        <v>342</v>
      </c>
      <c r="B398" s="1" t="s">
        <v>343</v>
      </c>
      <c r="C398" s="5" t="s">
        <v>50</v>
      </c>
      <c r="D398" s="1" t="s">
        <v>344</v>
      </c>
      <c r="E398" s="6" t="s">
        <v>345</v>
      </c>
      <c r="F398" s="6" t="s">
        <v>346</v>
      </c>
      <c r="G398" s="6" t="s">
        <v>347</v>
      </c>
      <c r="H398" s="6" t="s">
        <v>348</v>
      </c>
      <c r="I398" s="6">
        <v>212951588</v>
      </c>
      <c r="J398" s="6" t="s">
        <v>24</v>
      </c>
    </row>
    <row r="399" spans="1:10" ht="30">
      <c r="A399" s="1" t="s">
        <v>479</v>
      </c>
      <c r="B399" s="1" t="s">
        <v>480</v>
      </c>
      <c r="C399" s="5" t="s">
        <v>50</v>
      </c>
      <c r="D399" s="1" t="s">
        <v>481</v>
      </c>
      <c r="E399" s="6" t="s">
        <v>482</v>
      </c>
      <c r="F399" s="6" t="s">
        <v>483</v>
      </c>
      <c r="G399" s="6" t="s">
        <v>484</v>
      </c>
      <c r="H399" s="6" t="s">
        <v>485</v>
      </c>
      <c r="I399" s="6">
        <v>351239487200</v>
      </c>
      <c r="J399" s="6" t="s">
        <v>15</v>
      </c>
    </row>
    <row r="400" spans="1:10" ht="30">
      <c r="A400" s="1" t="s">
        <v>108</v>
      </c>
      <c r="B400" s="1" t="s">
        <v>486</v>
      </c>
      <c r="C400" s="5" t="s">
        <v>50</v>
      </c>
      <c r="D400" s="1" t="s">
        <v>487</v>
      </c>
      <c r="E400" s="6" t="s">
        <v>488</v>
      </c>
      <c r="F400" s="6" t="s">
        <v>110</v>
      </c>
      <c r="G400" s="6" t="s">
        <v>489</v>
      </c>
      <c r="H400" s="6"/>
      <c r="I400" s="6">
        <v>939782157</v>
      </c>
      <c r="J400" s="6" t="s">
        <v>24</v>
      </c>
    </row>
    <row r="401" spans="1:10" ht="30">
      <c r="A401" s="1" t="s">
        <v>223</v>
      </c>
      <c r="B401" s="1" t="s">
        <v>490</v>
      </c>
      <c r="C401" s="5" t="s">
        <v>50</v>
      </c>
      <c r="D401" s="1" t="s">
        <v>491</v>
      </c>
      <c r="E401" s="6" t="s">
        <v>492</v>
      </c>
      <c r="F401" s="6" t="s">
        <v>493</v>
      </c>
      <c r="G401" s="6" t="s">
        <v>494</v>
      </c>
      <c r="H401" s="6" t="s">
        <v>495</v>
      </c>
      <c r="I401" s="6">
        <v>351296650169</v>
      </c>
      <c r="J401" s="6" t="s">
        <v>15</v>
      </c>
    </row>
    <row r="402" spans="1:10" ht="30">
      <c r="A402" s="1" t="s">
        <v>17</v>
      </c>
      <c r="B402" s="1" t="s">
        <v>618</v>
      </c>
      <c r="C402" s="6" t="s">
        <v>50</v>
      </c>
      <c r="D402" s="1" t="s">
        <v>619</v>
      </c>
      <c r="E402" s="6">
        <v>1150</v>
      </c>
      <c r="F402" s="6" t="s">
        <v>110</v>
      </c>
      <c r="G402" s="6" t="s">
        <v>620</v>
      </c>
      <c r="H402" s="6"/>
      <c r="I402" s="6">
        <v>912281617</v>
      </c>
      <c r="J402" s="6" t="s">
        <v>24</v>
      </c>
    </row>
    <row r="403" spans="1:10" ht="15">
      <c r="A403" s="1" t="s">
        <v>658</v>
      </c>
      <c r="B403" s="1" t="s">
        <v>665</v>
      </c>
      <c r="C403" s="6" t="s">
        <v>50</v>
      </c>
      <c r="D403" s="1" t="s">
        <v>666</v>
      </c>
      <c r="E403" s="6" t="s">
        <v>659</v>
      </c>
      <c r="F403" s="6" t="s">
        <v>667</v>
      </c>
      <c r="G403" s="6" t="s">
        <v>660</v>
      </c>
      <c r="H403" s="6" t="s">
        <v>668</v>
      </c>
      <c r="I403" s="6">
        <v>351225073500</v>
      </c>
      <c r="J403" s="6" t="s">
        <v>15</v>
      </c>
    </row>
    <row r="404" spans="1:10" ht="30">
      <c r="A404" s="1" t="s">
        <v>807</v>
      </c>
      <c r="B404" s="1" t="s">
        <v>808</v>
      </c>
      <c r="C404" s="6" t="s">
        <v>50</v>
      </c>
      <c r="D404" s="1" t="s">
        <v>809</v>
      </c>
      <c r="E404" s="6" t="s">
        <v>810</v>
      </c>
      <c r="F404" s="6" t="s">
        <v>811</v>
      </c>
      <c r="G404" s="6" t="s">
        <v>812</v>
      </c>
      <c r="H404" s="6" t="s">
        <v>813</v>
      </c>
      <c r="I404" s="6">
        <v>1914822682</v>
      </c>
      <c r="J404" s="6" t="s">
        <v>24</v>
      </c>
    </row>
    <row r="405" spans="1:10" ht="60">
      <c r="A405" s="1" t="s">
        <v>342</v>
      </c>
      <c r="B405" s="1" t="s">
        <v>880</v>
      </c>
      <c r="C405" s="6" t="s">
        <v>50</v>
      </c>
      <c r="D405" s="1" t="s">
        <v>881</v>
      </c>
      <c r="E405" s="6" t="s">
        <v>882</v>
      </c>
      <c r="F405" s="6" t="s">
        <v>883</v>
      </c>
      <c r="G405" s="6" t="s">
        <v>884</v>
      </c>
      <c r="H405" s="6" t="s">
        <v>885</v>
      </c>
      <c r="I405" s="6">
        <v>351252660400</v>
      </c>
      <c r="J405" s="6" t="s">
        <v>24</v>
      </c>
    </row>
    <row r="406" spans="1:10" ht="30">
      <c r="A406" s="1" t="s">
        <v>695</v>
      </c>
      <c r="B406" s="1" t="s">
        <v>919</v>
      </c>
      <c r="C406" s="6" t="s">
        <v>50</v>
      </c>
      <c r="D406" s="1" t="s">
        <v>920</v>
      </c>
      <c r="E406" s="6" t="s">
        <v>921</v>
      </c>
      <c r="F406" s="6" t="s">
        <v>110</v>
      </c>
      <c r="G406" s="6" t="s">
        <v>922</v>
      </c>
      <c r="H406" s="6" t="s">
        <v>923</v>
      </c>
      <c r="I406" s="6" t="str">
        <f>"00351213140073"</f>
        <v>00351213140073</v>
      </c>
      <c r="J406" s="6" t="s">
        <v>24</v>
      </c>
    </row>
    <row r="407" spans="1:10" ht="15">
      <c r="A407" s="1" t="s">
        <v>393</v>
      </c>
      <c r="B407" s="1" t="s">
        <v>1002</v>
      </c>
      <c r="C407" s="6" t="s">
        <v>50</v>
      </c>
      <c r="D407" s="1" t="s">
        <v>1003</v>
      </c>
      <c r="E407" s="6" t="s">
        <v>1004</v>
      </c>
      <c r="F407" s="6" t="s">
        <v>1005</v>
      </c>
      <c r="G407" s="6" t="s">
        <v>1006</v>
      </c>
      <c r="H407" s="6" t="s">
        <v>1007</v>
      </c>
      <c r="I407" s="6">
        <v>351217984600</v>
      </c>
      <c r="J407" s="6" t="s">
        <v>15</v>
      </c>
    </row>
    <row r="408" spans="1:10" ht="15">
      <c r="A408" s="1" t="s">
        <v>1144</v>
      </c>
      <c r="B408" s="1" t="s">
        <v>1145</v>
      </c>
      <c r="C408" s="6" t="s">
        <v>50</v>
      </c>
      <c r="D408" s="1" t="s">
        <v>1146</v>
      </c>
      <c r="E408" s="6" t="s">
        <v>1147</v>
      </c>
      <c r="F408" s="6" t="s">
        <v>1148</v>
      </c>
      <c r="G408" s="6" t="s">
        <v>1149</v>
      </c>
      <c r="H408" s="6" t="s">
        <v>1150</v>
      </c>
      <c r="I408" s="6">
        <v>231441509</v>
      </c>
      <c r="J408" s="6" t="s">
        <v>15</v>
      </c>
    </row>
    <row r="409" spans="1:10" ht="15">
      <c r="A409" s="1" t="s">
        <v>575</v>
      </c>
      <c r="B409" s="1" t="s">
        <v>1247</v>
      </c>
      <c r="C409" s="6" t="s">
        <v>50</v>
      </c>
      <c r="D409" s="1" t="s">
        <v>1248</v>
      </c>
      <c r="E409" s="6">
        <v>7645</v>
      </c>
      <c r="F409" s="6" t="s">
        <v>1249</v>
      </c>
      <c r="G409" s="6" t="s">
        <v>1250</v>
      </c>
      <c r="H409" s="6" t="s">
        <v>1251</v>
      </c>
      <c r="I409" s="6">
        <v>351927514681</v>
      </c>
      <c r="J409" s="6" t="s">
        <v>24</v>
      </c>
    </row>
    <row r="410" spans="1:10" ht="15">
      <c r="A410" s="1" t="s">
        <v>61</v>
      </c>
      <c r="B410" s="1" t="s">
        <v>1286</v>
      </c>
      <c r="C410" s="6" t="s">
        <v>50</v>
      </c>
      <c r="D410" s="1" t="s">
        <v>1287</v>
      </c>
      <c r="E410" s="6" t="s">
        <v>1288</v>
      </c>
      <c r="F410" s="6" t="s">
        <v>346</v>
      </c>
      <c r="G410" s="6" t="s">
        <v>1289</v>
      </c>
      <c r="H410" s="6" t="s">
        <v>1290</v>
      </c>
      <c r="I410" s="6">
        <v>351927334943</v>
      </c>
      <c r="J410" s="6" t="s">
        <v>24</v>
      </c>
    </row>
    <row r="411" spans="1:10" ht="30">
      <c r="A411" s="1" t="s">
        <v>17</v>
      </c>
      <c r="B411" s="1" t="s">
        <v>1300</v>
      </c>
      <c r="C411" s="6" t="s">
        <v>50</v>
      </c>
      <c r="D411" s="1" t="s">
        <v>1301</v>
      </c>
      <c r="E411" s="6" t="s">
        <v>1302</v>
      </c>
      <c r="F411" s="6" t="s">
        <v>110</v>
      </c>
      <c r="G411" s="6" t="s">
        <v>1303</v>
      </c>
      <c r="H411" s="6" t="s">
        <v>1304</v>
      </c>
      <c r="I411" s="6">
        <v>351300404363</v>
      </c>
      <c r="J411" s="6" t="s">
        <v>24</v>
      </c>
    </row>
    <row r="412" spans="1:10" ht="30">
      <c r="A412" s="1" t="s">
        <v>479</v>
      </c>
      <c r="B412" s="1" t="s">
        <v>1324</v>
      </c>
      <c r="C412" s="6" t="s">
        <v>50</v>
      </c>
      <c r="D412" s="1" t="s">
        <v>1325</v>
      </c>
      <c r="E412" s="6" t="s">
        <v>659</v>
      </c>
      <c r="F412" s="6" t="s">
        <v>1326</v>
      </c>
      <c r="G412" s="6" t="s">
        <v>1327</v>
      </c>
      <c r="H412" s="6" t="s">
        <v>1328</v>
      </c>
      <c r="I412" s="6">
        <v>225084000</v>
      </c>
      <c r="J412" s="6" t="s">
        <v>15</v>
      </c>
    </row>
    <row r="413" spans="1:10" ht="15">
      <c r="A413" s="1" t="s">
        <v>695</v>
      </c>
      <c r="B413" s="1" t="s">
        <v>1396</v>
      </c>
      <c r="C413" s="6" t="s">
        <v>50</v>
      </c>
      <c r="D413" s="1" t="s">
        <v>1397</v>
      </c>
      <c r="E413" s="6" t="s">
        <v>921</v>
      </c>
      <c r="F413" s="6" t="s">
        <v>110</v>
      </c>
      <c r="G413" s="6" t="s">
        <v>1398</v>
      </c>
      <c r="H413" s="6"/>
      <c r="I413" s="6">
        <v>351213140073</v>
      </c>
      <c r="J413" s="6" t="s">
        <v>24</v>
      </c>
    </row>
    <row r="414" spans="1:10" ht="30">
      <c r="A414" s="1" t="s">
        <v>342</v>
      </c>
      <c r="B414" s="1" t="s">
        <v>1512</v>
      </c>
      <c r="C414" s="6" t="s">
        <v>50</v>
      </c>
      <c r="D414" s="1" t="s">
        <v>1513</v>
      </c>
      <c r="E414" s="6" t="s">
        <v>1514</v>
      </c>
      <c r="F414" s="6" t="s">
        <v>1515</v>
      </c>
      <c r="G414" s="6" t="s">
        <v>1516</v>
      </c>
      <c r="H414" s="6" t="s">
        <v>1517</v>
      </c>
      <c r="I414" s="6">
        <v>925403833</v>
      </c>
      <c r="J414" s="6" t="s">
        <v>24</v>
      </c>
    </row>
    <row r="415" spans="1:10" ht="30">
      <c r="A415" s="1" t="s">
        <v>342</v>
      </c>
      <c r="B415" s="1" t="s">
        <v>1587</v>
      </c>
      <c r="C415" s="6" t="s">
        <v>50</v>
      </c>
      <c r="D415" s="1" t="s">
        <v>1588</v>
      </c>
      <c r="E415" s="6" t="s">
        <v>1589</v>
      </c>
      <c r="F415" s="6" t="s">
        <v>110</v>
      </c>
      <c r="G415" s="6" t="s">
        <v>1590</v>
      </c>
      <c r="H415" s="6" t="s">
        <v>1591</v>
      </c>
      <c r="I415" s="6">
        <v>3512132204</v>
      </c>
      <c r="J415" s="6" t="s">
        <v>15</v>
      </c>
    </row>
    <row r="416" spans="1:10" ht="30">
      <c r="A416" s="1" t="s">
        <v>17</v>
      </c>
      <c r="B416" s="1" t="s">
        <v>1614</v>
      </c>
      <c r="C416" s="6" t="s">
        <v>50</v>
      </c>
      <c r="D416" s="1" t="s">
        <v>1615</v>
      </c>
      <c r="E416" s="6">
        <v>2680</v>
      </c>
      <c r="F416" s="6" t="s">
        <v>110</v>
      </c>
      <c r="G416" s="6" t="s">
        <v>1616</v>
      </c>
      <c r="H416" s="6" t="s">
        <v>1617</v>
      </c>
      <c r="I416" s="6">
        <v>937570020</v>
      </c>
      <c r="J416" s="6" t="s">
        <v>24</v>
      </c>
    </row>
    <row r="417" spans="1:10" ht="30">
      <c r="A417" s="1" t="s">
        <v>1628</v>
      </c>
      <c r="B417" s="1" t="s">
        <v>1629</v>
      </c>
      <c r="C417" s="6" t="s">
        <v>50</v>
      </c>
      <c r="D417" s="1" t="s">
        <v>1630</v>
      </c>
      <c r="E417" s="6" t="s">
        <v>1631</v>
      </c>
      <c r="F417" s="6" t="s">
        <v>110</v>
      </c>
      <c r="G417" s="6" t="s">
        <v>1632</v>
      </c>
      <c r="H417" s="6" t="s">
        <v>1633</v>
      </c>
      <c r="I417" s="6">
        <v>927549092</v>
      </c>
      <c r="J417" s="6" t="s">
        <v>24</v>
      </c>
    </row>
    <row r="418" spans="1:10" ht="15">
      <c r="A418" s="1" t="s">
        <v>223</v>
      </c>
      <c r="B418" s="1" t="s">
        <v>1694</v>
      </c>
      <c r="C418" s="6" t="s">
        <v>50</v>
      </c>
      <c r="D418" s="1" t="s">
        <v>1695</v>
      </c>
      <c r="E418" s="6" t="s">
        <v>1696</v>
      </c>
      <c r="F418" s="6" t="s">
        <v>110</v>
      </c>
      <c r="G418" s="12" t="s">
        <v>1590</v>
      </c>
      <c r="H418" s="6" t="s">
        <v>1697</v>
      </c>
      <c r="I418" s="6">
        <v>351213220430</v>
      </c>
      <c r="J418" s="6" t="s">
        <v>24</v>
      </c>
    </row>
    <row r="419" spans="1:10" ht="30">
      <c r="A419" s="1" t="s">
        <v>342</v>
      </c>
      <c r="B419" s="1" t="s">
        <v>1747</v>
      </c>
      <c r="C419" s="6" t="s">
        <v>50</v>
      </c>
      <c r="D419" s="1" t="s">
        <v>1748</v>
      </c>
      <c r="E419" s="6" t="s">
        <v>1749</v>
      </c>
      <c r="F419" s="6" t="s">
        <v>1750</v>
      </c>
      <c r="G419" s="6" t="s">
        <v>1751</v>
      </c>
      <c r="H419" s="6" t="s">
        <v>1752</v>
      </c>
      <c r="I419" s="6">
        <v>351913453030</v>
      </c>
      <c r="J419" s="6" t="s">
        <v>24</v>
      </c>
    </row>
    <row r="420" spans="1:10" ht="30">
      <c r="A420" s="1" t="s">
        <v>575</v>
      </c>
      <c r="B420" s="1" t="s">
        <v>1808</v>
      </c>
      <c r="C420" s="6" t="s">
        <v>50</v>
      </c>
      <c r="D420" s="1" t="s">
        <v>1809</v>
      </c>
      <c r="E420" s="6">
        <v>44354</v>
      </c>
      <c r="F420" s="6" t="s">
        <v>1809</v>
      </c>
      <c r="G420" s="6" t="s">
        <v>1810</v>
      </c>
      <c r="H420" s="6" t="s">
        <v>1811</v>
      </c>
      <c r="I420" s="6">
        <v>227660600</v>
      </c>
      <c r="J420" s="6" t="s">
        <v>24</v>
      </c>
    </row>
    <row r="421" spans="1:10" ht="30">
      <c r="A421" s="1" t="s">
        <v>954</v>
      </c>
      <c r="B421" s="1" t="s">
        <v>1855</v>
      </c>
      <c r="C421" s="6" t="s">
        <v>50</v>
      </c>
      <c r="D421" s="1" t="s">
        <v>1856</v>
      </c>
      <c r="E421" s="6" t="s">
        <v>1857</v>
      </c>
      <c r="F421" s="6" t="s">
        <v>110</v>
      </c>
      <c r="G421" s="6" t="s">
        <v>1858</v>
      </c>
      <c r="H421" s="6" t="s">
        <v>1859</v>
      </c>
      <c r="I421" s="6">
        <v>351918600440</v>
      </c>
      <c r="J421" s="6" t="s">
        <v>24</v>
      </c>
    </row>
    <row r="422" spans="1:10" ht="30">
      <c r="A422" s="1" t="s">
        <v>342</v>
      </c>
      <c r="B422" s="1" t="s">
        <v>1920</v>
      </c>
      <c r="C422" s="6" t="s">
        <v>50</v>
      </c>
      <c r="D422" s="1" t="s">
        <v>1921</v>
      </c>
      <c r="E422" s="6" t="s">
        <v>882</v>
      </c>
      <c r="F422" s="6" t="s">
        <v>1922</v>
      </c>
      <c r="G422" s="6" t="s">
        <v>1923</v>
      </c>
      <c r="H422" s="6" t="s">
        <v>1924</v>
      </c>
      <c r="I422" s="6">
        <v>351252660400</v>
      </c>
      <c r="J422" s="6" t="s">
        <v>15</v>
      </c>
    </row>
    <row r="423" spans="1:10" ht="30">
      <c r="A423" s="1" t="s">
        <v>91</v>
      </c>
      <c r="B423" s="1" t="s">
        <v>2003</v>
      </c>
      <c r="C423" s="6" t="s">
        <v>50</v>
      </c>
      <c r="D423" s="1" t="s">
        <v>2004</v>
      </c>
      <c r="E423" s="6" t="s">
        <v>2005</v>
      </c>
      <c r="F423" s="6" t="s">
        <v>1326</v>
      </c>
      <c r="G423" s="6" t="s">
        <v>2006</v>
      </c>
      <c r="H423" s="6" t="s">
        <v>2007</v>
      </c>
      <c r="I423" s="6">
        <v>351963802000</v>
      </c>
      <c r="J423" s="6" t="s">
        <v>24</v>
      </c>
    </row>
    <row r="424" spans="1:10" ht="30">
      <c r="A424" s="1" t="s">
        <v>342</v>
      </c>
      <c r="B424" s="1" t="s">
        <v>2035</v>
      </c>
      <c r="C424" s="6" t="s">
        <v>50</v>
      </c>
      <c r="D424" s="1" t="s">
        <v>2036</v>
      </c>
      <c r="E424" s="6" t="s">
        <v>2037</v>
      </c>
      <c r="F424" s="6" t="s">
        <v>2038</v>
      </c>
      <c r="G424" s="6" t="s">
        <v>2039</v>
      </c>
      <c r="H424" s="6" t="s">
        <v>2040</v>
      </c>
      <c r="I424" s="6">
        <v>351914058387</v>
      </c>
      <c r="J424" s="6" t="s">
        <v>24</v>
      </c>
    </row>
    <row r="425" spans="1:10" ht="30">
      <c r="A425" s="1" t="s">
        <v>479</v>
      </c>
      <c r="B425" s="1" t="s">
        <v>1324</v>
      </c>
      <c r="C425" s="6" t="s">
        <v>50</v>
      </c>
      <c r="D425" s="1" t="s">
        <v>1325</v>
      </c>
      <c r="E425" s="6" t="s">
        <v>659</v>
      </c>
      <c r="F425" s="6" t="s">
        <v>1326</v>
      </c>
      <c r="G425" s="6" t="s">
        <v>1327</v>
      </c>
      <c r="H425" s="6" t="s">
        <v>1328</v>
      </c>
      <c r="I425" s="6">
        <v>225084000</v>
      </c>
      <c r="J425" s="6" t="s">
        <v>15</v>
      </c>
    </row>
    <row r="426" spans="1:10" ht="30">
      <c r="A426" s="1" t="s">
        <v>165</v>
      </c>
      <c r="B426" s="1" t="s">
        <v>231</v>
      </c>
      <c r="C426" s="5" t="s">
        <v>232</v>
      </c>
      <c r="D426" s="1" t="s">
        <v>233</v>
      </c>
      <c r="E426" s="6" t="s">
        <v>234</v>
      </c>
      <c r="F426" s="6" t="s">
        <v>233</v>
      </c>
      <c r="G426" s="6" t="s">
        <v>235</v>
      </c>
      <c r="H426" s="6" t="s">
        <v>236</v>
      </c>
      <c r="I426" s="6" t="str">
        <f>"00420233097211"</f>
        <v>00420233097211</v>
      </c>
      <c r="J426" s="6" t="s">
        <v>15</v>
      </c>
    </row>
    <row r="427" spans="1:10" ht="30">
      <c r="A427" s="1" t="s">
        <v>268</v>
      </c>
      <c r="B427" s="1" t="s">
        <v>269</v>
      </c>
      <c r="C427" s="5" t="s">
        <v>232</v>
      </c>
      <c r="D427" s="1" t="s">
        <v>270</v>
      </c>
      <c r="E427" s="6">
        <v>70103</v>
      </c>
      <c r="F427" s="6" t="s">
        <v>271</v>
      </c>
      <c r="G427" s="6" t="s">
        <v>272</v>
      </c>
      <c r="H427" s="6" t="s">
        <v>273</v>
      </c>
      <c r="I427" s="6">
        <v>420553462500</v>
      </c>
      <c r="J427" s="6" t="s">
        <v>15</v>
      </c>
    </row>
    <row r="428" spans="1:10" ht="30">
      <c r="A428" s="1" t="s">
        <v>279</v>
      </c>
      <c r="B428" s="1" t="s">
        <v>280</v>
      </c>
      <c r="C428" s="5" t="s">
        <v>232</v>
      </c>
      <c r="D428" s="1" t="s">
        <v>281</v>
      </c>
      <c r="E428" s="6">
        <v>14220</v>
      </c>
      <c r="F428" s="6" t="s">
        <v>282</v>
      </c>
      <c r="G428" s="6" t="s">
        <v>283</v>
      </c>
      <c r="H428" s="6" t="s">
        <v>284</v>
      </c>
      <c r="I428" s="6">
        <v>420224310234</v>
      </c>
      <c r="J428" s="6" t="s">
        <v>15</v>
      </c>
    </row>
    <row r="429" spans="1:10" ht="30">
      <c r="A429" s="1" t="s">
        <v>75</v>
      </c>
      <c r="B429" s="1" t="s">
        <v>565</v>
      </c>
      <c r="C429" s="6" t="s">
        <v>232</v>
      </c>
      <c r="D429" s="1" t="s">
        <v>566</v>
      </c>
      <c r="E429" s="6" t="s">
        <v>567</v>
      </c>
      <c r="F429" s="6" t="s">
        <v>568</v>
      </c>
      <c r="G429" s="6" t="s">
        <v>569</v>
      </c>
      <c r="H429" s="6" t="s">
        <v>570</v>
      </c>
      <c r="I429" s="6" t="str">
        <f>"00420605392406"</f>
        <v>00420605392406</v>
      </c>
      <c r="J429" s="6" t="s">
        <v>24</v>
      </c>
    </row>
    <row r="430" spans="1:10" ht="30">
      <c r="A430" s="1" t="s">
        <v>244</v>
      </c>
      <c r="B430" s="1" t="s">
        <v>632</v>
      </c>
      <c r="C430" s="6" t="s">
        <v>232</v>
      </c>
      <c r="D430" s="1" t="s">
        <v>633</v>
      </c>
      <c r="E430" s="6" t="s">
        <v>634</v>
      </c>
      <c r="F430" s="6" t="s">
        <v>635</v>
      </c>
      <c r="G430" s="6" t="s">
        <v>636</v>
      </c>
      <c r="H430" s="6" t="s">
        <v>637</v>
      </c>
      <c r="I430" s="6">
        <v>420283061530</v>
      </c>
      <c r="J430" s="6" t="s">
        <v>15</v>
      </c>
    </row>
    <row r="431" spans="1:10" ht="30">
      <c r="A431" s="1" t="s">
        <v>17</v>
      </c>
      <c r="B431" s="1" t="s">
        <v>674</v>
      </c>
      <c r="C431" s="6" t="s">
        <v>232</v>
      </c>
      <c r="D431" s="1" t="s">
        <v>675</v>
      </c>
      <c r="E431" s="6" t="s">
        <v>676</v>
      </c>
      <c r="F431" s="6" t="s">
        <v>677</v>
      </c>
      <c r="G431" s="6" t="s">
        <v>678</v>
      </c>
      <c r="H431" s="6" t="s">
        <v>679</v>
      </c>
      <c r="I431" s="6" t="str">
        <f>"00420272078763"</f>
        <v>00420272078763</v>
      </c>
      <c r="J431" s="6" t="s">
        <v>24</v>
      </c>
    </row>
    <row r="432" spans="1:10" ht="30">
      <c r="A432" s="1" t="s">
        <v>42</v>
      </c>
      <c r="B432" s="1" t="s">
        <v>680</v>
      </c>
      <c r="C432" s="6" t="s">
        <v>232</v>
      </c>
      <c r="D432" s="1" t="s">
        <v>681</v>
      </c>
      <c r="E432" s="6">
        <v>19000</v>
      </c>
      <c r="F432" s="6" t="s">
        <v>682</v>
      </c>
      <c r="G432" s="6" t="s">
        <v>683</v>
      </c>
      <c r="H432" s="6" t="s">
        <v>684</v>
      </c>
      <c r="I432" s="6" t="str">
        <f>"00420702197446"</f>
        <v>00420702197446</v>
      </c>
      <c r="J432" s="6" t="s">
        <v>24</v>
      </c>
    </row>
    <row r="433" spans="1:10" ht="30">
      <c r="A433" s="1" t="s">
        <v>863</v>
      </c>
      <c r="B433" s="1" t="s">
        <v>864</v>
      </c>
      <c r="C433" s="6" t="s">
        <v>232</v>
      </c>
      <c r="D433" s="1" t="s">
        <v>865</v>
      </c>
      <c r="E433" s="6" t="s">
        <v>866</v>
      </c>
      <c r="F433" s="6" t="s">
        <v>867</v>
      </c>
      <c r="G433" s="6" t="s">
        <v>865</v>
      </c>
      <c r="H433" s="6" t="s">
        <v>868</v>
      </c>
      <c r="I433" s="6">
        <v>420736442403</v>
      </c>
      <c r="J433" s="6" t="s">
        <v>24</v>
      </c>
    </row>
    <row r="434" spans="1:10" ht="30">
      <c r="A434" s="1" t="s">
        <v>91</v>
      </c>
      <c r="B434" s="1" t="s">
        <v>924</v>
      </c>
      <c r="C434" s="6" t="s">
        <v>232</v>
      </c>
      <c r="D434" s="1" t="s">
        <v>925</v>
      </c>
      <c r="E434" s="6" t="s">
        <v>926</v>
      </c>
      <c r="F434" s="6" t="s">
        <v>927</v>
      </c>
      <c r="G434" s="6" t="s">
        <v>928</v>
      </c>
      <c r="H434" s="6" t="s">
        <v>929</v>
      </c>
      <c r="I434" s="6">
        <v>420221011334</v>
      </c>
      <c r="J434" s="6" t="s">
        <v>24</v>
      </c>
    </row>
    <row r="435" spans="1:10" ht="30">
      <c r="A435" s="1" t="s">
        <v>268</v>
      </c>
      <c r="B435" s="1" t="s">
        <v>930</v>
      </c>
      <c r="C435" s="6" t="s">
        <v>232</v>
      </c>
      <c r="D435" s="1" t="s">
        <v>931</v>
      </c>
      <c r="E435" s="6">
        <v>11000</v>
      </c>
      <c r="F435" s="6" t="s">
        <v>635</v>
      </c>
      <c r="G435" s="6" t="s">
        <v>932</v>
      </c>
      <c r="H435" s="6" t="s">
        <v>933</v>
      </c>
      <c r="I435" s="6">
        <v>420777132215</v>
      </c>
      <c r="J435" s="6" t="s">
        <v>24</v>
      </c>
    </row>
    <row r="436" spans="1:10" ht="30">
      <c r="A436" s="1" t="s">
        <v>1134</v>
      </c>
      <c r="B436" s="1" t="s">
        <v>1135</v>
      </c>
      <c r="C436" s="6" t="s">
        <v>232</v>
      </c>
      <c r="D436" s="1" t="s">
        <v>1136</v>
      </c>
      <c r="E436" s="6" t="s">
        <v>1137</v>
      </c>
      <c r="F436" s="6" t="s">
        <v>635</v>
      </c>
      <c r="G436" s="6" t="s">
        <v>1138</v>
      </c>
      <c r="H436" s="6"/>
      <c r="I436" s="6">
        <v>420220443159</v>
      </c>
      <c r="J436" s="6" t="s">
        <v>15</v>
      </c>
    </row>
    <row r="437" spans="1:10" ht="30">
      <c r="A437" s="1" t="s">
        <v>1223</v>
      </c>
      <c r="B437" s="1" t="s">
        <v>1224</v>
      </c>
      <c r="C437" s="6" t="s">
        <v>232</v>
      </c>
      <c r="D437" s="1" t="s">
        <v>1225</v>
      </c>
      <c r="E437" s="6" t="s">
        <v>1226</v>
      </c>
      <c r="F437" s="6" t="s">
        <v>927</v>
      </c>
      <c r="G437" s="6" t="s">
        <v>1227</v>
      </c>
      <c r="H437" s="6" t="s">
        <v>1228</v>
      </c>
      <c r="I437" s="6">
        <v>420604832842</v>
      </c>
      <c r="J437" s="6" t="s">
        <v>24</v>
      </c>
    </row>
    <row r="438" spans="1:10" ht="30">
      <c r="A438" s="1" t="s">
        <v>279</v>
      </c>
      <c r="B438" s="1" t="s">
        <v>1135</v>
      </c>
      <c r="C438" s="6" t="s">
        <v>232</v>
      </c>
      <c r="D438" s="1" t="s">
        <v>1596</v>
      </c>
      <c r="E438" s="6" t="s">
        <v>1226</v>
      </c>
      <c r="F438" s="6" t="s">
        <v>927</v>
      </c>
      <c r="G438" s="6" t="s">
        <v>1597</v>
      </c>
      <c r="H438" s="6" t="s">
        <v>1598</v>
      </c>
      <c r="I438" s="6">
        <v>420220443159</v>
      </c>
      <c r="J438" s="6" t="s">
        <v>15</v>
      </c>
    </row>
    <row r="439" spans="1:10" ht="30">
      <c r="A439" s="1" t="s">
        <v>279</v>
      </c>
      <c r="B439" s="1" t="s">
        <v>1871</v>
      </c>
      <c r="C439" s="6" t="s">
        <v>232</v>
      </c>
      <c r="D439" s="1" t="s">
        <v>1872</v>
      </c>
      <c r="E439" s="6">
        <v>14220</v>
      </c>
      <c r="F439" s="6" t="s">
        <v>282</v>
      </c>
      <c r="G439" s="6" t="s">
        <v>1873</v>
      </c>
      <c r="H439" s="6" t="s">
        <v>1874</v>
      </c>
      <c r="I439" s="6">
        <v>296442341</v>
      </c>
      <c r="J439" s="6" t="s">
        <v>15</v>
      </c>
    </row>
    <row r="440" spans="1:10" ht="30">
      <c r="A440" s="1" t="s">
        <v>1223</v>
      </c>
      <c r="B440" s="1" t="s">
        <v>2064</v>
      </c>
      <c r="C440" s="6" t="s">
        <v>232</v>
      </c>
      <c r="D440" s="1" t="s">
        <v>2065</v>
      </c>
      <c r="E440" s="6">
        <v>14000</v>
      </c>
      <c r="F440" s="6" t="s">
        <v>635</v>
      </c>
      <c r="G440" s="6" t="s">
        <v>2066</v>
      </c>
      <c r="H440" s="6" t="s">
        <v>2067</v>
      </c>
      <c r="I440" s="6">
        <v>420272078971</v>
      </c>
      <c r="J440" s="6" t="s">
        <v>24</v>
      </c>
    </row>
    <row r="441" spans="1:10" ht="30">
      <c r="A441" s="1" t="s">
        <v>91</v>
      </c>
      <c r="B441" s="1" t="s">
        <v>1797</v>
      </c>
      <c r="C441" s="6" t="s">
        <v>1798</v>
      </c>
      <c r="D441" s="1" t="s">
        <v>1799</v>
      </c>
      <c r="E441" s="6" t="s">
        <v>1800</v>
      </c>
      <c r="F441" s="6" t="s">
        <v>635</v>
      </c>
      <c r="G441" s="6" t="s">
        <v>1801</v>
      </c>
      <c r="H441" s="6" t="s">
        <v>1802</v>
      </c>
      <c r="I441" s="6">
        <v>420776495655</v>
      </c>
      <c r="J441" s="6" t="s">
        <v>24</v>
      </c>
    </row>
    <row r="442" spans="1:10" ht="30">
      <c r="A442" s="1" t="s">
        <v>575</v>
      </c>
      <c r="B442" s="1" t="s">
        <v>1821</v>
      </c>
      <c r="C442" s="6" t="s">
        <v>1798</v>
      </c>
      <c r="D442" s="1" t="s">
        <v>1822</v>
      </c>
      <c r="E442" s="6">
        <v>190000</v>
      </c>
      <c r="F442" s="6" t="s">
        <v>635</v>
      </c>
      <c r="G442" s="6" t="s">
        <v>683</v>
      </c>
      <c r="H442" s="6" t="s">
        <v>1823</v>
      </c>
      <c r="I442" s="6">
        <v>420266131111</v>
      </c>
      <c r="J442" s="6" t="s">
        <v>24</v>
      </c>
    </row>
    <row r="443" spans="1:10" ht="15">
      <c r="A443" s="1" t="s">
        <v>9</v>
      </c>
      <c r="B443" s="1" t="s">
        <v>10</v>
      </c>
      <c r="C443" s="5" t="s">
        <v>11</v>
      </c>
      <c r="D443" s="1" t="s">
        <v>12</v>
      </c>
      <c r="E443" s="6">
        <v>400114</v>
      </c>
      <c r="F443" s="6" t="s">
        <v>16</v>
      </c>
      <c r="G443" s="6" t="s">
        <v>13</v>
      </c>
      <c r="H443" s="6" t="s">
        <v>14</v>
      </c>
      <c r="I443" s="6" t="str">
        <f>"0040264202594"</f>
        <v>0040264202594</v>
      </c>
      <c r="J443" s="6" t="s">
        <v>15</v>
      </c>
    </row>
    <row r="444" spans="1:10" ht="15">
      <c r="A444" s="1" t="s">
        <v>863</v>
      </c>
      <c r="B444" s="1" t="s">
        <v>1375</v>
      </c>
      <c r="C444" s="6" t="s">
        <v>11</v>
      </c>
      <c r="D444" s="1" t="s">
        <v>1376</v>
      </c>
      <c r="E444" s="6">
        <v>117045</v>
      </c>
      <c r="F444" s="6" t="s">
        <v>1377</v>
      </c>
      <c r="G444" s="6" t="s">
        <v>1378</v>
      </c>
      <c r="H444" s="6" t="s">
        <v>1379</v>
      </c>
      <c r="I444" s="6">
        <v>40733044711</v>
      </c>
      <c r="J444" s="6" t="s">
        <v>24</v>
      </c>
    </row>
    <row r="445" spans="1:10" ht="30">
      <c r="A445" s="1" t="s">
        <v>869</v>
      </c>
      <c r="B445" s="1" t="s">
        <v>870</v>
      </c>
      <c r="C445" s="6" t="s">
        <v>871</v>
      </c>
      <c r="D445" s="1" t="s">
        <v>872</v>
      </c>
      <c r="E445" s="6">
        <v>46003</v>
      </c>
      <c r="F445" s="6" t="s">
        <v>873</v>
      </c>
      <c r="G445" s="6" t="s">
        <v>874</v>
      </c>
      <c r="H445" s="6" t="s">
        <v>875</v>
      </c>
      <c r="I445" s="6">
        <v>34663287077</v>
      </c>
      <c r="J445" s="6" t="s">
        <v>15</v>
      </c>
    </row>
    <row r="446" spans="1:10" ht="30">
      <c r="A446" s="1" t="s">
        <v>161</v>
      </c>
      <c r="B446" s="1" t="s">
        <v>1618</v>
      </c>
      <c r="C446" s="6" t="s">
        <v>871</v>
      </c>
      <c r="D446" s="1" t="s">
        <v>1619</v>
      </c>
      <c r="E446" s="6">
        <v>11000</v>
      </c>
      <c r="F446" s="6" t="s">
        <v>1620</v>
      </c>
      <c r="G446" s="6" t="s">
        <v>1621</v>
      </c>
      <c r="H446" s="6" t="s">
        <v>1622</v>
      </c>
      <c r="I446" s="6">
        <v>381649442293</v>
      </c>
      <c r="J446" s="6" t="s">
        <v>24</v>
      </c>
    </row>
    <row r="447" spans="1:10" ht="30">
      <c r="A447" s="1" t="s">
        <v>289</v>
      </c>
      <c r="B447" s="1" t="s">
        <v>360</v>
      </c>
      <c r="C447" s="5" t="s">
        <v>361</v>
      </c>
      <c r="D447" s="1" t="s">
        <v>362</v>
      </c>
      <c r="E447" s="6" t="s">
        <v>363</v>
      </c>
      <c r="F447" s="6" t="s">
        <v>364</v>
      </c>
      <c r="G447" s="6" t="s">
        <v>365</v>
      </c>
      <c r="H447" s="6"/>
      <c r="I447" s="6" t="str">
        <f>"0046317861089"</f>
        <v>0046317861089</v>
      </c>
      <c r="J447" s="6" t="s">
        <v>15</v>
      </c>
    </row>
    <row r="448" spans="1:10" ht="30">
      <c r="A448" s="1" t="s">
        <v>788</v>
      </c>
      <c r="B448" s="1" t="s">
        <v>789</v>
      </c>
      <c r="C448" s="6" t="s">
        <v>361</v>
      </c>
      <c r="D448" s="1" t="s">
        <v>790</v>
      </c>
      <c r="E448" s="6">
        <v>41390</v>
      </c>
      <c r="F448" s="6" t="s">
        <v>791</v>
      </c>
      <c r="G448" s="6" t="s">
        <v>792</v>
      </c>
      <c r="H448" s="6" t="s">
        <v>793</v>
      </c>
      <c r="I448" s="6" t="str">
        <f>"0046317862577"</f>
        <v>0046317862577</v>
      </c>
      <c r="J448" s="6" t="s">
        <v>15</v>
      </c>
    </row>
    <row r="449" spans="1:10" ht="45">
      <c r="A449" s="1" t="s">
        <v>25</v>
      </c>
      <c r="B449" s="1" t="s">
        <v>814</v>
      </c>
      <c r="C449" s="6" t="s">
        <v>361</v>
      </c>
      <c r="D449" s="1" t="s">
        <v>815</v>
      </c>
      <c r="E449" s="6">
        <v>75237</v>
      </c>
      <c r="F449" s="6" t="s">
        <v>816</v>
      </c>
      <c r="G449" s="6" t="s">
        <v>817</v>
      </c>
      <c r="H449" s="6" t="s">
        <v>818</v>
      </c>
      <c r="I449" s="6">
        <v>184714618</v>
      </c>
      <c r="J449" s="6" t="s">
        <v>15</v>
      </c>
    </row>
    <row r="450" spans="1:10" ht="15">
      <c r="A450" s="1" t="s">
        <v>279</v>
      </c>
      <c r="B450" s="1" t="s">
        <v>976</v>
      </c>
      <c r="C450" s="6" t="s">
        <v>361</v>
      </c>
      <c r="D450" s="1" t="s">
        <v>977</v>
      </c>
      <c r="E450" s="6">
        <v>17177</v>
      </c>
      <c r="F450" s="6" t="s">
        <v>978</v>
      </c>
      <c r="G450" s="6" t="s">
        <v>979</v>
      </c>
      <c r="H450" s="6" t="s">
        <v>980</v>
      </c>
      <c r="I450" s="6" t="str">
        <f>"0852480000"</f>
        <v>0852480000</v>
      </c>
      <c r="J450" s="6" t="s">
        <v>15</v>
      </c>
    </row>
    <row r="451" spans="1:10" ht="15">
      <c r="A451" s="1" t="s">
        <v>223</v>
      </c>
      <c r="B451" s="1" t="s">
        <v>1305</v>
      </c>
      <c r="C451" s="6" t="s">
        <v>361</v>
      </c>
      <c r="D451" s="1" t="s">
        <v>1306</v>
      </c>
      <c r="E451" s="6">
        <v>40508</v>
      </c>
      <c r="F451" s="6" t="s">
        <v>364</v>
      </c>
      <c r="G451" s="6" t="s">
        <v>1307</v>
      </c>
      <c r="H451" s="6"/>
      <c r="I451" s="6">
        <v>317721000</v>
      </c>
      <c r="J451" s="6" t="s">
        <v>15</v>
      </c>
    </row>
    <row r="452" spans="1:10" ht="30">
      <c r="A452" s="1" t="s">
        <v>223</v>
      </c>
      <c r="B452" s="1" t="s">
        <v>1358</v>
      </c>
      <c r="C452" s="6" t="s">
        <v>361</v>
      </c>
      <c r="D452" s="1" t="s">
        <v>1359</v>
      </c>
      <c r="E452" s="6">
        <v>6460</v>
      </c>
      <c r="F452" s="6" t="s">
        <v>816</v>
      </c>
      <c r="G452" s="6" t="s">
        <v>1360</v>
      </c>
      <c r="H452" s="6" t="s">
        <v>1361</v>
      </c>
      <c r="I452" s="6">
        <v>4618166604</v>
      </c>
      <c r="J452" s="6" t="s">
        <v>24</v>
      </c>
    </row>
    <row r="453" spans="1:10" ht="15">
      <c r="A453" s="1" t="s">
        <v>1473</v>
      </c>
      <c r="B453" s="1" t="s">
        <v>1474</v>
      </c>
      <c r="C453" s="6" t="s">
        <v>361</v>
      </c>
      <c r="D453" s="1" t="s">
        <v>1475</v>
      </c>
      <c r="E453" s="6" t="s">
        <v>1476</v>
      </c>
      <c r="F453" s="6" t="s">
        <v>1477</v>
      </c>
      <c r="G453" s="6" t="s">
        <v>1478</v>
      </c>
      <c r="H453" s="6" t="s">
        <v>1479</v>
      </c>
      <c r="I453" s="6">
        <v>852480000</v>
      </c>
      <c r="J453" s="6" t="s">
        <v>15</v>
      </c>
    </row>
    <row r="454" spans="1:10" ht="30">
      <c r="A454" s="1" t="s">
        <v>25</v>
      </c>
      <c r="B454" s="1" t="s">
        <v>1535</v>
      </c>
      <c r="C454" s="6" t="s">
        <v>361</v>
      </c>
      <c r="D454" s="1" t="s">
        <v>1536</v>
      </c>
      <c r="E454" s="6">
        <v>75237</v>
      </c>
      <c r="F454" s="6" t="s">
        <v>816</v>
      </c>
      <c r="G454" s="6" t="s">
        <v>1537</v>
      </c>
      <c r="H454" s="6" t="s">
        <v>1538</v>
      </c>
      <c r="I454" s="6">
        <v>46184714868</v>
      </c>
      <c r="J454" s="6" t="s">
        <v>15</v>
      </c>
    </row>
    <row r="455" spans="1:10" ht="30">
      <c r="A455" s="1" t="s">
        <v>25</v>
      </c>
      <c r="B455" s="1" t="s">
        <v>1570</v>
      </c>
      <c r="C455" s="6" t="s">
        <v>361</v>
      </c>
      <c r="D455" s="1" t="s">
        <v>1571</v>
      </c>
      <c r="E455" s="6" t="s">
        <v>1572</v>
      </c>
      <c r="F455" s="6" t="s">
        <v>816</v>
      </c>
      <c r="G455" s="6" t="s">
        <v>1573</v>
      </c>
      <c r="H455" s="6"/>
      <c r="I455" s="6">
        <v>704250535</v>
      </c>
      <c r="J455" s="6" t="s">
        <v>15</v>
      </c>
    </row>
    <row r="456" spans="1:10" ht="15">
      <c r="A456" s="1" t="s">
        <v>474</v>
      </c>
      <c r="B456" s="1" t="s">
        <v>2105</v>
      </c>
      <c r="C456" s="6" t="s">
        <v>361</v>
      </c>
      <c r="D456" s="1" t="s">
        <v>2106</v>
      </c>
      <c r="E456" s="6">
        <v>74174</v>
      </c>
      <c r="F456" s="6" t="s">
        <v>816</v>
      </c>
      <c r="G456" s="6" t="s">
        <v>2107</v>
      </c>
      <c r="H456" s="6" t="s">
        <v>2108</v>
      </c>
      <c r="I456" s="6">
        <v>184714950</v>
      </c>
      <c r="J456" s="6" t="s">
        <v>15</v>
      </c>
    </row>
    <row r="457" spans="1:10" ht="15">
      <c r="A457" s="1" t="s">
        <v>84</v>
      </c>
      <c r="B457" s="1" t="s">
        <v>2016</v>
      </c>
      <c r="C457" s="6" t="s">
        <v>2017</v>
      </c>
      <c r="D457" s="1" t="s">
        <v>2018</v>
      </c>
      <c r="E457" s="6" t="s">
        <v>2019</v>
      </c>
      <c r="F457" s="6" t="s">
        <v>2020</v>
      </c>
      <c r="G457" s="6" t="s">
        <v>2021</v>
      </c>
      <c r="H457" s="6" t="s">
        <v>2022</v>
      </c>
      <c r="I457" s="6">
        <v>19211000</v>
      </c>
      <c r="J457" s="6" t="s">
        <v>15</v>
      </c>
    </row>
    <row r="458" spans="1:10" ht="30">
      <c r="A458" s="1" t="s">
        <v>223</v>
      </c>
      <c r="B458" s="1" t="s">
        <v>976</v>
      </c>
      <c r="C458" s="6" t="s">
        <v>2017</v>
      </c>
      <c r="D458" s="1" t="s">
        <v>2055</v>
      </c>
      <c r="E458" s="6" t="s">
        <v>1476</v>
      </c>
      <c r="F458" s="6" t="s">
        <v>2056</v>
      </c>
      <c r="G458" s="6" t="s">
        <v>2057</v>
      </c>
      <c r="H458" s="6" t="s">
        <v>2058</v>
      </c>
      <c r="I458" s="6">
        <v>851776441</v>
      </c>
      <c r="J458" s="6" t="s">
        <v>15</v>
      </c>
    </row>
    <row r="459" spans="1:10" ht="15">
      <c r="A459" s="1" t="s">
        <v>727</v>
      </c>
      <c r="B459" s="1" t="s">
        <v>2135</v>
      </c>
      <c r="C459" s="6" t="s">
        <v>2017</v>
      </c>
      <c r="D459" s="1" t="s">
        <v>2136</v>
      </c>
      <c r="E459" s="6">
        <v>14183</v>
      </c>
      <c r="F459" s="6" t="s">
        <v>2056</v>
      </c>
      <c r="G459" s="6" t="s">
        <v>2137</v>
      </c>
      <c r="H459" s="6"/>
      <c r="I459" s="6">
        <v>46852480000</v>
      </c>
      <c r="J459" s="6" t="s">
        <v>15</v>
      </c>
    </row>
    <row r="460" spans="1:10" ht="30">
      <c r="A460" s="1" t="s">
        <v>869</v>
      </c>
      <c r="B460" s="1" t="s">
        <v>1645</v>
      </c>
      <c r="C460" s="6" t="s">
        <v>1646</v>
      </c>
      <c r="D460" s="1" t="s">
        <v>1647</v>
      </c>
      <c r="E460" s="6" t="s">
        <v>1648</v>
      </c>
      <c r="F460" s="6" t="s">
        <v>1649</v>
      </c>
      <c r="G460" s="6" t="s">
        <v>1650</v>
      </c>
      <c r="H460" s="6" t="s">
        <v>1651</v>
      </c>
      <c r="I460" s="6">
        <v>905340531542</v>
      </c>
      <c r="J460" s="6" t="s">
        <v>24</v>
      </c>
    </row>
    <row r="461" spans="1:10" ht="30">
      <c r="A461" s="1" t="s">
        <v>902</v>
      </c>
      <c r="B461" s="1" t="s">
        <v>934</v>
      </c>
      <c r="C461" s="6" t="s">
        <v>935</v>
      </c>
      <c r="D461" s="1" t="s">
        <v>937</v>
      </c>
      <c r="E461" s="6">
        <v>34435</v>
      </c>
      <c r="F461" s="6" t="s">
        <v>938</v>
      </c>
      <c r="G461" s="6" t="s">
        <v>939</v>
      </c>
      <c r="H461" s="6"/>
      <c r="I461" s="6">
        <v>902122926536</v>
      </c>
      <c r="J461" s="6" t="s">
        <v>15</v>
      </c>
    </row>
    <row r="462" spans="1:10" ht="30">
      <c r="A462" s="1" t="s">
        <v>61</v>
      </c>
      <c r="B462" s="1" t="s">
        <v>968</v>
      </c>
      <c r="C462" s="6" t="s">
        <v>935</v>
      </c>
      <c r="D462" s="1" t="s">
        <v>969</v>
      </c>
      <c r="E462" s="6">
        <v>34060</v>
      </c>
      <c r="F462" s="6" t="s">
        <v>936</v>
      </c>
      <c r="G462" s="6" t="s">
        <v>970</v>
      </c>
      <c r="H462" s="6" t="s">
        <v>971</v>
      </c>
      <c r="I462" s="6" t="str">
        <f>"02123115117"</f>
        <v>02123115117</v>
      </c>
      <c r="J462" s="6" t="s">
        <v>24</v>
      </c>
    </row>
  </sheetData>
  <sheetProtection/>
  <autoFilter ref="A3:J3"/>
  <conditionalFormatting sqref="G1:G65536">
    <cfRule type="duplicateValues" priority="1" dxfId="2" stopIfTrue="1">
      <formula>AND(COUNTIF($G$1:$G$65536,G1)&gt;1,NOT(ISBLANK(G1)))</formula>
    </cfRule>
    <cfRule type="duplicateValues" priority="2" dxfId="2" stopIfTrue="1">
      <formula>AND(COUNTIF($G$1:$G$65536,G1)&gt;1,NOT(ISBLANK(G1)))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2019-05-15T17:19:19Z</dcterms:created>
  <dcterms:modified xsi:type="dcterms:W3CDTF">2023-05-12T13:01:19Z</dcterms:modified>
  <cp:category/>
  <cp:version/>
  <cp:contentType/>
  <cp:contentStatus/>
</cp:coreProperties>
</file>