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encia y mas\docencia\2425\EAA\"/>
    </mc:Choice>
  </mc:AlternateContent>
  <bookViews>
    <workbookView xWindow="0" yWindow="0" windowWidth="14775" windowHeight="11310" activeTab="3"/>
  </bookViews>
  <sheets>
    <sheet name="moivre" sheetId="1" r:id="rId1"/>
    <sheet name="dormay1" sheetId="2" r:id="rId2"/>
    <sheet name="dormoy 2" sheetId="3" r:id="rId3"/>
    <sheet name="Sang" sheetId="4" r:id="rId4"/>
    <sheet name="Gompertz" sheetId="5" r:id="rId5"/>
    <sheet name="Makeham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4" l="1"/>
  <c r="L18" i="4" s="1"/>
  <c r="L13" i="4"/>
  <c r="L14" i="4" l="1"/>
  <c r="L9" i="6"/>
  <c r="L10" i="6" s="1"/>
  <c r="L11" i="6" s="1"/>
  <c r="L12" i="6" s="1"/>
  <c r="L8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5" i="6"/>
  <c r="C5" i="6" s="1"/>
  <c r="A7" i="6"/>
  <c r="A6" i="6"/>
  <c r="L6" i="5"/>
  <c r="L5" i="5"/>
  <c r="L7" i="5" s="1"/>
  <c r="L8" i="5" s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5" i="5"/>
  <c r="A6" i="5"/>
  <c r="A7" i="5" s="1"/>
  <c r="A8" i="5" s="1"/>
  <c r="A9" i="5" s="1"/>
  <c r="A10" i="5" s="1"/>
  <c r="A11" i="5" s="1"/>
  <c r="A12" i="5" s="1"/>
  <c r="A13" i="5" s="1"/>
  <c r="A14" i="5" s="1"/>
  <c r="A15" i="5" s="1"/>
  <c r="B4" i="5"/>
  <c r="L15" i="4" l="1"/>
  <c r="L16" i="4"/>
  <c r="M16" i="4" s="1"/>
  <c r="L21" i="4" s="1"/>
  <c r="C4" i="6"/>
  <c r="F4" i="6" s="1"/>
  <c r="F5" i="6"/>
  <c r="C6" i="6"/>
  <c r="F6" i="6" s="1"/>
  <c r="D5" i="6"/>
  <c r="E5" i="6" s="1"/>
  <c r="D4" i="6"/>
  <c r="E4" i="6" s="1"/>
  <c r="A8" i="6"/>
  <c r="A16" i="5"/>
  <c r="A9" i="6" l="1"/>
  <c r="C7" i="6"/>
  <c r="F7" i="6" s="1"/>
  <c r="D6" i="6"/>
  <c r="E6" i="6" s="1"/>
  <c r="C7" i="5"/>
  <c r="F7" i="5" s="1"/>
  <c r="D6" i="5"/>
  <c r="E6" i="5" s="1"/>
  <c r="A17" i="5"/>
  <c r="C6" i="5"/>
  <c r="F6" i="5" s="1"/>
  <c r="D5" i="5"/>
  <c r="E5" i="5" s="1"/>
  <c r="C5" i="5"/>
  <c r="F5" i="5" s="1"/>
  <c r="D4" i="5"/>
  <c r="E4" i="5" s="1"/>
  <c r="D7" i="5"/>
  <c r="E7" i="5" s="1"/>
  <c r="C4" i="5"/>
  <c r="F4" i="5" s="1"/>
  <c r="J2" i="4"/>
  <c r="B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B4" i="4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65" i="2"/>
  <c r="D7" i="6" l="1"/>
  <c r="E7" i="6" s="1"/>
  <c r="A10" i="6"/>
  <c r="C10" i="5"/>
  <c r="F10" i="5" s="1"/>
  <c r="A18" i="5"/>
  <c r="B69" i="4"/>
  <c r="B37" i="4"/>
  <c r="B85" i="4"/>
  <c r="B101" i="4"/>
  <c r="B21" i="4"/>
  <c r="B53" i="4"/>
  <c r="B97" i="4"/>
  <c r="B81" i="4"/>
  <c r="B65" i="4"/>
  <c r="B49" i="4"/>
  <c r="B33" i="4"/>
  <c r="B17" i="4"/>
  <c r="B93" i="4"/>
  <c r="B77" i="4"/>
  <c r="B61" i="4"/>
  <c r="B45" i="4"/>
  <c r="B29" i="4"/>
  <c r="B13" i="4"/>
  <c r="B5" i="4"/>
  <c r="B89" i="4"/>
  <c r="B73" i="4"/>
  <c r="B57" i="4"/>
  <c r="B41" i="4"/>
  <c r="B25" i="4"/>
  <c r="B9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102" i="4"/>
  <c r="B98" i="4"/>
  <c r="B94" i="4"/>
  <c r="B90" i="4"/>
  <c r="B86" i="4"/>
  <c r="B82" i="4"/>
  <c r="B78" i="4"/>
  <c r="B74" i="4"/>
  <c r="B70" i="4"/>
  <c r="B66" i="4"/>
  <c r="B62" i="4"/>
  <c r="B58" i="4"/>
  <c r="B54" i="4"/>
  <c r="B50" i="4"/>
  <c r="B46" i="4"/>
  <c r="B42" i="4"/>
  <c r="B38" i="4"/>
  <c r="B34" i="4"/>
  <c r="B30" i="4"/>
  <c r="B26" i="4"/>
  <c r="B22" i="4"/>
  <c r="B18" i="4"/>
  <c r="B14" i="4"/>
  <c r="B10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B4" i="3"/>
  <c r="A11" i="6" l="1"/>
  <c r="D8" i="6"/>
  <c r="E8" i="6" s="1"/>
  <c r="C8" i="6"/>
  <c r="F8" i="6" s="1"/>
  <c r="C9" i="5"/>
  <c r="F9" i="5" s="1"/>
  <c r="C8" i="5"/>
  <c r="F8" i="5" s="1"/>
  <c r="D8" i="5"/>
  <c r="E8" i="5" s="1"/>
  <c r="D10" i="5"/>
  <c r="E10" i="5" s="1"/>
  <c r="D9" i="5"/>
  <c r="E9" i="5" s="1"/>
  <c r="A19" i="5"/>
  <c r="D103" i="4"/>
  <c r="E103" i="4" s="1"/>
  <c r="C37" i="4"/>
  <c r="F37" i="4" s="1"/>
  <c r="D36" i="4"/>
  <c r="E36" i="4" s="1"/>
  <c r="C45" i="4"/>
  <c r="F45" i="4" s="1"/>
  <c r="D44" i="4"/>
  <c r="E44" i="4" s="1"/>
  <c r="C57" i="4"/>
  <c r="F57" i="4" s="1"/>
  <c r="D56" i="4"/>
  <c r="E56" i="4" s="1"/>
  <c r="C61" i="4"/>
  <c r="F61" i="4" s="1"/>
  <c r="D60" i="4"/>
  <c r="E60" i="4" s="1"/>
  <c r="D72" i="4"/>
  <c r="E72" i="4" s="1"/>
  <c r="C73" i="4"/>
  <c r="F73" i="4" s="1"/>
  <c r="D76" i="4"/>
  <c r="E76" i="4" s="1"/>
  <c r="C77" i="4"/>
  <c r="F77" i="4" s="1"/>
  <c r="D88" i="4"/>
  <c r="E88" i="4" s="1"/>
  <c r="C89" i="4"/>
  <c r="F89" i="4" s="1"/>
  <c r="D92" i="4"/>
  <c r="E92" i="4" s="1"/>
  <c r="C93" i="4"/>
  <c r="F93" i="4" s="1"/>
  <c r="D100" i="4"/>
  <c r="E100" i="4" s="1"/>
  <c r="C101" i="4"/>
  <c r="F101" i="4" s="1"/>
  <c r="C27" i="4"/>
  <c r="F27" i="4" s="1"/>
  <c r="D26" i="4"/>
  <c r="E26" i="4" s="1"/>
  <c r="C19" i="4"/>
  <c r="F19" i="4" s="1"/>
  <c r="D18" i="4"/>
  <c r="E18" i="4" s="1"/>
  <c r="C7" i="4"/>
  <c r="F7" i="4" s="1"/>
  <c r="D6" i="4"/>
  <c r="E6" i="4" s="1"/>
  <c r="C34" i="4"/>
  <c r="F34" i="4" s="1"/>
  <c r="D33" i="4"/>
  <c r="E33" i="4" s="1"/>
  <c r="C42" i="4"/>
  <c r="F42" i="4" s="1"/>
  <c r="D41" i="4"/>
  <c r="E41" i="4" s="1"/>
  <c r="C50" i="4"/>
  <c r="F50" i="4" s="1"/>
  <c r="D49" i="4"/>
  <c r="E49" i="4" s="1"/>
  <c r="C58" i="4"/>
  <c r="F58" i="4" s="1"/>
  <c r="D57" i="4"/>
  <c r="E57" i="4" s="1"/>
  <c r="D65" i="4"/>
  <c r="E65" i="4" s="1"/>
  <c r="C66" i="4"/>
  <c r="F66" i="4" s="1"/>
  <c r="D73" i="4"/>
  <c r="E73" i="4" s="1"/>
  <c r="C74" i="4"/>
  <c r="F74" i="4" s="1"/>
  <c r="D81" i="4"/>
  <c r="E81" i="4" s="1"/>
  <c r="C82" i="4"/>
  <c r="F82" i="4" s="1"/>
  <c r="D89" i="4"/>
  <c r="E89" i="4" s="1"/>
  <c r="C90" i="4"/>
  <c r="F90" i="4" s="1"/>
  <c r="D97" i="4"/>
  <c r="E97" i="4" s="1"/>
  <c r="C98" i="4"/>
  <c r="F98" i="4" s="1"/>
  <c r="C30" i="4"/>
  <c r="F30" i="4" s="1"/>
  <c r="D29" i="4"/>
  <c r="E29" i="4" s="1"/>
  <c r="C18" i="4"/>
  <c r="F18" i="4" s="1"/>
  <c r="D17" i="4"/>
  <c r="E17" i="4" s="1"/>
  <c r="C35" i="4"/>
  <c r="F35" i="4" s="1"/>
  <c r="D34" i="4"/>
  <c r="E34" i="4" s="1"/>
  <c r="C39" i="4"/>
  <c r="F39" i="4" s="1"/>
  <c r="D38" i="4"/>
  <c r="E38" i="4" s="1"/>
  <c r="C43" i="4"/>
  <c r="F43" i="4" s="1"/>
  <c r="D42" i="4"/>
  <c r="E42" i="4" s="1"/>
  <c r="C47" i="4"/>
  <c r="F47" i="4" s="1"/>
  <c r="D46" i="4"/>
  <c r="E46" i="4" s="1"/>
  <c r="C51" i="4"/>
  <c r="F51" i="4" s="1"/>
  <c r="D50" i="4"/>
  <c r="E50" i="4" s="1"/>
  <c r="C55" i="4"/>
  <c r="F55" i="4" s="1"/>
  <c r="D54" i="4"/>
  <c r="E54" i="4" s="1"/>
  <c r="C59" i="4"/>
  <c r="F59" i="4" s="1"/>
  <c r="D58" i="4"/>
  <c r="E58" i="4" s="1"/>
  <c r="D62" i="4"/>
  <c r="E62" i="4" s="1"/>
  <c r="C63" i="4"/>
  <c r="F63" i="4" s="1"/>
  <c r="D66" i="4"/>
  <c r="E66" i="4" s="1"/>
  <c r="C67" i="4"/>
  <c r="F67" i="4" s="1"/>
  <c r="D70" i="4"/>
  <c r="E70" i="4" s="1"/>
  <c r="C71" i="4"/>
  <c r="F71" i="4" s="1"/>
  <c r="D74" i="4"/>
  <c r="E74" i="4" s="1"/>
  <c r="C75" i="4"/>
  <c r="F75" i="4" s="1"/>
  <c r="D78" i="4"/>
  <c r="E78" i="4" s="1"/>
  <c r="C79" i="4"/>
  <c r="F79" i="4" s="1"/>
  <c r="D82" i="4"/>
  <c r="E82" i="4" s="1"/>
  <c r="C83" i="4"/>
  <c r="F83" i="4" s="1"/>
  <c r="D86" i="4"/>
  <c r="E86" i="4" s="1"/>
  <c r="C87" i="4"/>
  <c r="F87" i="4" s="1"/>
  <c r="D90" i="4"/>
  <c r="E90" i="4" s="1"/>
  <c r="C91" i="4"/>
  <c r="F91" i="4" s="1"/>
  <c r="D94" i="4"/>
  <c r="E94" i="4" s="1"/>
  <c r="C95" i="4"/>
  <c r="F95" i="4" s="1"/>
  <c r="D98" i="4"/>
  <c r="E98" i="4" s="1"/>
  <c r="C99" i="4"/>
  <c r="F99" i="4" s="1"/>
  <c r="D102" i="4"/>
  <c r="E102" i="4" s="1"/>
  <c r="C103" i="4"/>
  <c r="F103" i="4" s="1"/>
  <c r="C29" i="4"/>
  <c r="F29" i="4" s="1"/>
  <c r="D28" i="4"/>
  <c r="E28" i="4" s="1"/>
  <c r="C25" i="4"/>
  <c r="F25" i="4" s="1"/>
  <c r="D24" i="4"/>
  <c r="E24" i="4" s="1"/>
  <c r="C21" i="4"/>
  <c r="F21" i="4" s="1"/>
  <c r="D20" i="4"/>
  <c r="E20" i="4" s="1"/>
  <c r="C17" i="4"/>
  <c r="F17" i="4" s="1"/>
  <c r="D16" i="4"/>
  <c r="E16" i="4" s="1"/>
  <c r="C13" i="4"/>
  <c r="F13" i="4" s="1"/>
  <c r="D12" i="4"/>
  <c r="E12" i="4" s="1"/>
  <c r="C9" i="4"/>
  <c r="F9" i="4" s="1"/>
  <c r="D8" i="4"/>
  <c r="E8" i="4" s="1"/>
  <c r="C5" i="4"/>
  <c r="F5" i="4" s="1"/>
  <c r="D4" i="4"/>
  <c r="E4" i="4" s="1"/>
  <c r="C4" i="4"/>
  <c r="F4" i="4" s="1"/>
  <c r="C33" i="4"/>
  <c r="F33" i="4" s="1"/>
  <c r="D32" i="4"/>
  <c r="E32" i="4" s="1"/>
  <c r="C41" i="4"/>
  <c r="F41" i="4" s="1"/>
  <c r="D40" i="4"/>
  <c r="E40" i="4" s="1"/>
  <c r="C49" i="4"/>
  <c r="F49" i="4" s="1"/>
  <c r="D48" i="4"/>
  <c r="E48" i="4" s="1"/>
  <c r="C53" i="4"/>
  <c r="F53" i="4" s="1"/>
  <c r="D52" i="4"/>
  <c r="E52" i="4" s="1"/>
  <c r="D64" i="4"/>
  <c r="E64" i="4" s="1"/>
  <c r="C65" i="4"/>
  <c r="F65" i="4" s="1"/>
  <c r="D68" i="4"/>
  <c r="E68" i="4" s="1"/>
  <c r="C69" i="4"/>
  <c r="F69" i="4" s="1"/>
  <c r="D80" i="4"/>
  <c r="E80" i="4" s="1"/>
  <c r="C81" i="4"/>
  <c r="F81" i="4" s="1"/>
  <c r="D84" i="4"/>
  <c r="E84" i="4" s="1"/>
  <c r="C85" i="4"/>
  <c r="F85" i="4" s="1"/>
  <c r="D96" i="4"/>
  <c r="E96" i="4" s="1"/>
  <c r="C97" i="4"/>
  <c r="F97" i="4" s="1"/>
  <c r="C31" i="4"/>
  <c r="F31" i="4" s="1"/>
  <c r="D30" i="4"/>
  <c r="E30" i="4" s="1"/>
  <c r="C23" i="4"/>
  <c r="F23" i="4" s="1"/>
  <c r="D22" i="4"/>
  <c r="E22" i="4" s="1"/>
  <c r="C15" i="4"/>
  <c r="F15" i="4" s="1"/>
  <c r="D14" i="4"/>
  <c r="E14" i="4" s="1"/>
  <c r="C11" i="4"/>
  <c r="F11" i="4" s="1"/>
  <c r="D10" i="4"/>
  <c r="E10" i="4" s="1"/>
  <c r="C38" i="4"/>
  <c r="F38" i="4" s="1"/>
  <c r="D37" i="4"/>
  <c r="E37" i="4" s="1"/>
  <c r="C46" i="4"/>
  <c r="F46" i="4" s="1"/>
  <c r="D45" i="4"/>
  <c r="E45" i="4" s="1"/>
  <c r="C54" i="4"/>
  <c r="F54" i="4" s="1"/>
  <c r="D53" i="4"/>
  <c r="E53" i="4" s="1"/>
  <c r="C62" i="4"/>
  <c r="F62" i="4" s="1"/>
  <c r="D61" i="4"/>
  <c r="E61" i="4" s="1"/>
  <c r="D69" i="4"/>
  <c r="E69" i="4" s="1"/>
  <c r="C70" i="4"/>
  <c r="F70" i="4" s="1"/>
  <c r="D77" i="4"/>
  <c r="E77" i="4" s="1"/>
  <c r="C78" i="4"/>
  <c r="F78" i="4" s="1"/>
  <c r="D85" i="4"/>
  <c r="E85" i="4" s="1"/>
  <c r="C86" i="4"/>
  <c r="F86" i="4" s="1"/>
  <c r="D93" i="4"/>
  <c r="E93" i="4" s="1"/>
  <c r="C94" i="4"/>
  <c r="F94" i="4" s="1"/>
  <c r="D101" i="4"/>
  <c r="E101" i="4" s="1"/>
  <c r="C102" i="4"/>
  <c r="F102" i="4" s="1"/>
  <c r="C26" i="4"/>
  <c r="F26" i="4" s="1"/>
  <c r="D25" i="4"/>
  <c r="E25" i="4" s="1"/>
  <c r="C22" i="4"/>
  <c r="F22" i="4" s="1"/>
  <c r="D21" i="4"/>
  <c r="E21" i="4" s="1"/>
  <c r="C14" i="4"/>
  <c r="F14" i="4" s="1"/>
  <c r="D13" i="4"/>
  <c r="E13" i="4" s="1"/>
  <c r="C10" i="4"/>
  <c r="F10" i="4" s="1"/>
  <c r="D9" i="4"/>
  <c r="E9" i="4" s="1"/>
  <c r="C6" i="4"/>
  <c r="F6" i="4" s="1"/>
  <c r="D5" i="4"/>
  <c r="E5" i="4" s="1"/>
  <c r="C36" i="4"/>
  <c r="F36" i="4" s="1"/>
  <c r="D35" i="4"/>
  <c r="E35" i="4" s="1"/>
  <c r="C40" i="4"/>
  <c r="F40" i="4" s="1"/>
  <c r="D39" i="4"/>
  <c r="E39" i="4" s="1"/>
  <c r="C44" i="4"/>
  <c r="F44" i="4" s="1"/>
  <c r="D43" i="4"/>
  <c r="E43" i="4" s="1"/>
  <c r="C48" i="4"/>
  <c r="F48" i="4" s="1"/>
  <c r="D47" i="4"/>
  <c r="E47" i="4" s="1"/>
  <c r="C52" i="4"/>
  <c r="F52" i="4" s="1"/>
  <c r="D51" i="4"/>
  <c r="E51" i="4" s="1"/>
  <c r="C56" i="4"/>
  <c r="F56" i="4" s="1"/>
  <c r="D55" i="4"/>
  <c r="E55" i="4" s="1"/>
  <c r="C60" i="4"/>
  <c r="F60" i="4" s="1"/>
  <c r="D59" i="4"/>
  <c r="E59" i="4" s="1"/>
  <c r="D63" i="4"/>
  <c r="E63" i="4" s="1"/>
  <c r="C64" i="4"/>
  <c r="F64" i="4" s="1"/>
  <c r="D67" i="4"/>
  <c r="E67" i="4" s="1"/>
  <c r="C68" i="4"/>
  <c r="F68" i="4" s="1"/>
  <c r="D71" i="4"/>
  <c r="E71" i="4" s="1"/>
  <c r="C72" i="4"/>
  <c r="F72" i="4" s="1"/>
  <c r="D75" i="4"/>
  <c r="E75" i="4" s="1"/>
  <c r="C76" i="4"/>
  <c r="F76" i="4" s="1"/>
  <c r="D79" i="4"/>
  <c r="E79" i="4" s="1"/>
  <c r="C80" i="4"/>
  <c r="F80" i="4" s="1"/>
  <c r="D83" i="4"/>
  <c r="E83" i="4" s="1"/>
  <c r="C84" i="4"/>
  <c r="F84" i="4" s="1"/>
  <c r="D87" i="4"/>
  <c r="E87" i="4" s="1"/>
  <c r="C88" i="4"/>
  <c r="F88" i="4" s="1"/>
  <c r="D91" i="4"/>
  <c r="E91" i="4" s="1"/>
  <c r="C92" i="4"/>
  <c r="F92" i="4" s="1"/>
  <c r="D95" i="4"/>
  <c r="E95" i="4" s="1"/>
  <c r="C96" i="4"/>
  <c r="F96" i="4" s="1"/>
  <c r="D99" i="4"/>
  <c r="E99" i="4" s="1"/>
  <c r="C100" i="4"/>
  <c r="F100" i="4" s="1"/>
  <c r="D104" i="4"/>
  <c r="E104" i="4" s="1"/>
  <c r="C104" i="4"/>
  <c r="F104" i="4" s="1"/>
  <c r="G104" i="4" s="1"/>
  <c r="H104" i="4" s="1"/>
  <c r="C28" i="4"/>
  <c r="F28" i="4" s="1"/>
  <c r="D27" i="4"/>
  <c r="E27" i="4" s="1"/>
  <c r="C24" i="4"/>
  <c r="F24" i="4" s="1"/>
  <c r="D23" i="4"/>
  <c r="E23" i="4" s="1"/>
  <c r="C20" i="4"/>
  <c r="F20" i="4" s="1"/>
  <c r="D19" i="4"/>
  <c r="E19" i="4" s="1"/>
  <c r="C16" i="4"/>
  <c r="F16" i="4" s="1"/>
  <c r="D15" i="4"/>
  <c r="E15" i="4" s="1"/>
  <c r="C12" i="4"/>
  <c r="F12" i="4" s="1"/>
  <c r="D11" i="4"/>
  <c r="E11" i="4" s="1"/>
  <c r="C8" i="4"/>
  <c r="F8" i="4" s="1"/>
  <c r="D7" i="4"/>
  <c r="E7" i="4" s="1"/>
  <c r="C32" i="4"/>
  <c r="F32" i="4" s="1"/>
  <c r="D31" i="4"/>
  <c r="E31" i="4" s="1"/>
  <c r="A66" i="3"/>
  <c r="A67" i="3" s="1"/>
  <c r="A68" i="3" s="1"/>
  <c r="A69" i="3" s="1"/>
  <c r="D5" i="3"/>
  <c r="E5" i="3" s="1"/>
  <c r="D4" i="3"/>
  <c r="E4" i="3" s="1"/>
  <c r="C5" i="3"/>
  <c r="F5" i="3" s="1"/>
  <c r="C4" i="3"/>
  <c r="F4" i="3" s="1"/>
  <c r="B4" i="2"/>
  <c r="B6" i="2" s="1"/>
  <c r="K22" i="2"/>
  <c r="L20" i="2"/>
  <c r="L25" i="2" s="1"/>
  <c r="K20" i="2"/>
  <c r="K25" i="2" s="1"/>
  <c r="A6" i="2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3" i="1"/>
  <c r="D9" i="6" l="1"/>
  <c r="E9" i="6" s="1"/>
  <c r="C10" i="6"/>
  <c r="F10" i="6" s="1"/>
  <c r="C9" i="6"/>
  <c r="F9" i="6" s="1"/>
  <c r="A12" i="6"/>
  <c r="D11" i="5"/>
  <c r="E11" i="5" s="1"/>
  <c r="C12" i="5"/>
  <c r="F12" i="5" s="1"/>
  <c r="D12" i="5"/>
  <c r="E12" i="5" s="1"/>
  <c r="C11" i="5"/>
  <c r="F11" i="5" s="1"/>
  <c r="A20" i="5"/>
  <c r="G95" i="4"/>
  <c r="H95" i="4" s="1"/>
  <c r="G20" i="4"/>
  <c r="H20" i="4" s="1"/>
  <c r="G86" i="4"/>
  <c r="H86" i="4" s="1"/>
  <c r="G100" i="4"/>
  <c r="H100" i="4" s="1"/>
  <c r="G62" i="4"/>
  <c r="H62" i="4" s="1"/>
  <c r="G69" i="4"/>
  <c r="H69" i="4" s="1"/>
  <c r="G59" i="4"/>
  <c r="H59" i="4" s="1"/>
  <c r="G32" i="4"/>
  <c r="H32" i="4" s="1"/>
  <c r="G84" i="4"/>
  <c r="H84" i="4" s="1"/>
  <c r="G70" i="4"/>
  <c r="H70" i="4" s="1"/>
  <c r="G33" i="4"/>
  <c r="H33" i="4" s="1"/>
  <c r="G82" i="4"/>
  <c r="H82" i="4" s="1"/>
  <c r="G6" i="4"/>
  <c r="H6" i="4" s="1"/>
  <c r="G65" i="4"/>
  <c r="H65" i="4" s="1"/>
  <c r="G13" i="4"/>
  <c r="H13" i="4" s="1"/>
  <c r="G67" i="4"/>
  <c r="H67" i="4" s="1"/>
  <c r="G30" i="4"/>
  <c r="H30" i="4" s="1"/>
  <c r="G66" i="4"/>
  <c r="H66" i="4" s="1"/>
  <c r="G27" i="4"/>
  <c r="H27" i="4" s="1"/>
  <c r="G23" i="4"/>
  <c r="H23" i="4" s="1"/>
  <c r="G49" i="4"/>
  <c r="H49" i="4" s="1"/>
  <c r="G71" i="4"/>
  <c r="H71" i="4" s="1"/>
  <c r="G45" i="4"/>
  <c r="H45" i="4" s="1"/>
  <c r="G26" i="4"/>
  <c r="H26" i="4" s="1"/>
  <c r="G46" i="4"/>
  <c r="H46" i="4" s="1"/>
  <c r="G29" i="4"/>
  <c r="H29" i="4" s="1"/>
  <c r="G89" i="4"/>
  <c r="H89" i="4" s="1"/>
  <c r="G64" i="4"/>
  <c r="H64" i="4" s="1"/>
  <c r="G48" i="4"/>
  <c r="H48" i="4" s="1"/>
  <c r="G85" i="4"/>
  <c r="H85" i="4" s="1"/>
  <c r="G79" i="4"/>
  <c r="H79" i="4" s="1"/>
  <c r="G43" i="4"/>
  <c r="H43" i="4" s="1"/>
  <c r="G42" i="4"/>
  <c r="H42" i="4" s="1"/>
  <c r="G16" i="4"/>
  <c r="H16" i="4" s="1"/>
  <c r="G88" i="4"/>
  <c r="H88" i="4" s="1"/>
  <c r="G68" i="4"/>
  <c r="H68" i="4" s="1"/>
  <c r="G36" i="4"/>
  <c r="H36" i="4" s="1"/>
  <c r="G94" i="4"/>
  <c r="H94" i="4" s="1"/>
  <c r="G54" i="4"/>
  <c r="H54" i="4" s="1"/>
  <c r="G97" i="4"/>
  <c r="H97" i="4" s="1"/>
  <c r="G9" i="4"/>
  <c r="H9" i="4" s="1"/>
  <c r="G25" i="4"/>
  <c r="H25" i="4" s="1"/>
  <c r="G83" i="4"/>
  <c r="H83" i="4" s="1"/>
  <c r="G47" i="4"/>
  <c r="H47" i="4" s="1"/>
  <c r="G90" i="4"/>
  <c r="H90" i="4" s="1"/>
  <c r="G50" i="4"/>
  <c r="H50" i="4" s="1"/>
  <c r="G93" i="4"/>
  <c r="H93" i="4" s="1"/>
  <c r="G57" i="4"/>
  <c r="H57" i="4" s="1"/>
  <c r="G28" i="4"/>
  <c r="H28" i="4" s="1"/>
  <c r="G56" i="4"/>
  <c r="H56" i="4" s="1"/>
  <c r="G14" i="4"/>
  <c r="H14" i="4" s="1"/>
  <c r="G21" i="4"/>
  <c r="H21" i="4" s="1"/>
  <c r="G103" i="4"/>
  <c r="H103" i="4" s="1"/>
  <c r="G35" i="4"/>
  <c r="H35" i="4" s="1"/>
  <c r="G58" i="4"/>
  <c r="H58" i="4" s="1"/>
  <c r="G7" i="4"/>
  <c r="H7" i="4" s="1"/>
  <c r="G101" i="4"/>
  <c r="H101" i="4" s="1"/>
  <c r="G61" i="4"/>
  <c r="H61" i="4" s="1"/>
  <c r="G96" i="4"/>
  <c r="H96" i="4" s="1"/>
  <c r="G80" i="4"/>
  <c r="H80" i="4" s="1"/>
  <c r="G60" i="4"/>
  <c r="H60" i="4" s="1"/>
  <c r="G44" i="4"/>
  <c r="H44" i="4" s="1"/>
  <c r="G10" i="4"/>
  <c r="H10" i="4" s="1"/>
  <c r="G78" i="4"/>
  <c r="H78" i="4" s="1"/>
  <c r="G38" i="4"/>
  <c r="H38" i="4" s="1"/>
  <c r="G31" i="4"/>
  <c r="H31" i="4" s="1"/>
  <c r="G81" i="4"/>
  <c r="H81" i="4" s="1"/>
  <c r="G41" i="4"/>
  <c r="H41" i="4" s="1"/>
  <c r="G17" i="4"/>
  <c r="H17" i="4" s="1"/>
  <c r="G91" i="4"/>
  <c r="H91" i="4" s="1"/>
  <c r="G75" i="4"/>
  <c r="H75" i="4" s="1"/>
  <c r="G55" i="4"/>
  <c r="H55" i="4" s="1"/>
  <c r="G39" i="4"/>
  <c r="H39" i="4" s="1"/>
  <c r="G74" i="4"/>
  <c r="H74" i="4" s="1"/>
  <c r="G34" i="4"/>
  <c r="H34" i="4" s="1"/>
  <c r="G77" i="4"/>
  <c r="H77" i="4" s="1"/>
  <c r="G37" i="4"/>
  <c r="H37" i="4" s="1"/>
  <c r="G72" i="4"/>
  <c r="H72" i="4" s="1"/>
  <c r="G52" i="4"/>
  <c r="H52" i="4" s="1"/>
  <c r="G22" i="4"/>
  <c r="H22" i="4" s="1"/>
  <c r="G15" i="4"/>
  <c r="H15" i="4" s="1"/>
  <c r="G53" i="4"/>
  <c r="H53" i="4" s="1"/>
  <c r="G5" i="4"/>
  <c r="H5" i="4" s="1"/>
  <c r="G99" i="4"/>
  <c r="H99" i="4" s="1"/>
  <c r="G18" i="4"/>
  <c r="H18" i="4" s="1"/>
  <c r="G19" i="4"/>
  <c r="H19" i="4" s="1"/>
  <c r="G12" i="4"/>
  <c r="H12" i="4" s="1"/>
  <c r="G92" i="4"/>
  <c r="H92" i="4" s="1"/>
  <c r="G76" i="4"/>
  <c r="H76" i="4" s="1"/>
  <c r="G40" i="4"/>
  <c r="H40" i="4" s="1"/>
  <c r="G102" i="4"/>
  <c r="H102" i="4" s="1"/>
  <c r="G11" i="4"/>
  <c r="H11" i="4" s="1"/>
  <c r="G87" i="4"/>
  <c r="H87" i="4" s="1"/>
  <c r="G63" i="4"/>
  <c r="H63" i="4" s="1"/>
  <c r="G51" i="4"/>
  <c r="H51" i="4" s="1"/>
  <c r="G98" i="4"/>
  <c r="H98" i="4" s="1"/>
  <c r="G73" i="4"/>
  <c r="H73" i="4" s="1"/>
  <c r="G8" i="4"/>
  <c r="H8" i="4" s="1"/>
  <c r="G24" i="4"/>
  <c r="H24" i="4" s="1"/>
  <c r="G4" i="4"/>
  <c r="H4" i="4" s="1"/>
  <c r="M26" i="2"/>
  <c r="N27" i="2" s="1"/>
  <c r="C29" i="3"/>
  <c r="F29" i="3"/>
  <c r="D28" i="3"/>
  <c r="E28" i="3" s="1"/>
  <c r="D53" i="3"/>
  <c r="E53" i="3" s="1"/>
  <c r="C54" i="3"/>
  <c r="F54" i="3"/>
  <c r="D30" i="3"/>
  <c r="E30" i="3" s="1"/>
  <c r="C31" i="3"/>
  <c r="F31" i="3" s="1"/>
  <c r="D38" i="3"/>
  <c r="E38" i="3" s="1"/>
  <c r="C39" i="3"/>
  <c r="F39" i="3" s="1"/>
  <c r="C64" i="3"/>
  <c r="F64" i="3" s="1"/>
  <c r="D63" i="3"/>
  <c r="E63" i="3" s="1"/>
  <c r="D10" i="3"/>
  <c r="E10" i="3" s="1"/>
  <c r="C11" i="3"/>
  <c r="F11" i="3" s="1"/>
  <c r="C27" i="3"/>
  <c r="F27" i="3" s="1"/>
  <c r="D26" i="3"/>
  <c r="E26" i="3" s="1"/>
  <c r="C47" i="3"/>
  <c r="F47" i="3" s="1"/>
  <c r="D46" i="3"/>
  <c r="E46" i="3" s="1"/>
  <c r="D54" i="3"/>
  <c r="E54" i="3" s="1"/>
  <c r="C55" i="3"/>
  <c r="F55" i="3" s="1"/>
  <c r="D31" i="3"/>
  <c r="E31" i="3" s="1"/>
  <c r="C32" i="3"/>
  <c r="F32" i="3" s="1"/>
  <c r="D39" i="3"/>
  <c r="E39" i="3" s="1"/>
  <c r="C40" i="3"/>
  <c r="F40" i="3" s="1"/>
  <c r="D66" i="3"/>
  <c r="E66" i="3" s="1"/>
  <c r="D16" i="3"/>
  <c r="E16" i="3" s="1"/>
  <c r="C17" i="3"/>
  <c r="F17" i="3" s="1"/>
  <c r="D15" i="3"/>
  <c r="E15" i="3" s="1"/>
  <c r="C16" i="3"/>
  <c r="F16" i="3" s="1"/>
  <c r="D47" i="3"/>
  <c r="E47" i="3" s="1"/>
  <c r="C48" i="3"/>
  <c r="F48" i="3" s="1"/>
  <c r="D55" i="3"/>
  <c r="E55" i="3" s="1"/>
  <c r="C56" i="3"/>
  <c r="F56" i="3" s="1"/>
  <c r="D32" i="3"/>
  <c r="E32" i="3" s="1"/>
  <c r="C33" i="3"/>
  <c r="F33" i="3" s="1"/>
  <c r="D40" i="3"/>
  <c r="E40" i="3" s="1"/>
  <c r="C41" i="3"/>
  <c r="F41" i="3" s="1"/>
  <c r="C65" i="3"/>
  <c r="F65" i="3" s="1"/>
  <c r="D64" i="3"/>
  <c r="E64" i="3" s="1"/>
  <c r="D14" i="3"/>
  <c r="E14" i="3" s="1"/>
  <c r="C15" i="3"/>
  <c r="F15" i="3" s="1"/>
  <c r="D6" i="3"/>
  <c r="E6" i="3" s="1"/>
  <c r="C7" i="3"/>
  <c r="F7" i="3" s="1"/>
  <c r="D13" i="3"/>
  <c r="E13" i="3" s="1"/>
  <c r="C14" i="3"/>
  <c r="F14" i="3" s="1"/>
  <c r="C6" i="3"/>
  <c r="F6" i="3" s="1"/>
  <c r="A70" i="3"/>
  <c r="D21" i="3"/>
  <c r="E21" i="3" s="1"/>
  <c r="C22" i="3"/>
  <c r="F22" i="3" s="1"/>
  <c r="C23" i="3"/>
  <c r="F23" i="3" s="1"/>
  <c r="D22" i="3"/>
  <c r="E22" i="3" s="1"/>
  <c r="D49" i="3"/>
  <c r="E49" i="3" s="1"/>
  <c r="C50" i="3"/>
  <c r="F50" i="3" s="1"/>
  <c r="D57" i="3"/>
  <c r="E57" i="3" s="1"/>
  <c r="C58" i="3"/>
  <c r="F58" i="3" s="1"/>
  <c r="C66" i="3"/>
  <c r="F66" i="3" s="1"/>
  <c r="D65" i="3"/>
  <c r="E65" i="3" s="1"/>
  <c r="D34" i="3"/>
  <c r="E34" i="3" s="1"/>
  <c r="C35" i="3"/>
  <c r="F35" i="3" s="1"/>
  <c r="D42" i="3"/>
  <c r="E42" i="3" s="1"/>
  <c r="C43" i="3"/>
  <c r="F43" i="3" s="1"/>
  <c r="D18" i="3"/>
  <c r="E18" i="3" s="1"/>
  <c r="C19" i="3"/>
  <c r="F19" i="3" s="1"/>
  <c r="D17" i="3"/>
  <c r="E17" i="3" s="1"/>
  <c r="C18" i="3"/>
  <c r="F18" i="3" s="1"/>
  <c r="D9" i="3"/>
  <c r="E9" i="3" s="1"/>
  <c r="C10" i="3"/>
  <c r="F10" i="3" s="1"/>
  <c r="C21" i="3"/>
  <c r="F21" i="3" s="1"/>
  <c r="D20" i="3"/>
  <c r="E20" i="3" s="1"/>
  <c r="C24" i="3"/>
  <c r="F24" i="3" s="1"/>
  <c r="D23" i="3"/>
  <c r="E23" i="3" s="1"/>
  <c r="D50" i="3"/>
  <c r="E50" i="3" s="1"/>
  <c r="C51" i="3"/>
  <c r="F51" i="3" s="1"/>
  <c r="D58" i="3"/>
  <c r="E58" i="3" s="1"/>
  <c r="C59" i="3"/>
  <c r="F59" i="3" s="1"/>
  <c r="D35" i="3"/>
  <c r="E35" i="3" s="1"/>
  <c r="C36" i="3"/>
  <c r="F36" i="3" s="1"/>
  <c r="D43" i="3"/>
  <c r="E43" i="3" s="1"/>
  <c r="C44" i="3"/>
  <c r="F44" i="3" s="1"/>
  <c r="D8" i="3"/>
  <c r="E8" i="3" s="1"/>
  <c r="C9" i="3"/>
  <c r="F9" i="3" s="1"/>
  <c r="D7" i="3"/>
  <c r="E7" i="3" s="1"/>
  <c r="C8" i="3"/>
  <c r="F8" i="3" s="1"/>
  <c r="C25" i="3"/>
  <c r="F25" i="3" s="1"/>
  <c r="D24" i="3"/>
  <c r="E24" i="3" s="1"/>
  <c r="D51" i="3"/>
  <c r="E51" i="3" s="1"/>
  <c r="C52" i="3"/>
  <c r="F52" i="3" s="1"/>
  <c r="D59" i="3"/>
  <c r="E59" i="3" s="1"/>
  <c r="C60" i="3"/>
  <c r="F60" i="3" s="1"/>
  <c r="D36" i="3"/>
  <c r="E36" i="3" s="1"/>
  <c r="C37" i="3"/>
  <c r="F37" i="3" s="1"/>
  <c r="D44" i="3"/>
  <c r="E44" i="3" s="1"/>
  <c r="C45" i="3"/>
  <c r="F45" i="3" s="1"/>
  <c r="C63" i="3"/>
  <c r="F63" i="3" s="1"/>
  <c r="D62" i="3"/>
  <c r="E62" i="3" s="1"/>
  <c r="C26" i="3"/>
  <c r="F26" i="3" s="1"/>
  <c r="D25" i="3"/>
  <c r="E25" i="3" s="1"/>
  <c r="C28" i="3"/>
  <c r="F28" i="3" s="1"/>
  <c r="D27" i="3"/>
  <c r="E27" i="3" s="1"/>
  <c r="D48" i="3"/>
  <c r="E48" i="3" s="1"/>
  <c r="C49" i="3"/>
  <c r="F49" i="3" s="1"/>
  <c r="D52" i="3"/>
  <c r="E52" i="3" s="1"/>
  <c r="C53" i="3"/>
  <c r="F53" i="3"/>
  <c r="D56" i="3"/>
  <c r="E56" i="3" s="1"/>
  <c r="C57" i="3"/>
  <c r="F57" i="3" s="1"/>
  <c r="D60" i="3"/>
  <c r="E60" i="3" s="1"/>
  <c r="C61" i="3"/>
  <c r="F61" i="3" s="1"/>
  <c r="D29" i="3"/>
  <c r="E29" i="3" s="1"/>
  <c r="C30" i="3"/>
  <c r="F30" i="3" s="1"/>
  <c r="D33" i="3"/>
  <c r="E33" i="3" s="1"/>
  <c r="C34" i="3"/>
  <c r="F34" i="3" s="1"/>
  <c r="D37" i="3"/>
  <c r="E37" i="3" s="1"/>
  <c r="C38" i="3"/>
  <c r="F38" i="3" s="1"/>
  <c r="D41" i="3"/>
  <c r="E41" i="3" s="1"/>
  <c r="C42" i="3"/>
  <c r="F42" i="3" s="1"/>
  <c r="D45" i="3"/>
  <c r="E45" i="3" s="1"/>
  <c r="C46" i="3"/>
  <c r="F46" i="3" s="1"/>
  <c r="C62" i="3"/>
  <c r="F62" i="3" s="1"/>
  <c r="D61" i="3"/>
  <c r="E61" i="3" s="1"/>
  <c r="D12" i="3"/>
  <c r="E12" i="3" s="1"/>
  <c r="C13" i="3"/>
  <c r="F13" i="3" s="1"/>
  <c r="D19" i="3"/>
  <c r="E19" i="3" s="1"/>
  <c r="C20" i="3"/>
  <c r="F20" i="3" s="1"/>
  <c r="D11" i="3"/>
  <c r="E11" i="3" s="1"/>
  <c r="C12" i="3"/>
  <c r="F12" i="3" s="1"/>
  <c r="B5" i="2"/>
  <c r="B7" i="2"/>
  <c r="A7" i="2"/>
  <c r="M64" i="1"/>
  <c r="M62" i="1"/>
  <c r="M61" i="1"/>
  <c r="L61" i="1"/>
  <c r="L60" i="1"/>
  <c r="M60" i="1"/>
  <c r="M59" i="1"/>
  <c r="L59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3" i="1"/>
  <c r="M24" i="1"/>
  <c r="N25" i="1"/>
  <c r="N27" i="1" s="1"/>
  <c r="L23" i="1"/>
  <c r="K23" i="1"/>
  <c r="L18" i="1"/>
  <c r="K18" i="1"/>
  <c r="K20" i="1"/>
  <c r="D10" i="6" l="1"/>
  <c r="E10" i="6" s="1"/>
  <c r="A13" i="6"/>
  <c r="C11" i="6"/>
  <c r="F11" i="6" s="1"/>
  <c r="D14" i="5"/>
  <c r="E14" i="5" s="1"/>
  <c r="C14" i="5"/>
  <c r="F14" i="5" s="1"/>
  <c r="D13" i="5"/>
  <c r="E13" i="5" s="1"/>
  <c r="C13" i="5"/>
  <c r="F13" i="5" s="1"/>
  <c r="A21" i="5"/>
  <c r="C68" i="3"/>
  <c r="F68" i="3" s="1"/>
  <c r="D67" i="3"/>
  <c r="E67" i="3" s="1"/>
  <c r="A71" i="3"/>
  <c r="C69" i="3"/>
  <c r="F69" i="3" s="1"/>
  <c r="D68" i="3"/>
  <c r="E68" i="3" s="1"/>
  <c r="C67" i="3"/>
  <c r="F67" i="3" s="1"/>
  <c r="A8" i="2"/>
  <c r="B8" i="2" s="1"/>
  <c r="C35" i="1"/>
  <c r="C51" i="1"/>
  <c r="C71" i="1"/>
  <c r="C83" i="1"/>
  <c r="C87" i="1"/>
  <c r="C94" i="1"/>
  <c r="F94" i="1" s="1"/>
  <c r="C99" i="1"/>
  <c r="D3" i="1"/>
  <c r="E3" i="1" s="1"/>
  <c r="D4" i="1"/>
  <c r="E4" i="1" s="1"/>
  <c r="D5" i="1"/>
  <c r="E5" i="1" s="1"/>
  <c r="D8" i="1"/>
  <c r="E8" i="1" s="1"/>
  <c r="D9" i="1"/>
  <c r="E9" i="1" s="1"/>
  <c r="D12" i="1"/>
  <c r="E12" i="1" s="1"/>
  <c r="D13" i="1"/>
  <c r="E13" i="1" s="1"/>
  <c r="D16" i="1"/>
  <c r="E16" i="1" s="1"/>
  <c r="D17" i="1"/>
  <c r="E17" i="1" s="1"/>
  <c r="D20" i="1"/>
  <c r="E20" i="1" s="1"/>
  <c r="D21" i="1"/>
  <c r="E21" i="1" s="1"/>
  <c r="D24" i="1"/>
  <c r="E24" i="1" s="1"/>
  <c r="D25" i="1"/>
  <c r="E25" i="1" s="1"/>
  <c r="D28" i="1"/>
  <c r="E28" i="1" s="1"/>
  <c r="D29" i="1"/>
  <c r="E29" i="1" s="1"/>
  <c r="D32" i="1"/>
  <c r="E32" i="1" s="1"/>
  <c r="D33" i="1"/>
  <c r="E33" i="1" s="1"/>
  <c r="D36" i="1"/>
  <c r="E36" i="1" s="1"/>
  <c r="D37" i="1"/>
  <c r="E37" i="1" s="1"/>
  <c r="D40" i="1"/>
  <c r="E40" i="1" s="1"/>
  <c r="D41" i="1"/>
  <c r="E41" i="1" s="1"/>
  <c r="D44" i="1"/>
  <c r="E44" i="1" s="1"/>
  <c r="D45" i="1"/>
  <c r="E45" i="1" s="1"/>
  <c r="D48" i="1"/>
  <c r="E48" i="1" s="1"/>
  <c r="D49" i="1"/>
  <c r="E49" i="1" s="1"/>
  <c r="D52" i="1"/>
  <c r="E52" i="1" s="1"/>
  <c r="D53" i="1"/>
  <c r="E53" i="1" s="1"/>
  <c r="D56" i="1"/>
  <c r="E56" i="1" s="1"/>
  <c r="D57" i="1"/>
  <c r="E57" i="1" s="1"/>
  <c r="D60" i="1"/>
  <c r="E60" i="1" s="1"/>
  <c r="D61" i="1"/>
  <c r="E61" i="1" s="1"/>
  <c r="D64" i="1"/>
  <c r="E64" i="1" s="1"/>
  <c r="D65" i="1"/>
  <c r="E65" i="1" s="1"/>
  <c r="D68" i="1"/>
  <c r="E68" i="1" s="1"/>
  <c r="D69" i="1"/>
  <c r="E69" i="1" s="1"/>
  <c r="D72" i="1"/>
  <c r="E72" i="1" s="1"/>
  <c r="D73" i="1"/>
  <c r="E73" i="1" s="1"/>
  <c r="D76" i="1"/>
  <c r="E76" i="1" s="1"/>
  <c r="D77" i="1"/>
  <c r="E77" i="1" s="1"/>
  <c r="D80" i="1"/>
  <c r="E80" i="1" s="1"/>
  <c r="D81" i="1"/>
  <c r="E81" i="1" s="1"/>
  <c r="D84" i="1"/>
  <c r="E84" i="1" s="1"/>
  <c r="D85" i="1"/>
  <c r="E85" i="1" s="1"/>
  <c r="D88" i="1"/>
  <c r="E88" i="1" s="1"/>
  <c r="D89" i="1"/>
  <c r="E89" i="1" s="1"/>
  <c r="D92" i="1"/>
  <c r="E92" i="1" s="1"/>
  <c r="D93" i="1"/>
  <c r="E93" i="1" s="1"/>
  <c r="D96" i="1"/>
  <c r="E96" i="1" s="1"/>
  <c r="D97" i="1"/>
  <c r="E97" i="1" s="1"/>
  <c r="D100" i="1"/>
  <c r="E100" i="1" s="1"/>
  <c r="D101" i="1"/>
  <c r="E101" i="1" s="1"/>
  <c r="D102" i="1"/>
  <c r="E102" i="1" s="1"/>
  <c r="D2" i="1"/>
  <c r="E2" i="1" s="1"/>
  <c r="C3" i="1"/>
  <c r="F3" i="1" s="1"/>
  <c r="C4" i="1"/>
  <c r="F4" i="1" s="1"/>
  <c r="C5" i="1"/>
  <c r="F5" i="1" s="1"/>
  <c r="C8" i="1"/>
  <c r="F8" i="1" s="1"/>
  <c r="C9" i="1"/>
  <c r="F9" i="1" s="1"/>
  <c r="C12" i="1"/>
  <c r="F12" i="1" s="1"/>
  <c r="C13" i="1"/>
  <c r="F13" i="1" s="1"/>
  <c r="C15" i="1"/>
  <c r="C16" i="1"/>
  <c r="F16" i="1" s="1"/>
  <c r="C17" i="1"/>
  <c r="F17" i="1" s="1"/>
  <c r="C20" i="1"/>
  <c r="F20" i="1" s="1"/>
  <c r="C21" i="1"/>
  <c r="F21" i="1" s="1"/>
  <c r="C24" i="1"/>
  <c r="F24" i="1" s="1"/>
  <c r="C25" i="1"/>
  <c r="F25" i="1" s="1"/>
  <c r="C28" i="1"/>
  <c r="F28" i="1" s="1"/>
  <c r="C29" i="1"/>
  <c r="F29" i="1" s="1"/>
  <c r="C31" i="1"/>
  <c r="C32" i="1"/>
  <c r="F32" i="1" s="1"/>
  <c r="C33" i="1"/>
  <c r="F33" i="1" s="1"/>
  <c r="C36" i="1"/>
  <c r="F36" i="1" s="1"/>
  <c r="C37" i="1"/>
  <c r="F37" i="1" s="1"/>
  <c r="C40" i="1"/>
  <c r="F40" i="1" s="1"/>
  <c r="C41" i="1"/>
  <c r="F41" i="1" s="1"/>
  <c r="C44" i="1"/>
  <c r="F44" i="1" s="1"/>
  <c r="C45" i="1"/>
  <c r="F45" i="1" s="1"/>
  <c r="C47" i="1"/>
  <c r="C48" i="1"/>
  <c r="F48" i="1" s="1"/>
  <c r="C49" i="1"/>
  <c r="F49" i="1" s="1"/>
  <c r="C52" i="1"/>
  <c r="F52" i="1" s="1"/>
  <c r="C53" i="1"/>
  <c r="F53" i="1" s="1"/>
  <c r="C56" i="1"/>
  <c r="F56" i="1" s="1"/>
  <c r="C57" i="1"/>
  <c r="F57" i="1" s="1"/>
  <c r="C60" i="1"/>
  <c r="F60" i="1" s="1"/>
  <c r="C61" i="1"/>
  <c r="F61" i="1" s="1"/>
  <c r="C63" i="1"/>
  <c r="C64" i="1"/>
  <c r="F64" i="1" s="1"/>
  <c r="C65" i="1"/>
  <c r="F65" i="1" s="1"/>
  <c r="C68" i="1"/>
  <c r="F68" i="1" s="1"/>
  <c r="C69" i="1"/>
  <c r="F69" i="1" s="1"/>
  <c r="C72" i="1"/>
  <c r="F72" i="1" s="1"/>
  <c r="C73" i="1"/>
  <c r="F73" i="1" s="1"/>
  <c r="C76" i="1"/>
  <c r="F76" i="1" s="1"/>
  <c r="C77" i="1"/>
  <c r="F77" i="1" s="1"/>
  <c r="C79" i="1"/>
  <c r="C80" i="1"/>
  <c r="F80" i="1" s="1"/>
  <c r="C81" i="1"/>
  <c r="F81" i="1" s="1"/>
  <c r="C84" i="1"/>
  <c r="F84" i="1" s="1"/>
  <c r="C85" i="1"/>
  <c r="F85" i="1" s="1"/>
  <c r="C88" i="1"/>
  <c r="F88" i="1" s="1"/>
  <c r="C89" i="1"/>
  <c r="F89" i="1" s="1"/>
  <c r="C92" i="1"/>
  <c r="F92" i="1" s="1"/>
  <c r="C93" i="1"/>
  <c r="F93" i="1" s="1"/>
  <c r="C96" i="1"/>
  <c r="F96" i="1" s="1"/>
  <c r="C97" i="1"/>
  <c r="F97" i="1" s="1"/>
  <c r="C100" i="1"/>
  <c r="F100" i="1" s="1"/>
  <c r="C101" i="1"/>
  <c r="F101" i="1" s="1"/>
  <c r="C102" i="1"/>
  <c r="F102" i="1" s="1"/>
  <c r="G102" i="1" s="1"/>
  <c r="H102" i="1" s="1"/>
  <c r="C2" i="1"/>
  <c r="F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4" i="1"/>
  <c r="A14" i="6" l="1"/>
  <c r="D11" i="6"/>
  <c r="E11" i="6" s="1"/>
  <c r="D17" i="5"/>
  <c r="E17" i="5" s="1"/>
  <c r="D15" i="5"/>
  <c r="E15" i="5" s="1"/>
  <c r="C16" i="5"/>
  <c r="F16" i="5" s="1"/>
  <c r="C15" i="5"/>
  <c r="F15" i="5" s="1"/>
  <c r="D16" i="5"/>
  <c r="E16" i="5" s="1"/>
  <c r="C17" i="5"/>
  <c r="F17" i="5" s="1"/>
  <c r="A22" i="5"/>
  <c r="A72" i="3"/>
  <c r="C70" i="3"/>
  <c r="F70" i="3" s="1"/>
  <c r="D69" i="3"/>
  <c r="E69" i="3" s="1"/>
  <c r="A9" i="2"/>
  <c r="B9" i="2" s="1"/>
  <c r="G100" i="1"/>
  <c r="H100" i="1" s="1"/>
  <c r="G101" i="1"/>
  <c r="H101" i="1" s="1"/>
  <c r="D90" i="1"/>
  <c r="E90" i="1" s="1"/>
  <c r="D91" i="1"/>
  <c r="E91" i="1" s="1"/>
  <c r="F79" i="1"/>
  <c r="D78" i="1"/>
  <c r="E78" i="1" s="1"/>
  <c r="D79" i="1"/>
  <c r="E79" i="1" s="1"/>
  <c r="C78" i="1"/>
  <c r="F78" i="1" s="1"/>
  <c r="D66" i="1"/>
  <c r="E66" i="1" s="1"/>
  <c r="D67" i="1"/>
  <c r="E67" i="1" s="1"/>
  <c r="C66" i="1"/>
  <c r="F66" i="1" s="1"/>
  <c r="D54" i="1"/>
  <c r="E54" i="1" s="1"/>
  <c r="D55" i="1"/>
  <c r="E55" i="1" s="1"/>
  <c r="C54" i="1"/>
  <c r="F54" i="1" s="1"/>
  <c r="F47" i="1"/>
  <c r="D46" i="1"/>
  <c r="E46" i="1" s="1"/>
  <c r="D47" i="1"/>
  <c r="E47" i="1" s="1"/>
  <c r="C46" i="1"/>
  <c r="F46" i="1" s="1"/>
  <c r="D38" i="1"/>
  <c r="E38" i="1" s="1"/>
  <c r="D39" i="1"/>
  <c r="E39" i="1" s="1"/>
  <c r="C38" i="1"/>
  <c r="F38" i="1" s="1"/>
  <c r="F31" i="1"/>
  <c r="D30" i="1"/>
  <c r="E30" i="1" s="1"/>
  <c r="D31" i="1"/>
  <c r="E31" i="1" s="1"/>
  <c r="C30" i="1"/>
  <c r="F30" i="1" s="1"/>
  <c r="D18" i="1"/>
  <c r="E18" i="1" s="1"/>
  <c r="D19" i="1"/>
  <c r="E19" i="1" s="1"/>
  <c r="C18" i="1"/>
  <c r="F18" i="1" s="1"/>
  <c r="F15" i="1"/>
  <c r="D14" i="1"/>
  <c r="E14" i="1" s="1"/>
  <c r="D15" i="1"/>
  <c r="E15" i="1" s="1"/>
  <c r="C14" i="1"/>
  <c r="F14" i="1" s="1"/>
  <c r="D6" i="1"/>
  <c r="E6" i="1" s="1"/>
  <c r="D7" i="1"/>
  <c r="E7" i="1" s="1"/>
  <c r="C6" i="1"/>
  <c r="F6" i="1" s="1"/>
  <c r="C95" i="1"/>
  <c r="F95" i="1" s="1"/>
  <c r="C91" i="1"/>
  <c r="F91" i="1" s="1"/>
  <c r="C67" i="1"/>
  <c r="F67" i="1" s="1"/>
  <c r="C19" i="1"/>
  <c r="F19" i="1" s="1"/>
  <c r="F99" i="1"/>
  <c r="G99" i="1" s="1"/>
  <c r="H99" i="1" s="1"/>
  <c r="D98" i="1"/>
  <c r="E98" i="1" s="1"/>
  <c r="D99" i="1"/>
  <c r="E99" i="1" s="1"/>
  <c r="F87" i="1"/>
  <c r="D86" i="1"/>
  <c r="E86" i="1" s="1"/>
  <c r="D87" i="1"/>
  <c r="E87" i="1" s="1"/>
  <c r="D74" i="1"/>
  <c r="E74" i="1" s="1"/>
  <c r="D75" i="1"/>
  <c r="E75" i="1" s="1"/>
  <c r="C74" i="1"/>
  <c r="F74" i="1" s="1"/>
  <c r="F63" i="1"/>
  <c r="D62" i="1"/>
  <c r="E62" i="1" s="1"/>
  <c r="D63" i="1"/>
  <c r="E63" i="1" s="1"/>
  <c r="C62" i="1"/>
  <c r="F62" i="1" s="1"/>
  <c r="F51" i="1"/>
  <c r="D50" i="1"/>
  <c r="E50" i="1" s="1"/>
  <c r="D51" i="1"/>
  <c r="E51" i="1" s="1"/>
  <c r="C50" i="1"/>
  <c r="F50" i="1" s="1"/>
  <c r="D42" i="1"/>
  <c r="E42" i="1" s="1"/>
  <c r="D43" i="1"/>
  <c r="E43" i="1" s="1"/>
  <c r="C42" i="1"/>
  <c r="F42" i="1" s="1"/>
  <c r="F35" i="1"/>
  <c r="D34" i="1"/>
  <c r="E34" i="1" s="1"/>
  <c r="D35" i="1"/>
  <c r="E35" i="1" s="1"/>
  <c r="C34" i="1"/>
  <c r="F34" i="1" s="1"/>
  <c r="D22" i="1"/>
  <c r="E22" i="1" s="1"/>
  <c r="D23" i="1"/>
  <c r="E23" i="1" s="1"/>
  <c r="C22" i="1"/>
  <c r="F22" i="1" s="1"/>
  <c r="D10" i="1"/>
  <c r="E10" i="1" s="1"/>
  <c r="D11" i="1"/>
  <c r="E11" i="1" s="1"/>
  <c r="C10" i="1"/>
  <c r="F10" i="1" s="1"/>
  <c r="C98" i="1"/>
  <c r="F98" i="1" s="1"/>
  <c r="C90" i="1"/>
  <c r="F90" i="1" s="1"/>
  <c r="C86" i="1"/>
  <c r="F86" i="1" s="1"/>
  <c r="C55" i="1"/>
  <c r="F55" i="1" s="1"/>
  <c r="C39" i="1"/>
  <c r="F39" i="1" s="1"/>
  <c r="C23" i="1"/>
  <c r="F23" i="1" s="1"/>
  <c r="C7" i="1"/>
  <c r="F7" i="1" s="1"/>
  <c r="D94" i="1"/>
  <c r="E94" i="1" s="1"/>
  <c r="D95" i="1"/>
  <c r="E95" i="1" s="1"/>
  <c r="F83" i="1"/>
  <c r="D82" i="1"/>
  <c r="E82" i="1" s="1"/>
  <c r="D83" i="1"/>
  <c r="E83" i="1" s="1"/>
  <c r="C82" i="1"/>
  <c r="F82" i="1" s="1"/>
  <c r="F71" i="1"/>
  <c r="D70" i="1"/>
  <c r="E70" i="1" s="1"/>
  <c r="D71" i="1"/>
  <c r="E71" i="1" s="1"/>
  <c r="C70" i="1"/>
  <c r="F70" i="1" s="1"/>
  <c r="D58" i="1"/>
  <c r="E58" i="1" s="1"/>
  <c r="D59" i="1"/>
  <c r="E59" i="1" s="1"/>
  <c r="C58" i="1"/>
  <c r="F58" i="1" s="1"/>
  <c r="D26" i="1"/>
  <c r="E26" i="1" s="1"/>
  <c r="D27" i="1"/>
  <c r="E27" i="1" s="1"/>
  <c r="C26" i="1"/>
  <c r="F26" i="1" s="1"/>
  <c r="C75" i="1"/>
  <c r="F75" i="1" s="1"/>
  <c r="C59" i="1"/>
  <c r="F59" i="1" s="1"/>
  <c r="C43" i="1"/>
  <c r="F43" i="1" s="1"/>
  <c r="C27" i="1"/>
  <c r="F27" i="1" s="1"/>
  <c r="C11" i="1"/>
  <c r="F11" i="1" s="1"/>
  <c r="D12" i="6" l="1"/>
  <c r="E12" i="6" s="1"/>
  <c r="C13" i="6"/>
  <c r="F13" i="6" s="1"/>
  <c r="A15" i="6"/>
  <c r="C12" i="6"/>
  <c r="F12" i="6" s="1"/>
  <c r="D20" i="5"/>
  <c r="E20" i="5" s="1"/>
  <c r="C20" i="5"/>
  <c r="F20" i="5" s="1"/>
  <c r="A23" i="5"/>
  <c r="D70" i="3"/>
  <c r="E70" i="3" s="1"/>
  <c r="A73" i="3"/>
  <c r="C71" i="3"/>
  <c r="F71" i="3" s="1"/>
  <c r="A10" i="2"/>
  <c r="B10" i="2" s="1"/>
  <c r="G94" i="1"/>
  <c r="H94" i="1" s="1"/>
  <c r="G93" i="1"/>
  <c r="H93" i="1" s="1"/>
  <c r="G98" i="1"/>
  <c r="H98" i="1" s="1"/>
  <c r="G57" i="1"/>
  <c r="H57" i="1" s="1"/>
  <c r="G68" i="1"/>
  <c r="H68" i="1" s="1"/>
  <c r="G82" i="1"/>
  <c r="H82" i="1" s="1"/>
  <c r="G39" i="1"/>
  <c r="H39" i="1" s="1"/>
  <c r="G28" i="1"/>
  <c r="H28" i="1" s="1"/>
  <c r="G37" i="1"/>
  <c r="H37" i="1" s="1"/>
  <c r="G32" i="1"/>
  <c r="H32" i="1" s="1"/>
  <c r="G36" i="1"/>
  <c r="H36" i="1" s="1"/>
  <c r="G25" i="1"/>
  <c r="H25" i="1" s="1"/>
  <c r="G55" i="1"/>
  <c r="H55" i="1" s="1"/>
  <c r="G53" i="1"/>
  <c r="H53" i="1" s="1"/>
  <c r="G49" i="1"/>
  <c r="H49" i="1" s="1"/>
  <c r="G61" i="1"/>
  <c r="H61" i="1" s="1"/>
  <c r="G7" i="1"/>
  <c r="H7" i="1" s="1"/>
  <c r="G5" i="1"/>
  <c r="H5" i="1" s="1"/>
  <c r="G3" i="1"/>
  <c r="H3" i="1" s="1"/>
  <c r="G2" i="1"/>
  <c r="H2" i="1" s="1"/>
  <c r="G19" i="1"/>
  <c r="H19" i="1" s="1"/>
  <c r="G13" i="1"/>
  <c r="H13" i="1" s="1"/>
  <c r="G17" i="1"/>
  <c r="H17" i="1" s="1"/>
  <c r="G12" i="1"/>
  <c r="H12" i="1" s="1"/>
  <c r="G16" i="1"/>
  <c r="H16" i="1" s="1"/>
  <c r="G27" i="1"/>
  <c r="H27" i="1" s="1"/>
  <c r="G24" i="1"/>
  <c r="H24" i="1" s="1"/>
  <c r="G59" i="1"/>
  <c r="H59" i="1" s="1"/>
  <c r="G56" i="1"/>
  <c r="H56" i="1" s="1"/>
  <c r="G11" i="1"/>
  <c r="H11" i="1" s="1"/>
  <c r="G75" i="1"/>
  <c r="H75" i="1" s="1"/>
  <c r="G73" i="1"/>
  <c r="H73" i="1" s="1"/>
  <c r="G67" i="1"/>
  <c r="H67" i="1" s="1"/>
  <c r="G35" i="1"/>
  <c r="H35" i="1" s="1"/>
  <c r="G77" i="1"/>
  <c r="H77" i="1" s="1"/>
  <c r="G66" i="1"/>
  <c r="H66" i="1" s="1"/>
  <c r="G79" i="1"/>
  <c r="H79" i="1" s="1"/>
  <c r="G91" i="1"/>
  <c r="H91" i="1" s="1"/>
  <c r="G96" i="1"/>
  <c r="H96" i="1" s="1"/>
  <c r="G80" i="1"/>
  <c r="H80" i="1" s="1"/>
  <c r="G97" i="1"/>
  <c r="H97" i="1" s="1"/>
  <c r="G33" i="1"/>
  <c r="H33" i="1" s="1"/>
  <c r="G81" i="1"/>
  <c r="H81" i="1" s="1"/>
  <c r="G10" i="1"/>
  <c r="H10" i="1" s="1"/>
  <c r="G22" i="1"/>
  <c r="H22" i="1" s="1"/>
  <c r="G34" i="1"/>
  <c r="H34" i="1" s="1"/>
  <c r="G42" i="1"/>
  <c r="H42" i="1" s="1"/>
  <c r="G50" i="1"/>
  <c r="H50" i="1" s="1"/>
  <c r="G63" i="1"/>
  <c r="H63" i="1" s="1"/>
  <c r="G8" i="1"/>
  <c r="H8" i="1" s="1"/>
  <c r="G29" i="1"/>
  <c r="H29" i="1" s="1"/>
  <c r="G78" i="1"/>
  <c r="H78" i="1" s="1"/>
  <c r="G92" i="1"/>
  <c r="H92" i="1" s="1"/>
  <c r="G43" i="1"/>
  <c r="H43" i="1" s="1"/>
  <c r="G26" i="1"/>
  <c r="H26" i="1" s="1"/>
  <c r="G71" i="1"/>
  <c r="H71" i="1" s="1"/>
  <c r="G60" i="1"/>
  <c r="H60" i="1" s="1"/>
  <c r="G86" i="1"/>
  <c r="H86" i="1" s="1"/>
  <c r="G62" i="1"/>
  <c r="H62" i="1" s="1"/>
  <c r="G87" i="1"/>
  <c r="H87" i="1" s="1"/>
  <c r="G40" i="1"/>
  <c r="H40" i="1" s="1"/>
  <c r="G15" i="1"/>
  <c r="H15" i="1" s="1"/>
  <c r="G31" i="1"/>
  <c r="H31" i="1" s="1"/>
  <c r="G47" i="1"/>
  <c r="H47" i="1" s="1"/>
  <c r="G9" i="1"/>
  <c r="H9" i="1" s="1"/>
  <c r="G76" i="1"/>
  <c r="H76" i="1" s="1"/>
  <c r="G23" i="1"/>
  <c r="H23" i="1" s="1"/>
  <c r="G51" i="1"/>
  <c r="H51" i="1" s="1"/>
  <c r="G21" i="1"/>
  <c r="H21" i="1" s="1"/>
  <c r="G64" i="1"/>
  <c r="H64" i="1" s="1"/>
  <c r="G85" i="1"/>
  <c r="H85" i="1" s="1"/>
  <c r="G58" i="1"/>
  <c r="H58" i="1" s="1"/>
  <c r="G20" i="1"/>
  <c r="H20" i="1" s="1"/>
  <c r="G48" i="1"/>
  <c r="H48" i="1" s="1"/>
  <c r="G69" i="1"/>
  <c r="H69" i="1" s="1"/>
  <c r="G89" i="1"/>
  <c r="H89" i="1" s="1"/>
  <c r="G70" i="1"/>
  <c r="H70" i="1" s="1"/>
  <c r="G83" i="1"/>
  <c r="H83" i="1" s="1"/>
  <c r="G95" i="1"/>
  <c r="H95" i="1" s="1"/>
  <c r="G88" i="1"/>
  <c r="H88" i="1" s="1"/>
  <c r="G44" i="1"/>
  <c r="H44" i="1" s="1"/>
  <c r="G65" i="1"/>
  <c r="H65" i="1" s="1"/>
  <c r="G90" i="1"/>
  <c r="H90" i="1" s="1"/>
  <c r="G74" i="1"/>
  <c r="H74" i="1" s="1"/>
  <c r="G45" i="1"/>
  <c r="H45" i="1" s="1"/>
  <c r="G72" i="1"/>
  <c r="H72" i="1" s="1"/>
  <c r="G6" i="1"/>
  <c r="H6" i="1" s="1"/>
  <c r="G4" i="1"/>
  <c r="H4" i="1" s="1"/>
  <c r="G14" i="1"/>
  <c r="H14" i="1" s="1"/>
  <c r="G18" i="1"/>
  <c r="H18" i="1" s="1"/>
  <c r="G30" i="1"/>
  <c r="H30" i="1" s="1"/>
  <c r="G38" i="1"/>
  <c r="H38" i="1" s="1"/>
  <c r="G46" i="1"/>
  <c r="H46" i="1" s="1"/>
  <c r="G54" i="1"/>
  <c r="H54" i="1" s="1"/>
  <c r="G41" i="1"/>
  <c r="H41" i="1" s="1"/>
  <c r="G52" i="1"/>
  <c r="H52" i="1" s="1"/>
  <c r="G84" i="1"/>
  <c r="H84" i="1" s="1"/>
  <c r="A16" i="6" l="1"/>
  <c r="C14" i="6"/>
  <c r="F14" i="6" s="1"/>
  <c r="D13" i="6"/>
  <c r="E13" i="6" s="1"/>
  <c r="C19" i="5"/>
  <c r="F19" i="5" s="1"/>
  <c r="D18" i="5"/>
  <c r="E18" i="5" s="1"/>
  <c r="C18" i="5"/>
  <c r="F18" i="5" s="1"/>
  <c r="D21" i="5" s="1"/>
  <c r="E21" i="5" s="1"/>
  <c r="D19" i="5"/>
  <c r="E19" i="5" s="1"/>
  <c r="A24" i="5"/>
  <c r="D71" i="3"/>
  <c r="E71" i="3" s="1"/>
  <c r="A74" i="3"/>
  <c r="C72" i="3"/>
  <c r="F72" i="3" s="1"/>
  <c r="A11" i="2"/>
  <c r="B11" i="2" s="1"/>
  <c r="A17" i="6" l="1"/>
  <c r="D14" i="6"/>
  <c r="E14" i="6" s="1"/>
  <c r="C15" i="6"/>
  <c r="F15" i="6" s="1"/>
  <c r="C21" i="5"/>
  <c r="F21" i="5" s="1"/>
  <c r="D22" i="5"/>
  <c r="E22" i="5" s="1"/>
  <c r="A25" i="5"/>
  <c r="C22" i="5"/>
  <c r="F22" i="5" s="1"/>
  <c r="D72" i="3"/>
  <c r="E72" i="3" s="1"/>
  <c r="A75" i="3"/>
  <c r="C73" i="3"/>
  <c r="F73" i="3" s="1"/>
  <c r="A12" i="2"/>
  <c r="B12" i="2" s="1"/>
  <c r="A18" i="6" l="1"/>
  <c r="D15" i="6"/>
  <c r="E15" i="6" s="1"/>
  <c r="D23" i="5"/>
  <c r="E23" i="5" s="1"/>
  <c r="A26" i="5"/>
  <c r="C24" i="5"/>
  <c r="F24" i="5" s="1"/>
  <c r="C23" i="5"/>
  <c r="F23" i="5" s="1"/>
  <c r="D73" i="3"/>
  <c r="E73" i="3" s="1"/>
  <c r="A76" i="3"/>
  <c r="A13" i="2"/>
  <c r="B13" i="2" s="1"/>
  <c r="D16" i="6" l="1"/>
  <c r="E16" i="6" s="1"/>
  <c r="C17" i="6"/>
  <c r="F17" i="6" s="1"/>
  <c r="A19" i="6"/>
  <c r="C16" i="6"/>
  <c r="F16" i="6" s="1"/>
  <c r="D24" i="5"/>
  <c r="E24" i="5" s="1"/>
  <c r="A27" i="5"/>
  <c r="D74" i="3"/>
  <c r="E74" i="3" s="1"/>
  <c r="A77" i="3"/>
  <c r="C74" i="3"/>
  <c r="F74" i="3" s="1"/>
  <c r="A14" i="2"/>
  <c r="B14" i="2" s="1"/>
  <c r="A20" i="6" l="1"/>
  <c r="D17" i="6"/>
  <c r="E17" i="6" s="1"/>
  <c r="C18" i="6"/>
  <c r="F18" i="6"/>
  <c r="D25" i="5"/>
  <c r="E25" i="5" s="1"/>
  <c r="A28" i="5"/>
  <c r="C26" i="5"/>
  <c r="F26" i="5" s="1"/>
  <c r="C25" i="5"/>
  <c r="F25" i="5" s="1"/>
  <c r="A78" i="3"/>
  <c r="C76" i="3"/>
  <c r="F76" i="3" s="1"/>
  <c r="D75" i="3"/>
  <c r="E75" i="3" s="1"/>
  <c r="C75" i="3"/>
  <c r="F75" i="3" s="1"/>
  <c r="A15" i="2"/>
  <c r="B15" i="2" s="1"/>
  <c r="A21" i="6" l="1"/>
  <c r="D18" i="6"/>
  <c r="E18" i="6" s="1"/>
  <c r="A29" i="5"/>
  <c r="D26" i="5"/>
  <c r="E26" i="5" s="1"/>
  <c r="C27" i="5"/>
  <c r="F27" i="5" s="1"/>
  <c r="D76" i="3"/>
  <c r="E76" i="3" s="1"/>
  <c r="A79" i="3"/>
  <c r="A16" i="2"/>
  <c r="B16" i="2" s="1"/>
  <c r="D19" i="6" l="1"/>
  <c r="E19" i="6" s="1"/>
  <c r="A22" i="6"/>
  <c r="C20" i="6"/>
  <c r="F20" i="6" s="1"/>
  <c r="C19" i="6"/>
  <c r="F19" i="6" s="1"/>
  <c r="D27" i="5"/>
  <c r="E27" i="5" s="1"/>
  <c r="A30" i="5"/>
  <c r="D77" i="3"/>
  <c r="E77" i="3" s="1"/>
  <c r="A80" i="3"/>
  <c r="C77" i="3"/>
  <c r="F77" i="3" s="1"/>
  <c r="A17" i="2"/>
  <c r="B17" i="2" s="1"/>
  <c r="A23" i="6" l="1"/>
  <c r="D20" i="6"/>
  <c r="E20" i="6" s="1"/>
  <c r="C21" i="6"/>
  <c r="F21" i="6" s="1"/>
  <c r="D28" i="5"/>
  <c r="E28" i="5" s="1"/>
  <c r="A31" i="5"/>
  <c r="C29" i="5"/>
  <c r="F29" i="5" s="1"/>
  <c r="C28" i="5"/>
  <c r="F28" i="5" s="1"/>
  <c r="D78" i="3"/>
  <c r="E78" i="3" s="1"/>
  <c r="A81" i="3"/>
  <c r="C78" i="3"/>
  <c r="F78" i="3" s="1"/>
  <c r="A18" i="2"/>
  <c r="B18" i="2" s="1"/>
  <c r="A24" i="6" l="1"/>
  <c r="D21" i="6"/>
  <c r="E21" i="6" s="1"/>
  <c r="C22" i="6"/>
  <c r="F22" i="6" s="1"/>
  <c r="A32" i="5"/>
  <c r="D29" i="5"/>
  <c r="E29" i="5" s="1"/>
  <c r="C30" i="5"/>
  <c r="F30" i="5" s="1"/>
  <c r="A82" i="3"/>
  <c r="D79" i="3"/>
  <c r="E79" i="3" s="1"/>
  <c r="C79" i="3"/>
  <c r="F79" i="3" s="1"/>
  <c r="A19" i="2"/>
  <c r="B19" i="2" s="1"/>
  <c r="A25" i="6" l="1"/>
  <c r="D22" i="6"/>
  <c r="E22" i="6" s="1"/>
  <c r="C23" i="6"/>
  <c r="F23" i="6" s="1"/>
  <c r="D30" i="5"/>
  <c r="E30" i="5" s="1"/>
  <c r="A33" i="5"/>
  <c r="D80" i="3"/>
  <c r="E80" i="3" s="1"/>
  <c r="C80" i="3"/>
  <c r="F80" i="3" s="1"/>
  <c r="A83" i="3"/>
  <c r="A20" i="2"/>
  <c r="B20" i="2" s="1"/>
  <c r="A26" i="6" l="1"/>
  <c r="D23" i="6"/>
  <c r="E23" i="6" s="1"/>
  <c r="C24" i="6"/>
  <c r="F24" i="6" s="1"/>
  <c r="A34" i="5"/>
  <c r="C32" i="5"/>
  <c r="F32" i="5" s="1"/>
  <c r="D31" i="5"/>
  <c r="E31" i="5" s="1"/>
  <c r="C31" i="5"/>
  <c r="F31" i="5" s="1"/>
  <c r="A84" i="3"/>
  <c r="C82" i="3"/>
  <c r="F82" i="3" s="1"/>
  <c r="D81" i="3"/>
  <c r="E81" i="3" s="1"/>
  <c r="C81" i="3"/>
  <c r="F81" i="3" s="1"/>
  <c r="A21" i="2"/>
  <c r="B21" i="2" s="1"/>
  <c r="A27" i="6" l="1"/>
  <c r="D24" i="6"/>
  <c r="E24" i="6" s="1"/>
  <c r="D32" i="5"/>
  <c r="E32" i="5" s="1"/>
  <c r="A35" i="5"/>
  <c r="D82" i="3"/>
  <c r="E82" i="3" s="1"/>
  <c r="A85" i="3"/>
  <c r="C83" i="3"/>
  <c r="F83" i="3" s="1"/>
  <c r="A22" i="2"/>
  <c r="B22" i="2" s="1"/>
  <c r="D25" i="6" l="1"/>
  <c r="E25" i="6" s="1"/>
  <c r="C25" i="6"/>
  <c r="F25" i="6" s="1"/>
  <c r="A28" i="6"/>
  <c r="D33" i="5"/>
  <c r="E33" i="5" s="1"/>
  <c r="A36" i="5"/>
  <c r="C33" i="5"/>
  <c r="F33" i="5" s="1"/>
  <c r="A86" i="3"/>
  <c r="D83" i="3"/>
  <c r="E83" i="3" s="1"/>
  <c r="A23" i="2"/>
  <c r="B23" i="2" s="1"/>
  <c r="D26" i="6" l="1"/>
  <c r="E26" i="6" s="1"/>
  <c r="C26" i="6"/>
  <c r="F26" i="6" s="1"/>
  <c r="A29" i="6"/>
  <c r="A37" i="5"/>
  <c r="C35" i="5"/>
  <c r="F35" i="5" s="1"/>
  <c r="D34" i="5"/>
  <c r="E34" i="5" s="1"/>
  <c r="C34" i="5"/>
  <c r="F34" i="5" s="1"/>
  <c r="D84" i="3"/>
  <c r="E84" i="3" s="1"/>
  <c r="C84" i="3"/>
  <c r="F84" i="3" s="1"/>
  <c r="A87" i="3"/>
  <c r="C85" i="3"/>
  <c r="F85" i="3" s="1"/>
  <c r="A24" i="2"/>
  <c r="B24" i="2" s="1"/>
  <c r="D27" i="6" l="1"/>
  <c r="E27" i="6" s="1"/>
  <c r="C27" i="6"/>
  <c r="F27" i="6" s="1"/>
  <c r="A30" i="6"/>
  <c r="C28" i="6"/>
  <c r="F28" i="6" s="1"/>
  <c r="D35" i="5"/>
  <c r="E35" i="5" s="1"/>
  <c r="A38" i="5"/>
  <c r="A88" i="3"/>
  <c r="C86" i="3"/>
  <c r="F86" i="3" s="1"/>
  <c r="D85" i="3"/>
  <c r="E85" i="3" s="1"/>
  <c r="A25" i="2"/>
  <c r="B25" i="2" s="1"/>
  <c r="D28" i="6" l="1"/>
  <c r="E28" i="6" s="1"/>
  <c r="A31" i="6"/>
  <c r="D36" i="5"/>
  <c r="E36" i="5" s="1"/>
  <c r="A39" i="5"/>
  <c r="C36" i="5"/>
  <c r="F36" i="5" s="1"/>
  <c r="D86" i="3"/>
  <c r="E86" i="3" s="1"/>
  <c r="A89" i="3"/>
  <c r="C87" i="3"/>
  <c r="F87" i="3" s="1"/>
  <c r="A26" i="2"/>
  <c r="B26" i="2" s="1"/>
  <c r="D29" i="6" l="1"/>
  <c r="E29" i="6" s="1"/>
  <c r="A32" i="6"/>
  <c r="C30" i="6"/>
  <c r="F30" i="6" s="1"/>
  <c r="C29" i="6"/>
  <c r="F29" i="6" s="1"/>
  <c r="A40" i="5"/>
  <c r="C38" i="5"/>
  <c r="F38" i="5" s="1"/>
  <c r="D37" i="5"/>
  <c r="E37" i="5" s="1"/>
  <c r="C37" i="5"/>
  <c r="F37" i="5" s="1"/>
  <c r="A90" i="3"/>
  <c r="C88" i="3"/>
  <c r="F88" i="3" s="1"/>
  <c r="D87" i="3"/>
  <c r="E87" i="3" s="1"/>
  <c r="A27" i="2"/>
  <c r="B27" i="2" s="1"/>
  <c r="A33" i="6" l="1"/>
  <c r="D30" i="6"/>
  <c r="E30" i="6" s="1"/>
  <c r="C31" i="6"/>
  <c r="F31" i="6" s="1"/>
  <c r="A41" i="5"/>
  <c r="D38" i="5"/>
  <c r="E38" i="5" s="1"/>
  <c r="D88" i="3"/>
  <c r="E88" i="3" s="1"/>
  <c r="A91" i="3"/>
  <c r="A28" i="2"/>
  <c r="B28" i="2" s="1"/>
  <c r="D31" i="6" l="1"/>
  <c r="E31" i="6" s="1"/>
  <c r="C32" i="6"/>
  <c r="F32" i="6" s="1"/>
  <c r="A34" i="6"/>
  <c r="A42" i="5"/>
  <c r="C40" i="5"/>
  <c r="F40" i="5" s="1"/>
  <c r="D39" i="5"/>
  <c r="E39" i="5" s="1"/>
  <c r="C39" i="5"/>
  <c r="F39" i="5" s="1"/>
  <c r="D89" i="3"/>
  <c r="E89" i="3" s="1"/>
  <c r="A92" i="3"/>
  <c r="C89" i="3"/>
  <c r="F89" i="3" s="1"/>
  <c r="A29" i="2"/>
  <c r="B29" i="2" s="1"/>
  <c r="D32" i="6" l="1"/>
  <c r="E32" i="6" s="1"/>
  <c r="A35" i="6"/>
  <c r="D40" i="5"/>
  <c r="E40" i="5" s="1"/>
  <c r="A43" i="5"/>
  <c r="D90" i="3"/>
  <c r="E90" i="3" s="1"/>
  <c r="A93" i="3"/>
  <c r="C90" i="3"/>
  <c r="F90" i="3" s="1"/>
  <c r="A30" i="2"/>
  <c r="B30" i="2" s="1"/>
  <c r="D33" i="6" l="1"/>
  <c r="E33" i="6" s="1"/>
  <c r="A36" i="6"/>
  <c r="C34" i="6"/>
  <c r="F34" i="6" s="1"/>
  <c r="C33" i="6"/>
  <c r="F33" i="6" s="1"/>
  <c r="D41" i="5"/>
  <c r="E41" i="5" s="1"/>
  <c r="C41" i="5"/>
  <c r="F41" i="5" s="1"/>
  <c r="A44" i="5"/>
  <c r="D91" i="3"/>
  <c r="E91" i="3" s="1"/>
  <c r="C91" i="3"/>
  <c r="F91" i="3" s="1"/>
  <c r="A94" i="3"/>
  <c r="A31" i="2"/>
  <c r="B31" i="2" s="1"/>
  <c r="A37" i="6" l="1"/>
  <c r="D34" i="6"/>
  <c r="E34" i="6" s="1"/>
  <c r="C35" i="6"/>
  <c r="F35" i="6" s="1"/>
  <c r="D42" i="5"/>
  <c r="E42" i="5" s="1"/>
  <c r="A45" i="5"/>
  <c r="C42" i="5"/>
  <c r="F42" i="5" s="1"/>
  <c r="D92" i="3"/>
  <c r="E92" i="3" s="1"/>
  <c r="A95" i="3"/>
  <c r="C93" i="3"/>
  <c r="F93" i="3" s="1"/>
  <c r="C92" i="3"/>
  <c r="F92" i="3" s="1"/>
  <c r="A32" i="2"/>
  <c r="B32" i="2" s="1"/>
  <c r="D35" i="6" l="1"/>
  <c r="E35" i="6" s="1"/>
  <c r="C36" i="6"/>
  <c r="F36" i="6" s="1"/>
  <c r="A38" i="6"/>
  <c r="D43" i="5"/>
  <c r="E43" i="5" s="1"/>
  <c r="C43" i="5"/>
  <c r="F43" i="5" s="1"/>
  <c r="A46" i="5"/>
  <c r="A96" i="3"/>
  <c r="C94" i="3"/>
  <c r="F94" i="3" s="1"/>
  <c r="D93" i="3"/>
  <c r="E93" i="3" s="1"/>
  <c r="A33" i="2"/>
  <c r="B33" i="2" s="1"/>
  <c r="D36" i="6" l="1"/>
  <c r="E36" i="6" s="1"/>
  <c r="A39" i="6"/>
  <c r="D44" i="5"/>
  <c r="E44" i="5" s="1"/>
  <c r="A47" i="5"/>
  <c r="C44" i="5"/>
  <c r="F44" i="5" s="1"/>
  <c r="D94" i="3"/>
  <c r="E94" i="3" s="1"/>
  <c r="A97" i="3"/>
  <c r="A34" i="2"/>
  <c r="B34" i="2" s="1"/>
  <c r="A40" i="6" l="1"/>
  <c r="D37" i="6"/>
  <c r="E37" i="6" s="1"/>
  <c r="C38" i="6"/>
  <c r="F38" i="6" s="1"/>
  <c r="C37" i="6"/>
  <c r="F37" i="6" s="1"/>
  <c r="A48" i="5"/>
  <c r="C46" i="5"/>
  <c r="F46" i="5" s="1"/>
  <c r="D45" i="5"/>
  <c r="E45" i="5" s="1"/>
  <c r="C45" i="5"/>
  <c r="F45" i="5" s="1"/>
  <c r="D95" i="3"/>
  <c r="E95" i="3" s="1"/>
  <c r="C95" i="3"/>
  <c r="F95" i="3" s="1"/>
  <c r="A98" i="3"/>
  <c r="A35" i="2"/>
  <c r="B35" i="2" s="1"/>
  <c r="D38" i="6" l="1"/>
  <c r="E38" i="6" s="1"/>
  <c r="A41" i="6"/>
  <c r="D46" i="5"/>
  <c r="E46" i="5" s="1"/>
  <c r="A49" i="5"/>
  <c r="C47" i="5"/>
  <c r="F47" i="5" s="1"/>
  <c r="D96" i="3"/>
  <c r="E96" i="3" s="1"/>
  <c r="A99" i="3"/>
  <c r="C96" i="3"/>
  <c r="F96" i="3" s="1"/>
  <c r="A36" i="2"/>
  <c r="B36" i="2" s="1"/>
  <c r="D39" i="6" l="1"/>
  <c r="E39" i="6" s="1"/>
  <c r="C39" i="6"/>
  <c r="F39" i="6" s="1"/>
  <c r="A42" i="6"/>
  <c r="A50" i="5"/>
  <c r="C48" i="5"/>
  <c r="F48" i="5" s="1"/>
  <c r="D47" i="5"/>
  <c r="E47" i="5" s="1"/>
  <c r="D97" i="3"/>
  <c r="E97" i="3" s="1"/>
  <c r="C97" i="3"/>
  <c r="F97" i="3" s="1"/>
  <c r="A100" i="3"/>
  <c r="C98" i="3"/>
  <c r="F98" i="3" s="1"/>
  <c r="A37" i="2"/>
  <c r="B37" i="2" s="1"/>
  <c r="D40" i="6" l="1"/>
  <c r="E40" i="6" s="1"/>
  <c r="C40" i="6"/>
  <c r="F40" i="6" s="1"/>
  <c r="A43" i="6"/>
  <c r="A51" i="5"/>
  <c r="C49" i="5"/>
  <c r="F49" i="5" s="1"/>
  <c r="D48" i="5"/>
  <c r="E48" i="5" s="1"/>
  <c r="D98" i="3"/>
  <c r="E98" i="3" s="1"/>
  <c r="A101" i="3"/>
  <c r="A38" i="2"/>
  <c r="B38" i="2" s="1"/>
  <c r="D41" i="6" l="1"/>
  <c r="E41" i="6" s="1"/>
  <c r="C41" i="6"/>
  <c r="F41" i="6" s="1"/>
  <c r="A44" i="6"/>
  <c r="D49" i="5"/>
  <c r="E49" i="5" s="1"/>
  <c r="A52" i="5"/>
  <c r="C50" i="5"/>
  <c r="F50" i="5" s="1"/>
  <c r="D99" i="3"/>
  <c r="E99" i="3" s="1"/>
  <c r="A102" i="3"/>
  <c r="C100" i="3"/>
  <c r="F100" i="3" s="1"/>
  <c r="C99" i="3"/>
  <c r="F99" i="3" s="1"/>
  <c r="A39" i="2"/>
  <c r="B39" i="2" s="1"/>
  <c r="D42" i="6" l="1"/>
  <c r="E42" i="6" s="1"/>
  <c r="C43" i="6"/>
  <c r="F43" i="6" s="1"/>
  <c r="A45" i="6"/>
  <c r="C42" i="6"/>
  <c r="F42" i="6" s="1"/>
  <c r="D50" i="5"/>
  <c r="E50" i="5" s="1"/>
  <c r="A53" i="5"/>
  <c r="D100" i="3"/>
  <c r="E100" i="3" s="1"/>
  <c r="A103" i="3"/>
  <c r="C101" i="3"/>
  <c r="F101" i="3" s="1"/>
  <c r="A40" i="2"/>
  <c r="B40" i="2" s="1"/>
  <c r="D43" i="6" l="1"/>
  <c r="E43" i="6" s="1"/>
  <c r="C44" i="6"/>
  <c r="F44" i="6" s="1"/>
  <c r="A46" i="6"/>
  <c r="D51" i="5"/>
  <c r="E51" i="5" s="1"/>
  <c r="C51" i="5"/>
  <c r="F51" i="5" s="1"/>
  <c r="A54" i="5"/>
  <c r="D101" i="3"/>
  <c r="E101" i="3" s="1"/>
  <c r="A104" i="3"/>
  <c r="C102" i="3"/>
  <c r="F102" i="3" s="1"/>
  <c r="A41" i="2"/>
  <c r="B41" i="2" s="1"/>
  <c r="D44" i="6" l="1"/>
  <c r="E44" i="6" s="1"/>
  <c r="A47" i="6"/>
  <c r="D52" i="5"/>
  <c r="E52" i="5" s="1"/>
  <c r="A55" i="5"/>
  <c r="C52" i="5"/>
  <c r="F52" i="5" s="1"/>
  <c r="D102" i="3"/>
  <c r="E102" i="3" s="1"/>
  <c r="A42" i="2"/>
  <c r="B42" i="2" s="1"/>
  <c r="D45" i="6" l="1"/>
  <c r="E45" i="6" s="1"/>
  <c r="C46" i="6"/>
  <c r="F46" i="6" s="1"/>
  <c r="A48" i="6"/>
  <c r="C45" i="6"/>
  <c r="F45" i="6" s="1"/>
  <c r="D53" i="5"/>
  <c r="E53" i="5" s="1"/>
  <c r="C53" i="5"/>
  <c r="F53" i="5" s="1"/>
  <c r="A56" i="5"/>
  <c r="C54" i="5"/>
  <c r="F54" i="5" s="1"/>
  <c r="D104" i="3"/>
  <c r="E104" i="3" s="1"/>
  <c r="C104" i="3"/>
  <c r="F104" i="3" s="1"/>
  <c r="D103" i="3"/>
  <c r="E103" i="3" s="1"/>
  <c r="C103" i="3"/>
  <c r="F103" i="3" s="1"/>
  <c r="A43" i="2"/>
  <c r="B43" i="2" s="1"/>
  <c r="A49" i="6" l="1"/>
  <c r="D46" i="6"/>
  <c r="E46" i="6" s="1"/>
  <c r="C47" i="6"/>
  <c r="F47" i="6" s="1"/>
  <c r="A57" i="5"/>
  <c r="D54" i="5"/>
  <c r="E54" i="5" s="1"/>
  <c r="G104" i="3"/>
  <c r="H104" i="3" s="1"/>
  <c r="G4" i="3"/>
  <c r="H4" i="3" s="1"/>
  <c r="G40" i="3"/>
  <c r="H40" i="3" s="1"/>
  <c r="G5" i="3"/>
  <c r="H5" i="3" s="1"/>
  <c r="G22" i="3"/>
  <c r="H22" i="3" s="1"/>
  <c r="G58" i="3"/>
  <c r="H58" i="3" s="1"/>
  <c r="G8" i="3"/>
  <c r="H8" i="3" s="1"/>
  <c r="G14" i="3"/>
  <c r="H14" i="3" s="1"/>
  <c r="G19" i="3"/>
  <c r="H19" i="3" s="1"/>
  <c r="G42" i="3"/>
  <c r="H42" i="3" s="1"/>
  <c r="G47" i="3"/>
  <c r="H47" i="3" s="1"/>
  <c r="G63" i="3"/>
  <c r="H63" i="3" s="1"/>
  <c r="G56" i="3"/>
  <c r="H56" i="3" s="1"/>
  <c r="G62" i="3"/>
  <c r="H62" i="3" s="1"/>
  <c r="G41" i="3"/>
  <c r="H41" i="3" s="1"/>
  <c r="G10" i="3"/>
  <c r="H10" i="3" s="1"/>
  <c r="G48" i="3"/>
  <c r="H48" i="3" s="1"/>
  <c r="G51" i="3"/>
  <c r="H51" i="3" s="1"/>
  <c r="G45" i="3"/>
  <c r="H45" i="3" s="1"/>
  <c r="G25" i="3"/>
  <c r="H25" i="3" s="1"/>
  <c r="G23" i="3"/>
  <c r="H23" i="3" s="1"/>
  <c r="G53" i="3"/>
  <c r="H53" i="3" s="1"/>
  <c r="G24" i="3"/>
  <c r="H24" i="3" s="1"/>
  <c r="G44" i="3"/>
  <c r="H44" i="3" s="1"/>
  <c r="G46" i="3"/>
  <c r="H46" i="3" s="1"/>
  <c r="G36" i="3"/>
  <c r="H36" i="3" s="1"/>
  <c r="G50" i="3"/>
  <c r="H50" i="3" s="1"/>
  <c r="G64" i="3"/>
  <c r="H64" i="3" s="1"/>
  <c r="G61" i="3"/>
  <c r="H61" i="3" s="1"/>
  <c r="G65" i="3"/>
  <c r="H65" i="3" s="1"/>
  <c r="G26" i="3"/>
  <c r="H26" i="3" s="1"/>
  <c r="G59" i="3"/>
  <c r="H59" i="3" s="1"/>
  <c r="G32" i="3"/>
  <c r="H32" i="3" s="1"/>
  <c r="G20" i="3"/>
  <c r="H20" i="3" s="1"/>
  <c r="G12" i="3"/>
  <c r="H12" i="3" s="1"/>
  <c r="G37" i="3"/>
  <c r="H37" i="3" s="1"/>
  <c r="G15" i="3"/>
  <c r="H15" i="3" s="1"/>
  <c r="G18" i="3"/>
  <c r="H18" i="3" s="1"/>
  <c r="G33" i="3"/>
  <c r="H33" i="3" s="1"/>
  <c r="G21" i="3"/>
  <c r="H21" i="3" s="1"/>
  <c r="G31" i="3"/>
  <c r="H31" i="3" s="1"/>
  <c r="G34" i="3"/>
  <c r="H34" i="3" s="1"/>
  <c r="G39" i="3"/>
  <c r="H39" i="3" s="1"/>
  <c r="G6" i="3"/>
  <c r="H6" i="3" s="1"/>
  <c r="G57" i="3"/>
  <c r="H57" i="3" s="1"/>
  <c r="G55" i="3"/>
  <c r="H55" i="3" s="1"/>
  <c r="G7" i="3"/>
  <c r="H7" i="3" s="1"/>
  <c r="G30" i="3"/>
  <c r="H30" i="3" s="1"/>
  <c r="G13" i="3"/>
  <c r="H13" i="3" s="1"/>
  <c r="G17" i="3"/>
  <c r="H17" i="3" s="1"/>
  <c r="G49" i="3"/>
  <c r="H49" i="3" s="1"/>
  <c r="G16" i="3"/>
  <c r="H16" i="3" s="1"/>
  <c r="G35" i="3"/>
  <c r="H35" i="3" s="1"/>
  <c r="G52" i="3"/>
  <c r="H52" i="3" s="1"/>
  <c r="G11" i="3"/>
  <c r="H11" i="3" s="1"/>
  <c r="G60" i="3"/>
  <c r="H60" i="3" s="1"/>
  <c r="G66" i="3"/>
  <c r="H66" i="3" s="1"/>
  <c r="G9" i="3"/>
  <c r="H9" i="3" s="1"/>
  <c r="G43" i="3"/>
  <c r="H43" i="3" s="1"/>
  <c r="G54" i="3"/>
  <c r="H54" i="3" s="1"/>
  <c r="G29" i="3"/>
  <c r="H29" i="3" s="1"/>
  <c r="G38" i="3"/>
  <c r="H38" i="3" s="1"/>
  <c r="G27" i="3"/>
  <c r="H27" i="3" s="1"/>
  <c r="G28" i="3"/>
  <c r="H28" i="3" s="1"/>
  <c r="G67" i="3"/>
  <c r="H67" i="3" s="1"/>
  <c r="G69" i="3"/>
  <c r="H69" i="3" s="1"/>
  <c r="G68" i="3"/>
  <c r="H68" i="3" s="1"/>
  <c r="G70" i="3"/>
  <c r="H70" i="3" s="1"/>
  <c r="G71" i="3"/>
  <c r="H71" i="3" s="1"/>
  <c r="G72" i="3"/>
  <c r="H72" i="3" s="1"/>
  <c r="G76" i="3"/>
  <c r="H76" i="3" s="1"/>
  <c r="G75" i="3"/>
  <c r="H75" i="3" s="1"/>
  <c r="G73" i="3"/>
  <c r="H73" i="3" s="1"/>
  <c r="G77" i="3"/>
  <c r="H77" i="3" s="1"/>
  <c r="G78" i="3"/>
  <c r="H78" i="3" s="1"/>
  <c r="G74" i="3"/>
  <c r="H74" i="3" s="1"/>
  <c r="G79" i="3"/>
  <c r="H79" i="3" s="1"/>
  <c r="G80" i="3"/>
  <c r="H80" i="3" s="1"/>
  <c r="G82" i="3"/>
  <c r="H82" i="3" s="1"/>
  <c r="G81" i="3"/>
  <c r="H81" i="3" s="1"/>
  <c r="G85" i="3"/>
  <c r="H85" i="3" s="1"/>
  <c r="G83" i="3"/>
  <c r="H83" i="3" s="1"/>
  <c r="G84" i="3"/>
  <c r="H84" i="3" s="1"/>
  <c r="G86" i="3"/>
  <c r="H86" i="3" s="1"/>
  <c r="G88" i="3"/>
  <c r="H88" i="3" s="1"/>
  <c r="G87" i="3"/>
  <c r="H87" i="3" s="1"/>
  <c r="G90" i="3"/>
  <c r="H90" i="3" s="1"/>
  <c r="G89" i="3"/>
  <c r="H89" i="3" s="1"/>
  <c r="G91" i="3"/>
  <c r="H91" i="3" s="1"/>
  <c r="G93" i="3"/>
  <c r="H93" i="3" s="1"/>
  <c r="G92" i="3"/>
  <c r="H92" i="3" s="1"/>
  <c r="G94" i="3"/>
  <c r="H94" i="3" s="1"/>
  <c r="G96" i="3"/>
  <c r="H96" i="3" s="1"/>
  <c r="G95" i="3"/>
  <c r="H95" i="3" s="1"/>
  <c r="G103" i="3"/>
  <c r="H103" i="3" s="1"/>
  <c r="G102" i="3"/>
  <c r="H102" i="3" s="1"/>
  <c r="G101" i="3"/>
  <c r="H101" i="3" s="1"/>
  <c r="G100" i="3"/>
  <c r="H100" i="3" s="1"/>
  <c r="G97" i="3"/>
  <c r="H97" i="3" s="1"/>
  <c r="G99" i="3"/>
  <c r="H99" i="3" s="1"/>
  <c r="G98" i="3"/>
  <c r="H98" i="3" s="1"/>
  <c r="A44" i="2"/>
  <c r="B44" i="2" s="1"/>
  <c r="D47" i="6" l="1"/>
  <c r="E47" i="6" s="1"/>
  <c r="A50" i="6"/>
  <c r="D55" i="5"/>
  <c r="E55" i="5" s="1"/>
  <c r="A58" i="5"/>
  <c r="C55" i="5"/>
  <c r="F55" i="5" s="1"/>
  <c r="A45" i="2"/>
  <c r="B45" i="2" s="1"/>
  <c r="D48" i="6" l="1"/>
  <c r="E48" i="6" s="1"/>
  <c r="C49" i="6"/>
  <c r="F49" i="6" s="1"/>
  <c r="A51" i="6"/>
  <c r="C48" i="6"/>
  <c r="F48" i="6" s="1"/>
  <c r="A59" i="5"/>
  <c r="C57" i="5"/>
  <c r="F57" i="5" s="1"/>
  <c r="D56" i="5"/>
  <c r="E56" i="5" s="1"/>
  <c r="C56" i="5"/>
  <c r="F56" i="5" s="1"/>
  <c r="A46" i="2"/>
  <c r="B46" i="2" s="1"/>
  <c r="A52" i="6" l="1"/>
  <c r="D49" i="6"/>
  <c r="E49" i="6" s="1"/>
  <c r="C50" i="6"/>
  <c r="F50" i="6" s="1"/>
  <c r="D57" i="5"/>
  <c r="E57" i="5" s="1"/>
  <c r="A60" i="5"/>
  <c r="A47" i="2"/>
  <c r="B47" i="2" s="1"/>
  <c r="A53" i="6" l="1"/>
  <c r="D50" i="6"/>
  <c r="E50" i="6" s="1"/>
  <c r="D58" i="5"/>
  <c r="E58" i="5" s="1"/>
  <c r="A61" i="5"/>
  <c r="C58" i="5"/>
  <c r="F58" i="5" s="1"/>
  <c r="A48" i="2"/>
  <c r="B48" i="2" s="1"/>
  <c r="D51" i="6" l="1"/>
  <c r="E51" i="6" s="1"/>
  <c r="C51" i="6"/>
  <c r="F51" i="6" s="1"/>
  <c r="A54" i="6"/>
  <c r="A62" i="5"/>
  <c r="C60" i="5"/>
  <c r="F60" i="5" s="1"/>
  <c r="D59" i="5"/>
  <c r="E59" i="5" s="1"/>
  <c r="C59" i="5"/>
  <c r="F59" i="5" s="1"/>
  <c r="A49" i="2"/>
  <c r="B49" i="2" s="1"/>
  <c r="D52" i="6" l="1"/>
  <c r="E52" i="6" s="1"/>
  <c r="C52" i="6"/>
  <c r="F52" i="6" s="1"/>
  <c r="A55" i="6"/>
  <c r="D60" i="5"/>
  <c r="E60" i="5" s="1"/>
  <c r="A63" i="5"/>
  <c r="A50" i="2"/>
  <c r="B50" i="2" s="1"/>
  <c r="A56" i="6" l="1"/>
  <c r="D53" i="6"/>
  <c r="E53" i="6" s="1"/>
  <c r="C54" i="6"/>
  <c r="F54" i="6" s="1"/>
  <c r="C53" i="6"/>
  <c r="F53" i="6" s="1"/>
  <c r="D61" i="5"/>
  <c r="E61" i="5" s="1"/>
  <c r="A64" i="5"/>
  <c r="C62" i="5"/>
  <c r="F62" i="5" s="1"/>
  <c r="C61" i="5"/>
  <c r="F61" i="5" s="1"/>
  <c r="A51" i="2"/>
  <c r="B51" i="2" s="1"/>
  <c r="D54" i="6" l="1"/>
  <c r="E54" i="6" s="1"/>
  <c r="A57" i="6"/>
  <c r="A65" i="5"/>
  <c r="D62" i="5"/>
  <c r="E62" i="5" s="1"/>
  <c r="A52" i="2"/>
  <c r="B52" i="2" s="1"/>
  <c r="A58" i="6" l="1"/>
  <c r="D55" i="6"/>
  <c r="E55" i="6" s="1"/>
  <c r="C56" i="6"/>
  <c r="F56" i="6" s="1"/>
  <c r="C55" i="6"/>
  <c r="F55" i="6" s="1"/>
  <c r="D63" i="5"/>
  <c r="E63" i="5" s="1"/>
  <c r="C63" i="5"/>
  <c r="F63" i="5" s="1"/>
  <c r="A66" i="5"/>
  <c r="C64" i="5"/>
  <c r="F64" i="5" s="1"/>
  <c r="A53" i="2"/>
  <c r="B53" i="2" s="1"/>
  <c r="D56" i="6" l="1"/>
  <c r="E56" i="6" s="1"/>
  <c r="A59" i="6"/>
  <c r="D64" i="5"/>
  <c r="E64" i="5" s="1"/>
  <c r="A67" i="5"/>
  <c r="A54" i="2"/>
  <c r="B54" i="2" s="1"/>
  <c r="A60" i="6" l="1"/>
  <c r="D57" i="6"/>
  <c r="E57" i="6" s="1"/>
  <c r="C58" i="6"/>
  <c r="F58" i="6" s="1"/>
  <c r="C57" i="6"/>
  <c r="F57" i="6" s="1"/>
  <c r="D65" i="5"/>
  <c r="E65" i="5" s="1"/>
  <c r="C66" i="5"/>
  <c r="F66" i="5" s="1"/>
  <c r="A68" i="5"/>
  <c r="C65" i="5"/>
  <c r="F65" i="5" s="1"/>
  <c r="A55" i="2"/>
  <c r="B55" i="2" s="1"/>
  <c r="D58" i="6" l="1"/>
  <c r="E58" i="6" s="1"/>
  <c r="A61" i="6"/>
  <c r="A69" i="5"/>
  <c r="D66" i="5"/>
  <c r="E66" i="5" s="1"/>
  <c r="A56" i="2"/>
  <c r="B56" i="2" s="1"/>
  <c r="A62" i="6" l="1"/>
  <c r="D59" i="6"/>
  <c r="E59" i="6" s="1"/>
  <c r="C60" i="6"/>
  <c r="F60" i="6" s="1"/>
  <c r="C59" i="6"/>
  <c r="F59" i="6" s="1"/>
  <c r="D67" i="5"/>
  <c r="E67" i="5" s="1"/>
  <c r="C67" i="5"/>
  <c r="F67" i="5" s="1"/>
  <c r="A70" i="5"/>
  <c r="A57" i="2"/>
  <c r="B57" i="2" s="1"/>
  <c r="D60" i="6" l="1"/>
  <c r="E60" i="6" s="1"/>
  <c r="C61" i="6"/>
  <c r="F61" i="6" s="1"/>
  <c r="A63" i="6"/>
  <c r="D68" i="5"/>
  <c r="E68" i="5" s="1"/>
  <c r="C68" i="5"/>
  <c r="F68" i="5" s="1"/>
  <c r="A71" i="5"/>
  <c r="A58" i="2"/>
  <c r="B58" i="2" s="1"/>
  <c r="A64" i="6" l="1"/>
  <c r="D61" i="6"/>
  <c r="E61" i="6" s="1"/>
  <c r="C62" i="6"/>
  <c r="F62" i="6" s="1"/>
  <c r="A72" i="5"/>
  <c r="D69" i="5"/>
  <c r="E69" i="5" s="1"/>
  <c r="C69" i="5"/>
  <c r="F69" i="5" s="1"/>
  <c r="A59" i="2"/>
  <c r="B59" i="2" s="1"/>
  <c r="D62" i="6" l="1"/>
  <c r="E62" i="6" s="1"/>
  <c r="A65" i="6"/>
  <c r="A73" i="5"/>
  <c r="D70" i="5"/>
  <c r="E70" i="5" s="1"/>
  <c r="C70" i="5"/>
  <c r="F70" i="5" s="1"/>
  <c r="A60" i="2"/>
  <c r="B60" i="2" s="1"/>
  <c r="D63" i="6" l="1"/>
  <c r="E63" i="6" s="1"/>
  <c r="A66" i="6"/>
  <c r="C63" i="6"/>
  <c r="F63" i="6" s="1"/>
  <c r="D71" i="5"/>
  <c r="E71" i="5" s="1"/>
  <c r="A74" i="5"/>
  <c r="C72" i="5"/>
  <c r="F72" i="5" s="1"/>
  <c r="C71" i="5"/>
  <c r="F71" i="5" s="1"/>
  <c r="A61" i="2"/>
  <c r="B61" i="2" s="1"/>
  <c r="D64" i="6" l="1"/>
  <c r="E64" i="6" s="1"/>
  <c r="C64" i="6"/>
  <c r="F64" i="6" s="1"/>
  <c r="A67" i="6"/>
  <c r="A75" i="5"/>
  <c r="D72" i="5"/>
  <c r="E72" i="5" s="1"/>
  <c r="A62" i="2"/>
  <c r="B62" i="2" s="1"/>
  <c r="D65" i="6" l="1"/>
  <c r="E65" i="6" s="1"/>
  <c r="A68" i="6"/>
  <c r="C65" i="6"/>
  <c r="F65" i="6" s="1"/>
  <c r="A76" i="5"/>
  <c r="D73" i="5"/>
  <c r="E73" i="5" s="1"/>
  <c r="C74" i="5"/>
  <c r="F74" i="5" s="1"/>
  <c r="C73" i="5"/>
  <c r="F73" i="5" s="1"/>
  <c r="A63" i="2"/>
  <c r="B63" i="2" s="1"/>
  <c r="D66" i="6" l="1"/>
  <c r="E66" i="6" s="1"/>
  <c r="C67" i="6"/>
  <c r="F67" i="6" s="1"/>
  <c r="C66" i="6"/>
  <c r="F66" i="6" s="1"/>
  <c r="A69" i="6"/>
  <c r="D74" i="5"/>
  <c r="E74" i="5" s="1"/>
  <c r="A77" i="5"/>
  <c r="C75" i="5"/>
  <c r="F75" i="5" s="1"/>
  <c r="A64" i="2"/>
  <c r="B64" i="2" s="1"/>
  <c r="D67" i="6" l="1"/>
  <c r="E67" i="6" s="1"/>
  <c r="C68" i="6"/>
  <c r="F68" i="6" s="1"/>
  <c r="A70" i="6"/>
  <c r="A78" i="5"/>
  <c r="C76" i="5"/>
  <c r="F76" i="5" s="1"/>
  <c r="D75" i="5"/>
  <c r="E75" i="5" s="1"/>
  <c r="A65" i="2"/>
  <c r="B65" i="2" s="1"/>
  <c r="D68" i="6" l="1"/>
  <c r="E68" i="6" s="1"/>
  <c r="C69" i="6"/>
  <c r="F69" i="6" s="1"/>
  <c r="A71" i="6"/>
  <c r="A79" i="5"/>
  <c r="D76" i="5"/>
  <c r="E76" i="5" s="1"/>
  <c r="A66" i="2"/>
  <c r="B66" i="2" s="1"/>
  <c r="A72" i="6" l="1"/>
  <c r="D69" i="6"/>
  <c r="E69" i="6" s="1"/>
  <c r="D77" i="5"/>
  <c r="E77" i="5" s="1"/>
  <c r="A80" i="5"/>
  <c r="C78" i="5"/>
  <c r="F78" i="5" s="1"/>
  <c r="C77" i="5"/>
  <c r="F77" i="5" s="1"/>
  <c r="A67" i="2"/>
  <c r="B67" i="2" s="1"/>
  <c r="D70" i="6" l="1"/>
  <c r="E70" i="6" s="1"/>
  <c r="C70" i="6"/>
  <c r="F70" i="6" s="1"/>
  <c r="A73" i="6"/>
  <c r="A81" i="5"/>
  <c r="D78" i="5"/>
  <c r="E78" i="5" s="1"/>
  <c r="C79" i="5"/>
  <c r="F79" i="5" s="1"/>
  <c r="A68" i="2"/>
  <c r="B68" i="2" s="1"/>
  <c r="D71" i="6" l="1"/>
  <c r="E71" i="6" s="1"/>
  <c r="C71" i="6"/>
  <c r="F71" i="6" s="1"/>
  <c r="A74" i="6"/>
  <c r="D79" i="5"/>
  <c r="E79" i="5" s="1"/>
  <c r="A82" i="5"/>
  <c r="A69" i="2"/>
  <c r="B69" i="2" s="1"/>
  <c r="D72" i="6" l="1"/>
  <c r="E72" i="6" s="1"/>
  <c r="C73" i="6"/>
  <c r="F73" i="6" s="1"/>
  <c r="C72" i="6"/>
  <c r="F72" i="6" s="1"/>
  <c r="A75" i="6"/>
  <c r="D80" i="5"/>
  <c r="E80" i="5" s="1"/>
  <c r="A83" i="5"/>
  <c r="C81" i="5"/>
  <c r="F81" i="5" s="1"/>
  <c r="C80" i="5"/>
  <c r="F80" i="5" s="1"/>
  <c r="A70" i="2"/>
  <c r="B70" i="2" s="1"/>
  <c r="A76" i="6" l="1"/>
  <c r="D73" i="6"/>
  <c r="E73" i="6" s="1"/>
  <c r="C74" i="6"/>
  <c r="F74" i="6" s="1"/>
  <c r="A84" i="5"/>
  <c r="C82" i="5"/>
  <c r="F82" i="5" s="1"/>
  <c r="D81" i="5"/>
  <c r="E81" i="5" s="1"/>
  <c r="A71" i="2"/>
  <c r="B71" i="2" s="1"/>
  <c r="A77" i="6" l="1"/>
  <c r="D74" i="6"/>
  <c r="E74" i="6" s="1"/>
  <c r="A85" i="5"/>
  <c r="C83" i="5"/>
  <c r="F83" i="5" s="1"/>
  <c r="D82" i="5"/>
  <c r="E82" i="5" s="1"/>
  <c r="A72" i="2"/>
  <c r="B72" i="2" s="1"/>
  <c r="D75" i="6" l="1"/>
  <c r="E75" i="6" s="1"/>
  <c r="C75" i="6"/>
  <c r="F75" i="6" s="1"/>
  <c r="A78" i="6"/>
  <c r="A86" i="5"/>
  <c r="D83" i="5"/>
  <c r="E83" i="5" s="1"/>
  <c r="A73" i="2"/>
  <c r="B73" i="2" s="1"/>
  <c r="D76" i="6" l="1"/>
  <c r="E76" i="6" s="1"/>
  <c r="C77" i="6"/>
  <c r="F77" i="6" s="1"/>
  <c r="C76" i="6"/>
  <c r="F76" i="6" s="1"/>
  <c r="A79" i="6"/>
  <c r="D84" i="5"/>
  <c r="E84" i="5" s="1"/>
  <c r="A87" i="5"/>
  <c r="C85" i="5"/>
  <c r="F85" i="5" s="1"/>
  <c r="C84" i="5"/>
  <c r="F84" i="5" s="1"/>
  <c r="A74" i="2"/>
  <c r="B74" i="2" s="1"/>
  <c r="A80" i="6" l="1"/>
  <c r="D77" i="6"/>
  <c r="E77" i="6" s="1"/>
  <c r="A88" i="5"/>
  <c r="D85" i="5"/>
  <c r="E85" i="5" s="1"/>
  <c r="A75" i="2"/>
  <c r="B75" i="2" s="1"/>
  <c r="A81" i="6" l="1"/>
  <c r="D78" i="6"/>
  <c r="E78" i="6" s="1"/>
  <c r="C79" i="6"/>
  <c r="F79" i="6" s="1"/>
  <c r="C78" i="6"/>
  <c r="F78" i="6" s="1"/>
  <c r="D86" i="5"/>
  <c r="E86" i="5" s="1"/>
  <c r="C86" i="5"/>
  <c r="F86" i="5" s="1"/>
  <c r="A89" i="5"/>
  <c r="A76" i="2"/>
  <c r="B76" i="2" s="1"/>
  <c r="D79" i="6" l="1"/>
  <c r="E79" i="6" s="1"/>
  <c r="A82" i="6"/>
  <c r="D87" i="5"/>
  <c r="E87" i="5" s="1"/>
  <c r="C87" i="5"/>
  <c r="F87" i="5" s="1"/>
  <c r="A90" i="5"/>
  <c r="A77" i="2"/>
  <c r="B77" i="2" s="1"/>
  <c r="D80" i="6" l="1"/>
  <c r="E80" i="6" s="1"/>
  <c r="A83" i="6"/>
  <c r="C80" i="6"/>
  <c r="F80" i="6" s="1"/>
  <c r="D88" i="5"/>
  <c r="E88" i="5" s="1"/>
  <c r="A91" i="5"/>
  <c r="C89" i="5"/>
  <c r="F89" i="5" s="1"/>
  <c r="C88" i="5"/>
  <c r="F88" i="5" s="1"/>
  <c r="A78" i="2"/>
  <c r="B78" i="2" s="1"/>
  <c r="D81" i="6" l="1"/>
  <c r="E81" i="6" s="1"/>
  <c r="C81" i="6"/>
  <c r="F81" i="6" s="1"/>
  <c r="A84" i="6"/>
  <c r="D89" i="5"/>
  <c r="E89" i="5" s="1"/>
  <c r="A92" i="5"/>
  <c r="C90" i="5"/>
  <c r="F90" i="5" s="1"/>
  <c r="A79" i="2"/>
  <c r="B79" i="2" s="1"/>
  <c r="A85" i="6" l="1"/>
  <c r="D82" i="6"/>
  <c r="E82" i="6" s="1"/>
  <c r="C83" i="6"/>
  <c r="F83" i="6" s="1"/>
  <c r="C82" i="6"/>
  <c r="F82" i="6" s="1"/>
  <c r="A93" i="5"/>
  <c r="D90" i="5"/>
  <c r="E90" i="5" s="1"/>
  <c r="A80" i="2"/>
  <c r="B80" i="2" s="1"/>
  <c r="D83" i="6" l="1"/>
  <c r="E83" i="6" s="1"/>
  <c r="C84" i="6"/>
  <c r="F84" i="6" s="1"/>
  <c r="A86" i="6"/>
  <c r="A94" i="5"/>
  <c r="C92" i="5"/>
  <c r="F92" i="5" s="1"/>
  <c r="D91" i="5"/>
  <c r="E91" i="5" s="1"/>
  <c r="C91" i="5"/>
  <c r="F91" i="5" s="1"/>
  <c r="A81" i="2"/>
  <c r="B81" i="2" s="1"/>
  <c r="A87" i="6" l="1"/>
  <c r="D84" i="6"/>
  <c r="E84" i="6" s="1"/>
  <c r="C85" i="6"/>
  <c r="F85" i="6" s="1"/>
  <c r="D92" i="5"/>
  <c r="E92" i="5" s="1"/>
  <c r="A95" i="5"/>
  <c r="C93" i="5"/>
  <c r="F93" i="5" s="1"/>
  <c r="A82" i="2"/>
  <c r="B82" i="2" s="1"/>
  <c r="A88" i="6" l="1"/>
  <c r="D85" i="6"/>
  <c r="E85" i="6" s="1"/>
  <c r="C86" i="6"/>
  <c r="F86" i="6" s="1"/>
  <c r="D93" i="5"/>
  <c r="E93" i="5" s="1"/>
  <c r="A96" i="5"/>
  <c r="A83" i="2"/>
  <c r="B83" i="2" s="1"/>
  <c r="A89" i="6" l="1"/>
  <c r="C87" i="6"/>
  <c r="F87" i="6" s="1"/>
  <c r="D86" i="6"/>
  <c r="E86" i="6" s="1"/>
  <c r="D94" i="5"/>
  <c r="E94" i="5" s="1"/>
  <c r="C94" i="5"/>
  <c r="F94" i="5" s="1"/>
  <c r="A97" i="5"/>
  <c r="A84" i="2"/>
  <c r="B84" i="2" s="1"/>
  <c r="A90" i="6" l="1"/>
  <c r="D87" i="6"/>
  <c r="E87" i="6" s="1"/>
  <c r="D95" i="5"/>
  <c r="E95" i="5" s="1"/>
  <c r="C95" i="5"/>
  <c r="F95" i="5" s="1"/>
  <c r="A98" i="5"/>
  <c r="C96" i="5"/>
  <c r="F96" i="5" s="1"/>
  <c r="A85" i="2"/>
  <c r="B85" i="2" s="1"/>
  <c r="D88" i="6" l="1"/>
  <c r="E88" i="6" s="1"/>
  <c r="A91" i="6"/>
  <c r="C88" i="6"/>
  <c r="F88" i="6" s="1"/>
  <c r="A99" i="5"/>
  <c r="D96" i="5"/>
  <c r="E96" i="5" s="1"/>
  <c r="A86" i="2"/>
  <c r="B86" i="2" s="1"/>
  <c r="D89" i="6" l="1"/>
  <c r="E89" i="6" s="1"/>
  <c r="C89" i="6"/>
  <c r="F89" i="6" s="1"/>
  <c r="C90" i="6"/>
  <c r="F90" i="6" s="1"/>
  <c r="A92" i="6"/>
  <c r="D97" i="5"/>
  <c r="E97" i="5" s="1"/>
  <c r="C98" i="5"/>
  <c r="F98" i="5" s="1"/>
  <c r="A100" i="5"/>
  <c r="C97" i="5"/>
  <c r="F97" i="5" s="1"/>
  <c r="A87" i="2"/>
  <c r="B87" i="2" s="1"/>
  <c r="A93" i="6" l="1"/>
  <c r="D90" i="6"/>
  <c r="E90" i="6" s="1"/>
  <c r="C91" i="6"/>
  <c r="F91" i="6" s="1"/>
  <c r="A101" i="5"/>
  <c r="C99" i="5"/>
  <c r="F99" i="5" s="1"/>
  <c r="D98" i="5"/>
  <c r="E98" i="5" s="1"/>
  <c r="A88" i="2"/>
  <c r="B88" i="2" s="1"/>
  <c r="A94" i="6" l="1"/>
  <c r="D91" i="6"/>
  <c r="E91" i="6" s="1"/>
  <c r="D99" i="5"/>
  <c r="E99" i="5" s="1"/>
  <c r="A102" i="5"/>
  <c r="A89" i="2"/>
  <c r="B89" i="2" s="1"/>
  <c r="D92" i="6" l="1"/>
  <c r="E92" i="6" s="1"/>
  <c r="A95" i="6"/>
  <c r="C92" i="6"/>
  <c r="F92" i="6" s="1"/>
  <c r="D100" i="5"/>
  <c r="E100" i="5" s="1"/>
  <c r="A103" i="5"/>
  <c r="C100" i="5"/>
  <c r="F100" i="5" s="1"/>
  <c r="A90" i="2"/>
  <c r="B90" i="2" s="1"/>
  <c r="D93" i="6" l="1"/>
  <c r="E93" i="6" s="1"/>
  <c r="C93" i="6"/>
  <c r="F93" i="6" s="1"/>
  <c r="C94" i="6"/>
  <c r="F94" i="6" s="1"/>
  <c r="A96" i="6"/>
  <c r="A104" i="5"/>
  <c r="D101" i="5"/>
  <c r="E101" i="5" s="1"/>
  <c r="C102" i="5"/>
  <c r="F102" i="5" s="1"/>
  <c r="C101" i="5"/>
  <c r="F101" i="5" s="1"/>
  <c r="A91" i="2"/>
  <c r="B91" i="2" s="1"/>
  <c r="A97" i="6" l="1"/>
  <c r="D94" i="6"/>
  <c r="E94" i="6" s="1"/>
  <c r="D102" i="5"/>
  <c r="E102" i="5" s="1"/>
  <c r="C103" i="5"/>
  <c r="F103" i="5" s="1"/>
  <c r="G97" i="5" s="1"/>
  <c r="H97" i="5" s="1"/>
  <c r="D104" i="5"/>
  <c r="E104" i="5" s="1"/>
  <c r="D103" i="5"/>
  <c r="E103" i="5" s="1"/>
  <c r="C104" i="5"/>
  <c r="F104" i="5" s="1"/>
  <c r="A92" i="2"/>
  <c r="B92" i="2" s="1"/>
  <c r="D95" i="6" l="1"/>
  <c r="E95" i="6" s="1"/>
  <c r="C96" i="6"/>
  <c r="F96" i="6" s="1"/>
  <c r="A98" i="6"/>
  <c r="C95" i="6"/>
  <c r="F95" i="6" s="1"/>
  <c r="G104" i="5"/>
  <c r="H104" i="5" s="1"/>
  <c r="G5" i="5"/>
  <c r="H5" i="5" s="1"/>
  <c r="G11" i="5"/>
  <c r="H11" i="5" s="1"/>
  <c r="G14" i="5"/>
  <c r="H14" i="5" s="1"/>
  <c r="G9" i="5"/>
  <c r="H9" i="5" s="1"/>
  <c r="G7" i="5"/>
  <c r="H7" i="5" s="1"/>
  <c r="G6" i="5"/>
  <c r="H6" i="5" s="1"/>
  <c r="G8" i="5"/>
  <c r="H8" i="5" s="1"/>
  <c r="G12" i="5"/>
  <c r="H12" i="5" s="1"/>
  <c r="G13" i="5"/>
  <c r="H13" i="5" s="1"/>
  <c r="G10" i="5"/>
  <c r="H10" i="5" s="1"/>
  <c r="G4" i="5"/>
  <c r="H4" i="5" s="1"/>
  <c r="G15" i="5"/>
  <c r="H15" i="5" s="1"/>
  <c r="G16" i="5"/>
  <c r="H16" i="5" s="1"/>
  <c r="G18" i="5"/>
  <c r="H18" i="5" s="1"/>
  <c r="G17" i="5"/>
  <c r="H17" i="5" s="1"/>
  <c r="G20" i="5"/>
  <c r="H20" i="5" s="1"/>
  <c r="G21" i="5"/>
  <c r="H21" i="5" s="1"/>
  <c r="G19" i="5"/>
  <c r="H19" i="5" s="1"/>
  <c r="G22" i="5"/>
  <c r="H22" i="5" s="1"/>
  <c r="G26" i="5"/>
  <c r="H26" i="5" s="1"/>
  <c r="G24" i="5"/>
  <c r="H24" i="5" s="1"/>
  <c r="G23" i="5"/>
  <c r="H23" i="5" s="1"/>
  <c r="G25" i="5"/>
  <c r="H25" i="5" s="1"/>
  <c r="G27" i="5"/>
  <c r="H27" i="5" s="1"/>
  <c r="G29" i="5"/>
  <c r="H29" i="5" s="1"/>
  <c r="G28" i="5"/>
  <c r="H28" i="5" s="1"/>
  <c r="G32" i="5"/>
  <c r="H32" i="5" s="1"/>
  <c r="G30" i="5"/>
  <c r="H30" i="5" s="1"/>
  <c r="G33" i="5"/>
  <c r="H33" i="5" s="1"/>
  <c r="G31" i="5"/>
  <c r="H31" i="5" s="1"/>
  <c r="G34" i="5"/>
  <c r="H34" i="5" s="1"/>
  <c r="G35" i="5"/>
  <c r="H35" i="5" s="1"/>
  <c r="G40" i="5"/>
  <c r="H40" i="5" s="1"/>
  <c r="G36" i="5"/>
  <c r="H36" i="5" s="1"/>
  <c r="G38" i="5"/>
  <c r="H38" i="5" s="1"/>
  <c r="G37" i="5"/>
  <c r="H37" i="5" s="1"/>
  <c r="G39" i="5"/>
  <c r="H39" i="5" s="1"/>
  <c r="G41" i="5"/>
  <c r="H41" i="5" s="1"/>
  <c r="G43" i="5"/>
  <c r="H43" i="5" s="1"/>
  <c r="G42" i="5"/>
  <c r="H42" i="5" s="1"/>
  <c r="G44" i="5"/>
  <c r="H44" i="5" s="1"/>
  <c r="G45" i="5"/>
  <c r="H45" i="5" s="1"/>
  <c r="G46" i="5"/>
  <c r="H46" i="5" s="1"/>
  <c r="G47" i="5"/>
  <c r="H47" i="5" s="1"/>
  <c r="G48" i="5"/>
  <c r="H48" i="5" s="1"/>
  <c r="G50" i="5"/>
  <c r="H50" i="5" s="1"/>
  <c r="G49" i="5"/>
  <c r="H49" i="5" s="1"/>
  <c r="G52" i="5"/>
  <c r="H52" i="5" s="1"/>
  <c r="G51" i="5"/>
  <c r="H51" i="5" s="1"/>
  <c r="G53" i="5"/>
  <c r="H53" i="5" s="1"/>
  <c r="G54" i="5"/>
  <c r="H54" i="5" s="1"/>
  <c r="G55" i="5"/>
  <c r="H55" i="5" s="1"/>
  <c r="G56" i="5"/>
  <c r="H56" i="5" s="1"/>
  <c r="G57" i="5"/>
  <c r="H57" i="5" s="1"/>
  <c r="G60" i="5"/>
  <c r="H60" i="5" s="1"/>
  <c r="G58" i="5"/>
  <c r="H58" i="5" s="1"/>
  <c r="G59" i="5"/>
  <c r="H59" i="5" s="1"/>
  <c r="G62" i="5"/>
  <c r="H62" i="5" s="1"/>
  <c r="G66" i="5"/>
  <c r="H66" i="5" s="1"/>
  <c r="G64" i="5"/>
  <c r="H64" i="5" s="1"/>
  <c r="G61" i="5"/>
  <c r="H61" i="5" s="1"/>
  <c r="G63" i="5"/>
  <c r="H63" i="5" s="1"/>
  <c r="G65" i="5"/>
  <c r="H65" i="5" s="1"/>
  <c r="G69" i="5"/>
  <c r="H69" i="5" s="1"/>
  <c r="G68" i="5"/>
  <c r="H68" i="5" s="1"/>
  <c r="G67" i="5"/>
  <c r="H67" i="5" s="1"/>
  <c r="G70" i="5"/>
  <c r="H70" i="5" s="1"/>
  <c r="G72" i="5"/>
  <c r="H72" i="5" s="1"/>
  <c r="G71" i="5"/>
  <c r="H71" i="5" s="1"/>
  <c r="G74" i="5"/>
  <c r="H74" i="5" s="1"/>
  <c r="G73" i="5"/>
  <c r="H73" i="5" s="1"/>
  <c r="G75" i="5"/>
  <c r="H75" i="5" s="1"/>
  <c r="G77" i="5"/>
  <c r="H77" i="5" s="1"/>
  <c r="G76" i="5"/>
  <c r="H76" i="5" s="1"/>
  <c r="G78" i="5"/>
  <c r="H78" i="5" s="1"/>
  <c r="G79" i="5"/>
  <c r="H79" i="5" s="1"/>
  <c r="G81" i="5"/>
  <c r="H81" i="5" s="1"/>
  <c r="G80" i="5"/>
  <c r="H80" i="5" s="1"/>
  <c r="G82" i="5"/>
  <c r="H82" i="5" s="1"/>
  <c r="G83" i="5"/>
  <c r="H83" i="5" s="1"/>
  <c r="G85" i="5"/>
  <c r="H85" i="5" s="1"/>
  <c r="G84" i="5"/>
  <c r="H84" i="5" s="1"/>
  <c r="G86" i="5"/>
  <c r="H86" i="5" s="1"/>
  <c r="G87" i="5"/>
  <c r="H87" i="5" s="1"/>
  <c r="G88" i="5"/>
  <c r="H88" i="5" s="1"/>
  <c r="G89" i="5"/>
  <c r="H89" i="5" s="1"/>
  <c r="G92" i="5"/>
  <c r="H92" i="5" s="1"/>
  <c r="G90" i="5"/>
  <c r="H90" i="5" s="1"/>
  <c r="G91" i="5"/>
  <c r="H91" i="5" s="1"/>
  <c r="G93" i="5"/>
  <c r="H93" i="5" s="1"/>
  <c r="G96" i="5"/>
  <c r="H96" i="5" s="1"/>
  <c r="G95" i="5"/>
  <c r="H95" i="5" s="1"/>
  <c r="G94" i="5"/>
  <c r="H94" i="5" s="1"/>
  <c r="G98" i="5"/>
  <c r="H98" i="5" s="1"/>
  <c r="G100" i="5"/>
  <c r="H100" i="5" s="1"/>
  <c r="G103" i="5"/>
  <c r="H103" i="5" s="1"/>
  <c r="G101" i="5"/>
  <c r="H101" i="5" s="1"/>
  <c r="G99" i="5"/>
  <c r="H99" i="5" s="1"/>
  <c r="G102" i="5"/>
  <c r="H102" i="5" s="1"/>
  <c r="A93" i="2"/>
  <c r="B93" i="2" s="1"/>
  <c r="C97" i="6" l="1"/>
  <c r="F97" i="6" s="1"/>
  <c r="A99" i="6"/>
  <c r="D96" i="6"/>
  <c r="E96" i="6" s="1"/>
  <c r="A94" i="2"/>
  <c r="B94" i="2" s="1"/>
  <c r="A100" i="6" l="1"/>
  <c r="D97" i="6"/>
  <c r="E97" i="6" s="1"/>
  <c r="C98" i="6"/>
  <c r="F98" i="6" s="1"/>
  <c r="A95" i="2"/>
  <c r="B95" i="2" s="1"/>
  <c r="A101" i="6" l="1"/>
  <c r="D98" i="6"/>
  <c r="E98" i="6" s="1"/>
  <c r="C99" i="6"/>
  <c r="F99" i="6"/>
  <c r="A96" i="2"/>
  <c r="B96" i="2" s="1"/>
  <c r="A102" i="6" l="1"/>
  <c r="D99" i="6"/>
  <c r="E99" i="6" s="1"/>
  <c r="A97" i="2"/>
  <c r="B97" i="2" s="1"/>
  <c r="D100" i="6" l="1"/>
  <c r="E100" i="6" s="1"/>
  <c r="C101" i="6"/>
  <c r="F101" i="6"/>
  <c r="C100" i="6"/>
  <c r="F100" i="6" s="1"/>
  <c r="A103" i="6"/>
  <c r="A98" i="2"/>
  <c r="B98" i="2" s="1"/>
  <c r="A104" i="6" l="1"/>
  <c r="D101" i="6"/>
  <c r="E101" i="6" s="1"/>
  <c r="C102" i="6"/>
  <c r="F102" i="6" s="1"/>
  <c r="A99" i="2"/>
  <c r="B99" i="2" s="1"/>
  <c r="D104" i="6" l="1"/>
  <c r="E104" i="6" s="1"/>
  <c r="D103" i="6"/>
  <c r="E103" i="6" s="1"/>
  <c r="C104" i="6"/>
  <c r="F104" i="6" s="1"/>
  <c r="D102" i="6"/>
  <c r="E102" i="6" s="1"/>
  <c r="C103" i="6"/>
  <c r="F103" i="6" s="1"/>
  <c r="A100" i="2"/>
  <c r="B100" i="2" s="1"/>
  <c r="G104" i="6" l="1"/>
  <c r="H104" i="6" s="1"/>
  <c r="G4" i="6"/>
  <c r="H4" i="6" s="1"/>
  <c r="G6" i="6"/>
  <c r="H6" i="6" s="1"/>
  <c r="G5" i="6"/>
  <c r="H5" i="6" s="1"/>
  <c r="G7" i="6"/>
  <c r="H7" i="6" s="1"/>
  <c r="G9" i="6"/>
  <c r="H9" i="6" s="1"/>
  <c r="G10" i="6"/>
  <c r="H10" i="6" s="1"/>
  <c r="G8" i="6"/>
  <c r="H8" i="6" s="1"/>
  <c r="G13" i="6"/>
  <c r="H13" i="6" s="1"/>
  <c r="G11" i="6"/>
  <c r="H11" i="6" s="1"/>
  <c r="G12" i="6"/>
  <c r="H12" i="6" s="1"/>
  <c r="G14" i="6"/>
  <c r="H14" i="6" s="1"/>
  <c r="G15" i="6"/>
  <c r="H15" i="6" s="1"/>
  <c r="G17" i="6"/>
  <c r="H17" i="6" s="1"/>
  <c r="G16" i="6"/>
  <c r="H16" i="6" s="1"/>
  <c r="G20" i="6"/>
  <c r="H20" i="6" s="1"/>
  <c r="G18" i="6"/>
  <c r="H18" i="6" s="1"/>
  <c r="G19" i="6"/>
  <c r="H19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8" i="6"/>
  <c r="H28" i="6" s="1"/>
  <c r="G27" i="6"/>
  <c r="H27" i="6" s="1"/>
  <c r="G30" i="6"/>
  <c r="H30" i="6" s="1"/>
  <c r="G29" i="6"/>
  <c r="H29" i="6" s="1"/>
  <c r="G31" i="6"/>
  <c r="H31" i="6" s="1"/>
  <c r="G32" i="6"/>
  <c r="H32" i="6" s="1"/>
  <c r="G34" i="6"/>
  <c r="H34" i="6" s="1"/>
  <c r="G33" i="6"/>
  <c r="H33" i="6" s="1"/>
  <c r="G37" i="6"/>
  <c r="H37" i="6" s="1"/>
  <c r="G35" i="6"/>
  <c r="H35" i="6" s="1"/>
  <c r="G38" i="6"/>
  <c r="H38" i="6" s="1"/>
  <c r="G36" i="6"/>
  <c r="H36" i="6" s="1"/>
  <c r="G40" i="6"/>
  <c r="H40" i="6" s="1"/>
  <c r="G39" i="6"/>
  <c r="H39" i="6" s="1"/>
  <c r="G42" i="6"/>
  <c r="H42" i="6" s="1"/>
  <c r="G41" i="6"/>
  <c r="H41" i="6" s="1"/>
  <c r="G43" i="6"/>
  <c r="H43" i="6" s="1"/>
  <c r="G46" i="6"/>
  <c r="H46" i="6" s="1"/>
  <c r="G44" i="6"/>
  <c r="H44" i="6" s="1"/>
  <c r="G45" i="6"/>
  <c r="H45" i="6" s="1"/>
  <c r="G49" i="6"/>
  <c r="H49" i="6" s="1"/>
  <c r="G50" i="6"/>
  <c r="H50" i="6" s="1"/>
  <c r="G47" i="6"/>
  <c r="H47" i="6" s="1"/>
  <c r="G52" i="6"/>
  <c r="H52" i="6" s="1"/>
  <c r="G51" i="6"/>
  <c r="H51" i="6" s="1"/>
  <c r="G48" i="6"/>
  <c r="H48" i="6" s="1"/>
  <c r="G54" i="6"/>
  <c r="H54" i="6" s="1"/>
  <c r="G56" i="6"/>
  <c r="H56" i="6" s="1"/>
  <c r="G53" i="6"/>
  <c r="H53" i="6" s="1"/>
  <c r="G55" i="6"/>
  <c r="H55" i="6" s="1"/>
  <c r="G58" i="6"/>
  <c r="H58" i="6" s="1"/>
  <c r="G60" i="6"/>
  <c r="H60" i="6" s="1"/>
  <c r="G57" i="6"/>
  <c r="H57" i="6" s="1"/>
  <c r="G59" i="6"/>
  <c r="H59" i="6" s="1"/>
  <c r="G61" i="6"/>
  <c r="H61" i="6" s="1"/>
  <c r="G62" i="6"/>
  <c r="H62" i="6" s="1"/>
  <c r="G63" i="6"/>
  <c r="H63" i="6" s="1"/>
  <c r="G64" i="6"/>
  <c r="H64" i="6" s="1"/>
  <c r="G65" i="6"/>
  <c r="H65" i="6" s="1"/>
  <c r="G67" i="6"/>
  <c r="H67" i="6" s="1"/>
  <c r="G66" i="6"/>
  <c r="H66" i="6" s="1"/>
  <c r="G68" i="6"/>
  <c r="H68" i="6" s="1"/>
  <c r="G69" i="6"/>
  <c r="H69" i="6" s="1"/>
  <c r="G70" i="6"/>
  <c r="H70" i="6" s="1"/>
  <c r="G71" i="6"/>
  <c r="H71" i="6" s="1"/>
  <c r="G73" i="6"/>
  <c r="H73" i="6" s="1"/>
  <c r="G74" i="6"/>
  <c r="H74" i="6" s="1"/>
  <c r="G72" i="6"/>
  <c r="H72" i="6" s="1"/>
  <c r="G76" i="6"/>
  <c r="H76" i="6" s="1"/>
  <c r="G75" i="6"/>
  <c r="H75" i="6" s="1"/>
  <c r="G79" i="6"/>
  <c r="H79" i="6" s="1"/>
  <c r="G77" i="6"/>
  <c r="H77" i="6" s="1"/>
  <c r="G78" i="6"/>
  <c r="H78" i="6" s="1"/>
  <c r="G83" i="6"/>
  <c r="H83" i="6" s="1"/>
  <c r="G81" i="6"/>
  <c r="H81" i="6" s="1"/>
  <c r="G80" i="6"/>
  <c r="H80" i="6" s="1"/>
  <c r="G84" i="6"/>
  <c r="H84" i="6" s="1"/>
  <c r="G82" i="6"/>
  <c r="H82" i="6" s="1"/>
  <c r="G85" i="6"/>
  <c r="H85" i="6" s="1"/>
  <c r="G86" i="6"/>
  <c r="H86" i="6" s="1"/>
  <c r="G87" i="6"/>
  <c r="H87" i="6" s="1"/>
  <c r="G89" i="6"/>
  <c r="H89" i="6" s="1"/>
  <c r="G88" i="6"/>
  <c r="H88" i="6" s="1"/>
  <c r="G90" i="6"/>
  <c r="H90" i="6" s="1"/>
  <c r="G91" i="6"/>
  <c r="H91" i="6" s="1"/>
  <c r="G93" i="6"/>
  <c r="H93" i="6" s="1"/>
  <c r="G92" i="6"/>
  <c r="H92" i="6" s="1"/>
  <c r="G96" i="6"/>
  <c r="H96" i="6" s="1"/>
  <c r="G94" i="6"/>
  <c r="H94" i="6" s="1"/>
  <c r="G97" i="6"/>
  <c r="H97" i="6" s="1"/>
  <c r="G98" i="6"/>
  <c r="H98" i="6" s="1"/>
  <c r="G95" i="6"/>
  <c r="H95" i="6" s="1"/>
  <c r="G99" i="6"/>
  <c r="H99" i="6" s="1"/>
  <c r="G103" i="6"/>
  <c r="H103" i="6" s="1"/>
  <c r="G101" i="6"/>
  <c r="H101" i="6" s="1"/>
  <c r="G100" i="6"/>
  <c r="H100" i="6" s="1"/>
  <c r="G102" i="6"/>
  <c r="H102" i="6" s="1"/>
  <c r="A101" i="2"/>
  <c r="B101" i="2" s="1"/>
  <c r="A102" i="2" l="1"/>
  <c r="B102" i="2" s="1"/>
  <c r="A103" i="2" l="1"/>
  <c r="B103" i="2" s="1"/>
  <c r="A104" i="2" l="1"/>
  <c r="B104" i="2" s="1"/>
  <c r="D6" i="2" l="1"/>
  <c r="E6" i="2" s="1"/>
  <c r="C4" i="2"/>
  <c r="F4" i="2" s="1"/>
  <c r="C5" i="2"/>
  <c r="F5" i="2" s="1"/>
  <c r="D4" i="2"/>
  <c r="D5" i="2"/>
  <c r="C6" i="2"/>
  <c r="F6" i="2"/>
  <c r="E4" i="2" l="1"/>
  <c r="E5" i="2"/>
  <c r="D7" i="2" l="1"/>
  <c r="E7" i="2" s="1"/>
  <c r="C7" i="2"/>
  <c r="F7" i="2" s="1"/>
  <c r="C9" i="2"/>
  <c r="F9" i="2" s="1"/>
  <c r="D8" i="2"/>
  <c r="E8" i="2" s="1"/>
  <c r="C8" i="2"/>
  <c r="F8" i="2" s="1"/>
  <c r="C10" i="2" l="1"/>
  <c r="F10" i="2" s="1"/>
  <c r="D9" i="2"/>
  <c r="E9" i="2" s="1"/>
  <c r="C11" i="2" l="1"/>
  <c r="F11" i="2" s="1"/>
  <c r="D10" i="2"/>
  <c r="E10" i="2" s="1"/>
  <c r="C12" i="2" l="1"/>
  <c r="F12" i="2" s="1"/>
  <c r="D11" i="2"/>
  <c r="E11" i="2" s="1"/>
  <c r="C13" i="2" l="1"/>
  <c r="F13" i="2" s="1"/>
  <c r="D12" i="2"/>
  <c r="E12" i="2" s="1"/>
  <c r="D13" i="2" l="1"/>
  <c r="E13" i="2" s="1"/>
  <c r="C14" i="2"/>
  <c r="F14" i="2" s="1"/>
  <c r="C15" i="2" l="1"/>
  <c r="F15" i="2" s="1"/>
  <c r="D14" i="2"/>
  <c r="E14" i="2" s="1"/>
  <c r="D15" i="2" l="1"/>
  <c r="E15" i="2" s="1"/>
  <c r="C16" i="2"/>
  <c r="F16" i="2" s="1"/>
  <c r="C17" i="2" l="1"/>
  <c r="F17" i="2" s="1"/>
  <c r="D16" i="2"/>
  <c r="E16" i="2" s="1"/>
  <c r="D17" i="2" l="1"/>
  <c r="E17" i="2" s="1"/>
  <c r="C18" i="2"/>
  <c r="F18" i="2" s="1"/>
  <c r="C19" i="2" l="1"/>
  <c r="F19" i="2" s="1"/>
  <c r="D18" i="2"/>
  <c r="E18" i="2" s="1"/>
  <c r="C20" i="2" l="1"/>
  <c r="F20" i="2" s="1"/>
  <c r="D19" i="2"/>
  <c r="E19" i="2" s="1"/>
  <c r="D20" i="2" l="1"/>
  <c r="E20" i="2" s="1"/>
  <c r="C21" i="2"/>
  <c r="F21" i="2" s="1"/>
  <c r="C22" i="2" l="1"/>
  <c r="F22" i="2" s="1"/>
  <c r="D21" i="2"/>
  <c r="E21" i="2" s="1"/>
  <c r="C23" i="2" l="1"/>
  <c r="F23" i="2" s="1"/>
  <c r="D22" i="2"/>
  <c r="E22" i="2" s="1"/>
  <c r="C24" i="2" l="1"/>
  <c r="F24" i="2" s="1"/>
  <c r="D23" i="2"/>
  <c r="E23" i="2" s="1"/>
  <c r="C25" i="2" l="1"/>
  <c r="F25" i="2" s="1"/>
  <c r="D24" i="2"/>
  <c r="E24" i="2" s="1"/>
  <c r="D25" i="2" l="1"/>
  <c r="E25" i="2" s="1"/>
  <c r="C26" i="2"/>
  <c r="F26" i="2" s="1"/>
  <c r="C27" i="2" l="1"/>
  <c r="F27" i="2" s="1"/>
  <c r="D26" i="2"/>
  <c r="E26" i="2" s="1"/>
  <c r="D27" i="2" l="1"/>
  <c r="E27" i="2" s="1"/>
  <c r="C28" i="2"/>
  <c r="F28" i="2" s="1"/>
  <c r="C29" i="2" l="1"/>
  <c r="F29" i="2" s="1"/>
  <c r="D28" i="2"/>
  <c r="E28" i="2" s="1"/>
  <c r="C30" i="2" l="1"/>
  <c r="F30" i="2" s="1"/>
  <c r="D29" i="2"/>
  <c r="E29" i="2" s="1"/>
  <c r="C31" i="2" l="1"/>
  <c r="F31" i="2" s="1"/>
  <c r="D30" i="2"/>
  <c r="E30" i="2" s="1"/>
  <c r="D31" i="2" l="1"/>
  <c r="E31" i="2" s="1"/>
  <c r="C32" i="2"/>
  <c r="F32" i="2" s="1"/>
  <c r="D32" i="2" l="1"/>
  <c r="E32" i="2" s="1"/>
  <c r="C33" i="2"/>
  <c r="F33" i="2" s="1"/>
  <c r="D33" i="2" l="1"/>
  <c r="E33" i="2" s="1"/>
  <c r="C34" i="2"/>
  <c r="F34" i="2" s="1"/>
  <c r="D34" i="2" l="1"/>
  <c r="E34" i="2" s="1"/>
  <c r="C35" i="2"/>
  <c r="F35" i="2" s="1"/>
  <c r="C36" i="2" l="1"/>
  <c r="F36" i="2" s="1"/>
  <c r="D35" i="2"/>
  <c r="E35" i="2" s="1"/>
  <c r="C37" i="2" l="1"/>
  <c r="F37" i="2" s="1"/>
  <c r="D36" i="2"/>
  <c r="E36" i="2" s="1"/>
  <c r="C38" i="2" l="1"/>
  <c r="F38" i="2" s="1"/>
  <c r="D37" i="2"/>
  <c r="E37" i="2" s="1"/>
  <c r="C39" i="2" l="1"/>
  <c r="F39" i="2" s="1"/>
  <c r="D38" i="2"/>
  <c r="E38" i="2" s="1"/>
  <c r="D39" i="2" l="1"/>
  <c r="E39" i="2" s="1"/>
  <c r="C40" i="2"/>
  <c r="F40" i="2" s="1"/>
  <c r="C41" i="2" l="1"/>
  <c r="F41" i="2" s="1"/>
  <c r="D40" i="2"/>
  <c r="E40" i="2" s="1"/>
  <c r="D41" i="2" l="1"/>
  <c r="E41" i="2" s="1"/>
  <c r="C42" i="2"/>
  <c r="F42" i="2" s="1"/>
  <c r="C43" i="2" l="1"/>
  <c r="F43" i="2" s="1"/>
  <c r="D42" i="2"/>
  <c r="E42" i="2" s="1"/>
  <c r="D43" i="2" l="1"/>
  <c r="E43" i="2" s="1"/>
  <c r="C44" i="2"/>
  <c r="F44" i="2" s="1"/>
  <c r="N29" i="2"/>
  <c r="C45" i="2" l="1"/>
  <c r="F45" i="2" s="1"/>
  <c r="D44" i="2"/>
  <c r="E44" i="2" s="1"/>
  <c r="D45" i="2" l="1"/>
  <c r="E45" i="2" s="1"/>
  <c r="C46" i="2"/>
  <c r="F46" i="2" s="1"/>
  <c r="C47" i="2" l="1"/>
  <c r="F47" i="2" s="1"/>
  <c r="D46" i="2"/>
  <c r="E46" i="2" s="1"/>
  <c r="D47" i="2" l="1"/>
  <c r="E47" i="2" s="1"/>
  <c r="C48" i="2"/>
  <c r="F48" i="2" s="1"/>
  <c r="D48" i="2" l="1"/>
  <c r="E48" i="2" s="1"/>
  <c r="C49" i="2"/>
  <c r="F49" i="2" s="1"/>
  <c r="C50" i="2" l="1"/>
  <c r="F50" i="2" s="1"/>
  <c r="D49" i="2"/>
  <c r="E49" i="2" s="1"/>
  <c r="C51" i="2" l="1"/>
  <c r="F51" i="2" s="1"/>
  <c r="D50" i="2"/>
  <c r="E50" i="2" s="1"/>
  <c r="C52" i="2" l="1"/>
  <c r="F52" i="2" s="1"/>
  <c r="D51" i="2"/>
  <c r="E51" i="2" s="1"/>
  <c r="D52" i="2" l="1"/>
  <c r="E52" i="2" s="1"/>
  <c r="C53" i="2"/>
  <c r="F53" i="2" s="1"/>
  <c r="D53" i="2" l="1"/>
  <c r="E53" i="2" s="1"/>
  <c r="C54" i="2"/>
  <c r="F54" i="2" s="1"/>
  <c r="D54" i="2" l="1"/>
  <c r="E54" i="2" s="1"/>
  <c r="C55" i="2"/>
  <c r="F55" i="2" s="1"/>
  <c r="D55" i="2" l="1"/>
  <c r="E55" i="2" s="1"/>
  <c r="D56" i="2" l="1"/>
  <c r="E56" i="2" s="1"/>
  <c r="C57" i="2"/>
  <c r="F57" i="2" s="1"/>
  <c r="C56" i="2"/>
  <c r="F56" i="2" s="1"/>
  <c r="D57" i="2" l="1"/>
  <c r="E57" i="2" s="1"/>
  <c r="C58" i="2"/>
  <c r="F58" i="2" s="1"/>
  <c r="C59" i="2" l="1"/>
  <c r="F59" i="2" s="1"/>
  <c r="D58" i="2"/>
  <c r="E58" i="2" s="1"/>
  <c r="D59" i="2" l="1"/>
  <c r="E59" i="2" s="1"/>
  <c r="C60" i="2"/>
  <c r="F60" i="2" s="1"/>
  <c r="C61" i="2" l="1"/>
  <c r="F61" i="2" s="1"/>
  <c r="D60" i="2"/>
  <c r="E60" i="2" s="1"/>
  <c r="C62" i="2" l="1"/>
  <c r="F62" i="2" s="1"/>
  <c r="D61" i="2"/>
  <c r="E61" i="2" s="1"/>
  <c r="D62" i="2" l="1"/>
  <c r="E62" i="2" s="1"/>
  <c r="C64" i="2" l="1"/>
  <c r="F64" i="2" s="1"/>
  <c r="D63" i="2"/>
  <c r="E63" i="2" s="1"/>
  <c r="C63" i="2"/>
  <c r="F63" i="2" s="1"/>
  <c r="I104" i="2" l="1"/>
  <c r="C65" i="2"/>
  <c r="F65" i="2" s="1"/>
  <c r="D64" i="2"/>
  <c r="E64" i="2" s="1"/>
  <c r="C66" i="2" l="1"/>
  <c r="F66" i="2" s="1"/>
  <c r="I65" i="2"/>
  <c r="D65" i="2"/>
  <c r="E65" i="2" s="1"/>
  <c r="C67" i="2" l="1"/>
  <c r="F67" i="2" s="1"/>
  <c r="I66" i="2"/>
  <c r="D66" i="2"/>
  <c r="E66" i="2" s="1"/>
  <c r="C68" i="2" l="1"/>
  <c r="F68" i="2" s="1"/>
  <c r="I67" i="2"/>
  <c r="D67" i="2"/>
  <c r="E67" i="2" s="1"/>
  <c r="D68" i="2" l="1"/>
  <c r="E68" i="2" s="1"/>
  <c r="C69" i="2"/>
  <c r="F69" i="2" s="1"/>
  <c r="I68" i="2"/>
  <c r="D69" i="2" l="1"/>
  <c r="E69" i="2" s="1"/>
  <c r="I69" i="2"/>
  <c r="C70" i="2"/>
  <c r="F70" i="2" s="1"/>
  <c r="I70" i="2" l="1"/>
  <c r="D70" i="2"/>
  <c r="E70" i="2" s="1"/>
  <c r="C71" i="2"/>
  <c r="F71" i="2" s="1"/>
  <c r="C72" i="2" l="1"/>
  <c r="F72" i="2" s="1"/>
  <c r="D71" i="2"/>
  <c r="E71" i="2" s="1"/>
  <c r="I71" i="2"/>
  <c r="C73" i="2" l="1"/>
  <c r="F73" i="2" s="1"/>
  <c r="D72" i="2"/>
  <c r="E72" i="2" s="1"/>
  <c r="I72" i="2"/>
  <c r="D73" i="2" l="1"/>
  <c r="E73" i="2" s="1"/>
  <c r="I73" i="2"/>
  <c r="C74" i="2"/>
  <c r="F74" i="2" s="1"/>
  <c r="I74" i="2" l="1"/>
  <c r="D74" i="2"/>
  <c r="E74" i="2" s="1"/>
  <c r="C75" i="2"/>
  <c r="F75" i="2" s="1"/>
  <c r="C76" i="2" l="1"/>
  <c r="F76" i="2" s="1"/>
  <c r="I75" i="2"/>
  <c r="D75" i="2"/>
  <c r="E75" i="2" s="1"/>
  <c r="I76" i="2" l="1"/>
  <c r="D76" i="2"/>
  <c r="E76" i="2" s="1"/>
  <c r="D77" i="2" l="1"/>
  <c r="E77" i="2" s="1"/>
  <c r="I77" i="2"/>
  <c r="C78" i="2"/>
  <c r="F78" i="2" s="1"/>
  <c r="C77" i="2"/>
  <c r="F77" i="2" s="1"/>
  <c r="I78" i="2" l="1"/>
  <c r="C79" i="2"/>
  <c r="F79" i="2" s="1"/>
  <c r="D78" i="2"/>
  <c r="E78" i="2" s="1"/>
  <c r="C80" i="2" l="1"/>
  <c r="F80" i="2" s="1"/>
  <c r="D79" i="2"/>
  <c r="E79" i="2" s="1"/>
  <c r="I79" i="2"/>
  <c r="C81" i="2" l="1"/>
  <c r="F81" i="2" s="1"/>
  <c r="D80" i="2"/>
  <c r="E80" i="2" s="1"/>
  <c r="I80" i="2"/>
  <c r="D81" i="2" l="1"/>
  <c r="E81" i="2" s="1"/>
  <c r="I81" i="2"/>
  <c r="C82" i="2"/>
  <c r="F82" i="2" s="1"/>
  <c r="I82" i="2" l="1"/>
  <c r="C83" i="2"/>
  <c r="F83" i="2" s="1"/>
  <c r="D82" i="2"/>
  <c r="E82" i="2" s="1"/>
  <c r="C84" i="2" l="1"/>
  <c r="F84" i="2" s="1"/>
  <c r="D83" i="2"/>
  <c r="E83" i="2" s="1"/>
  <c r="I83" i="2"/>
  <c r="C85" i="2" l="1"/>
  <c r="F85" i="2" s="1"/>
  <c r="I84" i="2"/>
  <c r="D84" i="2"/>
  <c r="E84" i="2" s="1"/>
  <c r="D85" i="2" l="1"/>
  <c r="E85" i="2" s="1"/>
  <c r="I85" i="2"/>
  <c r="C86" i="2"/>
  <c r="F86" i="2" s="1"/>
  <c r="I86" i="2" l="1"/>
  <c r="D86" i="2"/>
  <c r="E86" i="2" s="1"/>
  <c r="C87" i="2"/>
  <c r="F87" i="2" s="1"/>
  <c r="C88" i="2" l="1"/>
  <c r="F88" i="2" s="1"/>
  <c r="D87" i="2"/>
  <c r="E87" i="2" s="1"/>
  <c r="I87" i="2"/>
  <c r="D88" i="2" l="1"/>
  <c r="E88" i="2" s="1"/>
  <c r="I88" i="2"/>
  <c r="D89" i="2" l="1"/>
  <c r="E89" i="2" s="1"/>
  <c r="I89" i="2"/>
  <c r="C90" i="2"/>
  <c r="F90" i="2" s="1"/>
  <c r="C89" i="2"/>
  <c r="F89" i="2" s="1"/>
  <c r="I90" i="2" l="1"/>
  <c r="D90" i="2"/>
  <c r="E90" i="2" s="1"/>
  <c r="C91" i="2"/>
  <c r="F91" i="2" s="1"/>
  <c r="I91" i="2" l="1"/>
  <c r="D91" i="2"/>
  <c r="E91" i="2" s="1"/>
  <c r="I92" i="2" l="1"/>
  <c r="D92" i="2"/>
  <c r="E92" i="2" s="1"/>
  <c r="C92" i="2"/>
  <c r="F92" i="2" s="1"/>
  <c r="D93" i="2" l="1"/>
  <c r="E93" i="2" s="1"/>
  <c r="I93" i="2"/>
  <c r="C94" i="2"/>
  <c r="F94" i="2" s="1"/>
  <c r="C93" i="2"/>
  <c r="F93" i="2" s="1"/>
  <c r="I94" i="2" l="1"/>
  <c r="C95" i="2"/>
  <c r="F95" i="2" s="1"/>
  <c r="D94" i="2"/>
  <c r="E94" i="2" s="1"/>
  <c r="I95" i="2" l="1"/>
  <c r="C96" i="2"/>
  <c r="F96" i="2" s="1"/>
  <c r="D95" i="2"/>
  <c r="E95" i="2" s="1"/>
  <c r="I96" i="2" l="1"/>
  <c r="C97" i="2"/>
  <c r="F97" i="2" s="1"/>
  <c r="D96" i="2"/>
  <c r="E96" i="2" s="1"/>
  <c r="D97" i="2" l="1"/>
  <c r="E97" i="2" s="1"/>
  <c r="I97" i="2"/>
  <c r="C98" i="2"/>
  <c r="F98" i="2" s="1"/>
  <c r="C99" i="2" l="1"/>
  <c r="F99" i="2" s="1"/>
  <c r="I98" i="2"/>
  <c r="D98" i="2"/>
  <c r="E98" i="2" s="1"/>
  <c r="C100" i="2" l="1"/>
  <c r="F100" i="2" s="1"/>
  <c r="D99" i="2"/>
  <c r="E99" i="2" s="1"/>
  <c r="I99" i="2"/>
  <c r="C101" i="2" l="1"/>
  <c r="F101" i="2" s="1"/>
  <c r="I100" i="2"/>
  <c r="D100" i="2"/>
  <c r="E100" i="2" s="1"/>
  <c r="D101" i="2" l="1"/>
  <c r="E101" i="2" s="1"/>
  <c r="I101" i="2"/>
  <c r="C102" i="2"/>
  <c r="F102" i="2" s="1"/>
  <c r="C103" i="2" l="1"/>
  <c r="F103" i="2" s="1"/>
  <c r="D102" i="2"/>
  <c r="E102" i="2" s="1"/>
  <c r="I102" i="2"/>
  <c r="D104" i="2" l="1"/>
  <c r="E104" i="2" s="1"/>
  <c r="I103" i="2"/>
  <c r="C104" i="2"/>
  <c r="F104" i="2" s="1"/>
  <c r="D103" i="2"/>
  <c r="E103" i="2" s="1"/>
  <c r="G104" i="2" l="1"/>
  <c r="H104" i="2" s="1"/>
  <c r="G5" i="2"/>
  <c r="H5" i="2" s="1"/>
  <c r="G10" i="2"/>
  <c r="H10" i="2" s="1"/>
  <c r="G7" i="2"/>
  <c r="H7" i="2" s="1"/>
  <c r="G4" i="2"/>
  <c r="H4" i="2" s="1"/>
  <c r="G9" i="2"/>
  <c r="H9" i="2" s="1"/>
  <c r="G8" i="2"/>
  <c r="H8" i="2" s="1"/>
  <c r="G6" i="2"/>
  <c r="H6" i="2" s="1"/>
  <c r="G11" i="2"/>
  <c r="H11" i="2" s="1"/>
  <c r="G13" i="2"/>
  <c r="H13" i="2" s="1"/>
  <c r="G15" i="2"/>
  <c r="H15" i="2" s="1"/>
  <c r="G12" i="2"/>
  <c r="H12" i="2" s="1"/>
  <c r="G14" i="2"/>
  <c r="H14" i="2" s="1"/>
  <c r="G17" i="2"/>
  <c r="H17" i="2" s="1"/>
  <c r="G16" i="2"/>
  <c r="H16" i="2" s="1"/>
  <c r="G18" i="2"/>
  <c r="H18" i="2" s="1"/>
  <c r="G19" i="2"/>
  <c r="H19" i="2" s="1"/>
  <c r="G21" i="2"/>
  <c r="H21" i="2" s="1"/>
  <c r="G20" i="2"/>
  <c r="H20" i="2" s="1"/>
  <c r="G22" i="2"/>
  <c r="H22" i="2" s="1"/>
  <c r="G23" i="2"/>
  <c r="H23" i="2" s="1"/>
  <c r="G25" i="2"/>
  <c r="H25" i="2" s="1"/>
  <c r="G24" i="2"/>
  <c r="H24" i="2" s="1"/>
  <c r="G27" i="2"/>
  <c r="H27" i="2" s="1"/>
  <c r="G26" i="2"/>
  <c r="H26" i="2" s="1"/>
  <c r="G29" i="2"/>
  <c r="H29" i="2" s="1"/>
  <c r="G28" i="2"/>
  <c r="H28" i="2" s="1"/>
  <c r="G30" i="2"/>
  <c r="H30" i="2" s="1"/>
  <c r="G31" i="2"/>
  <c r="H31" i="2" s="1"/>
  <c r="G33" i="2"/>
  <c r="H33" i="2" s="1"/>
  <c r="G32" i="2"/>
  <c r="H32" i="2" s="1"/>
  <c r="G34" i="2"/>
  <c r="H34" i="2" s="1"/>
  <c r="G35" i="2"/>
  <c r="H35" i="2" s="1"/>
  <c r="G36" i="2"/>
  <c r="H36" i="2" s="1"/>
  <c r="G37" i="2"/>
  <c r="H37" i="2" s="1"/>
  <c r="G38" i="2"/>
  <c r="H38" i="2" s="1"/>
  <c r="G40" i="2"/>
  <c r="H40" i="2" s="1"/>
  <c r="G39" i="2"/>
  <c r="H39" i="2" s="1"/>
  <c r="G41" i="2"/>
  <c r="H41" i="2" s="1"/>
  <c r="G43" i="2"/>
  <c r="H43" i="2" s="1"/>
  <c r="G42" i="2"/>
  <c r="H42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2" i="2"/>
  <c r="H52" i="2" s="1"/>
  <c r="G51" i="2"/>
  <c r="H51" i="2" s="1"/>
  <c r="G53" i="2"/>
  <c r="H53" i="2" s="1"/>
  <c r="G55" i="2"/>
  <c r="H55" i="2" s="1"/>
  <c r="G54" i="2"/>
  <c r="H54" i="2" s="1"/>
  <c r="G57" i="2"/>
  <c r="H57" i="2" s="1"/>
  <c r="G58" i="2"/>
  <c r="H58" i="2" s="1"/>
  <c r="G56" i="2"/>
  <c r="H56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70" i="2"/>
  <c r="H70" i="2" s="1"/>
  <c r="G71" i="2"/>
  <c r="H71" i="2" s="1"/>
  <c r="G69" i="2"/>
  <c r="H69" i="2" s="1"/>
  <c r="G72" i="2"/>
  <c r="H72" i="2" s="1"/>
  <c r="G74" i="2"/>
  <c r="H74" i="2" s="1"/>
  <c r="G73" i="2"/>
  <c r="H73" i="2" s="1"/>
  <c r="G76" i="2"/>
  <c r="H76" i="2" s="1"/>
  <c r="G75" i="2"/>
  <c r="H75" i="2" s="1"/>
  <c r="G77" i="2"/>
  <c r="H77" i="2" s="1"/>
  <c r="G78" i="2"/>
  <c r="H78" i="2" s="1"/>
  <c r="G80" i="2"/>
  <c r="H80" i="2" s="1"/>
  <c r="G79" i="2"/>
  <c r="H79" i="2" s="1"/>
  <c r="G81" i="2"/>
  <c r="H81" i="2" s="1"/>
  <c r="G82" i="2"/>
  <c r="H82" i="2" s="1"/>
  <c r="G84" i="2"/>
  <c r="H84" i="2" s="1"/>
  <c r="G83" i="2"/>
  <c r="H83" i="2" s="1"/>
  <c r="G85" i="2"/>
  <c r="H85" i="2" s="1"/>
  <c r="G86" i="2"/>
  <c r="H86" i="2" s="1"/>
  <c r="G89" i="2"/>
  <c r="H89" i="2" s="1"/>
  <c r="G88" i="2"/>
  <c r="H88" i="2" s="1"/>
  <c r="G87" i="2"/>
  <c r="H87" i="2" s="1"/>
  <c r="G90" i="2"/>
  <c r="H90" i="2" s="1"/>
  <c r="G91" i="2"/>
  <c r="H91" i="2" s="1"/>
  <c r="G94" i="2"/>
  <c r="H94" i="2" s="1"/>
  <c r="G93" i="2"/>
  <c r="H93" i="2" s="1"/>
  <c r="G92" i="2"/>
  <c r="H92" i="2" s="1"/>
  <c r="G95" i="2"/>
  <c r="H95" i="2" s="1"/>
  <c r="G97" i="2"/>
  <c r="H97" i="2" s="1"/>
  <c r="G98" i="2"/>
  <c r="H98" i="2" s="1"/>
  <c r="G96" i="2"/>
  <c r="H96" i="2" s="1"/>
  <c r="G101" i="2"/>
  <c r="H101" i="2" s="1"/>
  <c r="G100" i="2"/>
  <c r="H100" i="2" s="1"/>
  <c r="G99" i="2"/>
  <c r="H99" i="2" s="1"/>
  <c r="G103" i="2"/>
  <c r="H103" i="2" s="1"/>
  <c r="G102" i="2"/>
  <c r="H102" i="2" s="1"/>
</calcChain>
</file>

<file path=xl/sharedStrings.xml><?xml version="1.0" encoding="utf-8"?>
<sst xmlns="http://schemas.openxmlformats.org/spreadsheetml/2006/main" count="69" uniqueCount="29">
  <si>
    <t>lx</t>
  </si>
  <si>
    <t>dx</t>
  </si>
  <si>
    <t>px</t>
  </si>
  <si>
    <t>qx</t>
  </si>
  <si>
    <t>L(x)</t>
  </si>
  <si>
    <t>S</t>
  </si>
  <si>
    <t>l0</t>
  </si>
  <si>
    <t>e</t>
  </si>
  <si>
    <t>S1</t>
  </si>
  <si>
    <t>S2</t>
  </si>
  <si>
    <t>b</t>
  </si>
  <si>
    <t>W</t>
  </si>
  <si>
    <t>G</t>
  </si>
  <si>
    <t>c</t>
  </si>
  <si>
    <t>c-1</t>
  </si>
  <si>
    <t>cx</t>
  </si>
  <si>
    <t>p10</t>
  </si>
  <si>
    <t>cx(c-1)</t>
  </si>
  <si>
    <t>g</t>
  </si>
  <si>
    <t>x</t>
  </si>
  <si>
    <t>p12</t>
  </si>
  <si>
    <t>w-x</t>
  </si>
  <si>
    <t>para 20</t>
  </si>
  <si>
    <t>b elev w-x</t>
  </si>
  <si>
    <t>(w-x) b elev</t>
  </si>
  <si>
    <t>1-belev</t>
  </si>
  <si>
    <t>ln(b)</t>
  </si>
  <si>
    <t>1/ln(b)</t>
  </si>
  <si>
    <t>E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</si>
</sst>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'dormoy 2'!$A$4:$A$104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'dormoy 2'!$B$4:$B$104</c:f>
              <c:numCache>
                <c:formatCode>General</c:formatCode>
                <c:ptCount val="101"/>
                <c:pt idx="0" formatCode="0.00">
                  <c:v>1000</c:v>
                </c:pt>
                <c:pt idx="1">
                  <c:v>995.00599999999997</c:v>
                </c:pt>
                <c:pt idx="2">
                  <c:v>986.08075242361622</c:v>
                </c:pt>
                <c:pt idx="3">
                  <c:v>973.33053139390609</c:v>
                </c:pt>
                <c:pt idx="4">
                  <c:v>956.90603555569862</c:v>
                </c:pt>
                <c:pt idx="5">
                  <c:v>936.99942362842194</c:v>
                </c:pt>
                <c:pt idx="6">
                  <c:v>913.84057324325943</c:v>
                </c:pt>
                <c:pt idx="7">
                  <c:v>887.69266487891389</c:v>
                </c:pt>
                <c:pt idx="8">
                  <c:v>858.84720944082517</c:v>
                </c:pt>
                <c:pt idx="9">
                  <c:v>827.6186506756427</c:v>
                </c:pt>
                <c:pt idx="10">
                  <c:v>794.33868182104777</c:v>
                </c:pt>
                <c:pt idx="11">
                  <c:v>759.35041948869502</c:v>
                </c:pt>
                <c:pt idx="12">
                  <c:v>723.00257677866375</c:v>
                </c:pt>
                <c:pt idx="13">
                  <c:v>685.64377222040685</c:v>
                </c:pt>
                <c:pt idx="14">
                  <c:v>647.61710168560239</c:v>
                </c:pt>
                <c:pt idx="15">
                  <c:v>609.25508742378634</c:v>
                </c:pt>
                <c:pt idx="16">
                  <c:v>570.87510244917314</c:v>
                </c:pt>
                <c:pt idx="17">
                  <c:v>532.77535035783103</c:v>
                </c:pt>
                <c:pt idx="18">
                  <c:v>495.23146102974596</c:v>
                </c:pt>
                <c:pt idx="19">
                  <c:v>458.49374233702582</c:v>
                </c:pt>
                <c:pt idx="20">
                  <c:v>422.78510768651091</c:v>
                </c:pt>
                <c:pt idx="21">
                  <c:v>388.2996796725979</c:v>
                </c:pt>
                <c:pt idx="22">
                  <c:v>355.20205192947253</c:v>
                </c:pt>
                <c:pt idx="23">
                  <c:v>323.62717498009562</c:v>
                </c:pt>
                <c:pt idx="24">
                  <c:v>293.68081789955733</c:v>
                </c:pt>
                <c:pt idx="25">
                  <c:v>265.44054623941577</c:v>
                </c:pt>
                <c:pt idx="26">
                  <c:v>238.95714807040528</c:v>
                </c:pt>
                <c:pt idx="27">
                  <c:v>214.256434245972</c:v>
                </c:pt>
                <c:pt idx="28">
                  <c:v>191.34133600867369</c:v>
                </c:pt>
                <c:pt idx="29">
                  <c:v>170.19422269618408</c:v>
                </c:pt>
                <c:pt idx="30">
                  <c:v>150.77936431042593</c:v>
                </c:pt>
                <c:pt idx="31">
                  <c:v>133.04546778380873</c:v>
                </c:pt>
                <c:pt idx="32">
                  <c:v>116.92822155629784</c:v>
                </c:pt>
                <c:pt idx="33">
                  <c:v>102.35279018521068</c:v>
                </c:pt>
                <c:pt idx="34">
                  <c:v>89.236208757470934</c:v>
                </c:pt>
                <c:pt idx="35">
                  <c:v>77.489635481799823</c:v>
                </c:pt>
                <c:pt idx="36">
                  <c:v>67.020429649836828</c:v>
                </c:pt>
                <c:pt idx="37">
                  <c:v>57.734030849708439</c:v>
                </c:pt>
                <c:pt idx="38">
                  <c:v>49.535623616579137</c:v>
                </c:pt>
                <c:pt idx="39">
                  <c:v>42.331579385634228</c:v>
                </c:pt>
                <c:pt idx="40">
                  <c:v>36.030674499921282</c:v>
                </c:pt>
                <c:pt idx="41">
                  <c:v>30.54508899746898</c:v>
                </c:pt>
                <c:pt idx="42">
                  <c:v>25.791195888595553</c:v>
                </c:pt>
                <c:pt idx="43">
                  <c:v>21.690154611122345</c:v>
                </c:pt>
                <c:pt idx="44">
                  <c:v>18.168325334793888</c:v>
                </c:pt>
                <c:pt idx="45">
                  <c:v>15.157522827090608</c:v>
                </c:pt>
                <c:pt idx="46">
                  <c:v>12.595129768208047</c:v>
                </c:pt>
                <c:pt idx="47">
                  <c:v>10.424089810326329</c:v>
                </c:pt>
                <c:pt idx="48">
                  <c:v>8.5928004251317542</c:v>
                </c:pt>
                <c:pt idx="49">
                  <c:v>7.0549247898444802</c:v>
                </c:pt>
                <c:pt idx="50">
                  <c:v>5.7691407422971519</c:v>
                </c:pt>
                <c:pt idx="51">
                  <c:v>4.6988433022665275</c:v>
                </c:pt>
                <c:pt idx="52">
                  <c:v>3.8118155137077099</c:v>
                </c:pt>
                <c:pt idx="53">
                  <c:v>3.0798805044786257</c:v>
                </c:pt>
                <c:pt idx="54">
                  <c:v>2.4785457677215872</c:v>
                </c:pt>
                <c:pt idx="55">
                  <c:v>1.9866488099323545</c:v>
                </c:pt>
                <c:pt idx="56">
                  <c:v>1.5860115388295541</c:v>
                </c:pt>
                <c:pt idx="57">
                  <c:v>1.2611091200920419</c:v>
                </c:pt>
                <c:pt idx="58">
                  <c:v>0.99875754414879603</c:v>
                </c:pt>
                <c:pt idx="59">
                  <c:v>0.78782282968516837</c:v>
                </c:pt>
                <c:pt idx="60">
                  <c:v>0.61895365698123772</c:v>
                </c:pt>
                <c:pt idx="61">
                  <c:v>0.4843382712576238</c:v>
                </c:pt>
                <c:pt idx="62">
                  <c:v>0.37748571716110052</c:v>
                </c:pt>
                <c:pt idx="63">
                  <c:v>0.29303084888859166</c:v>
                </c:pt>
                <c:pt idx="64">
                  <c:v>0.22656209140379613</c:v>
                </c:pt>
                <c:pt idx="65">
                  <c:v>0.17447058987697073</c:v>
                </c:pt>
                <c:pt idx="66">
                  <c:v>0.13381915905340633</c:v>
                </c:pt>
                <c:pt idx="67">
                  <c:v>0.1022293138533453</c:v>
                </c:pt>
                <c:pt idx="68">
                  <c:v>7.7784609897737708E-2</c:v>
                </c:pt>
                <c:pt idx="69">
                  <c:v>5.8948531780450827E-2</c:v>
                </c:pt>
                <c:pt idx="70">
                  <c:v>4.4495223229149276E-2</c:v>
                </c:pt>
                <c:pt idx="71">
                  <c:v>3.3451444003639939E-2</c:v>
                </c:pt>
                <c:pt idx="72">
                  <c:v>2.5048252477835157E-2</c:v>
                </c:pt>
                <c:pt idx="73">
                  <c:v>1.8681041152555707E-2</c:v>
                </c:pt>
                <c:pt idx="74">
                  <c:v>1.3876687388953568E-2</c:v>
                </c:pt>
                <c:pt idx="75">
                  <c:v>1.0266717564762329E-2</c:v>
                </c:pt>
                <c:pt idx="76">
                  <c:v>7.5655151893031115E-3</c:v>
                </c:pt>
                <c:pt idx="77">
                  <c:v>5.5527290575327947E-3</c:v>
                </c:pt>
                <c:pt idx="78">
                  <c:v>4.0591541156435483E-3</c:v>
                </c:pt>
                <c:pt idx="79">
                  <c:v>2.9554640507217628E-3</c:v>
                </c:pt>
                <c:pt idx="80">
                  <c:v>2.1432700940402657E-3</c:v>
                </c:pt>
                <c:pt idx="81">
                  <c:v>1.5480650636006848E-3</c:v>
                </c:pt>
                <c:pt idx="82">
                  <c:v>1.1136855835554571E-3</c:v>
                </c:pt>
                <c:pt idx="83">
                  <c:v>7.9798930092265651E-4</c:v>
                </c:pt>
                <c:pt idx="84">
                  <c:v>5.6949854896419863E-4</c:v>
                </c:pt>
                <c:pt idx="85">
                  <c:v>4.0480815948801382E-4</c:v>
                </c:pt>
                <c:pt idx="86">
                  <c:v>2.8659392228401508E-4</c:v>
                </c:pt>
                <c:pt idx="87">
                  <c:v>2.0209044361345932E-4</c:v>
                </c:pt>
                <c:pt idx="88">
                  <c:v>1.4193374461082784E-4</c:v>
                </c:pt>
                <c:pt idx="89">
                  <c:v>9.9285682834880038E-5</c:v>
                </c:pt>
                <c:pt idx="90">
                  <c:v>6.9174921624400588E-5</c:v>
                </c:pt>
                <c:pt idx="91">
                  <c:v>4.8003378807601492E-5</c:v>
                </c:pt>
                <c:pt idx="92">
                  <c:v>3.3178444483068752E-5</c:v>
                </c:pt>
                <c:pt idx="93">
                  <c:v>2.2840274415556432E-5</c:v>
                </c:pt>
                <c:pt idx="94">
                  <c:v>1.5660574738942472E-5</c:v>
                </c:pt>
                <c:pt idx="95">
                  <c:v>1.0694861336579114E-5</c:v>
                </c:pt>
                <c:pt idx="96">
                  <c:v>7.2745092815507515E-6</c:v>
                </c:pt>
                <c:pt idx="97">
                  <c:v>4.9282567918752175E-6</c:v>
                </c:pt>
                <c:pt idx="98">
                  <c:v>3.3254011179625196E-6</c:v>
                </c:pt>
                <c:pt idx="99">
                  <c:v>2.2348883435403254E-6</c:v>
                </c:pt>
                <c:pt idx="100">
                  <c:v>1.4959900495888861E-6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D-4279-822B-A9301B6DA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151664"/>
        <c:axId val="249155408"/>
      </c:lineChart>
      <c:catAx>
        <c:axId val="249151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9155408"/>
        <c:crosses val="autoZero"/>
        <c:auto val="1"/>
        <c:lblAlgn val="ctr"/>
        <c:lblOffset val="100"/>
        <c:noMultiLvlLbl val="0"/>
      </c:catAx>
      <c:valAx>
        <c:axId val="2491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915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75</xdr:row>
      <xdr:rowOff>128587</xdr:rowOff>
    </xdr:from>
    <xdr:to>
      <xdr:col>14</xdr:col>
      <xdr:colOff>371475</xdr:colOff>
      <xdr:row>90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selection activeCell="K68" sqref="K68"/>
    </sheetView>
  </sheetViews>
  <sheetFormatPr baseColWidth="10" defaultRowHeight="15" x14ac:dyDescent="0.25"/>
  <cols>
    <col min="2" max="2" width="14.5703125" customWidth="1"/>
    <col min="9" max="9" width="11.85546875" bestFit="1" customWidth="1"/>
    <col min="11" max="11" width="11.85546875" bestFit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8" x14ac:dyDescent="0.25">
      <c r="A2">
        <v>0</v>
      </c>
      <c r="B2">
        <v>1000</v>
      </c>
      <c r="C2">
        <f>B2-B3</f>
        <v>10</v>
      </c>
      <c r="D2">
        <f>B3/B2</f>
        <v>0.99</v>
      </c>
      <c r="E2">
        <f>1-D2</f>
        <v>1.0000000000000009E-2</v>
      </c>
      <c r="F2">
        <f>B2-(C2/2)</f>
        <v>995</v>
      </c>
      <c r="G2">
        <f>SUM(F2:F$102)</f>
        <v>50000</v>
      </c>
      <c r="H2">
        <f>G2/B2</f>
        <v>50</v>
      </c>
    </row>
    <row r="3" spans="1:8" x14ac:dyDescent="0.25">
      <c r="A3">
        <v>1</v>
      </c>
      <c r="B3">
        <f>1000*(1-A3/A$102)</f>
        <v>990</v>
      </c>
      <c r="C3">
        <f t="shared" ref="C3:C66" si="0">B3-B4</f>
        <v>10</v>
      </c>
      <c r="D3">
        <f t="shared" ref="D3:D66" si="1">B4/B3</f>
        <v>0.98989898989898994</v>
      </c>
      <c r="E3">
        <f t="shared" ref="E3:E66" si="2">1-D3</f>
        <v>1.0101010101010055E-2</v>
      </c>
      <c r="F3">
        <f t="shared" ref="F3:F66" si="3">B3-(C3/2)</f>
        <v>985</v>
      </c>
      <c r="G3">
        <f>SUM(F3:F$102)</f>
        <v>49005</v>
      </c>
      <c r="H3">
        <f t="shared" ref="H3:H66" si="4">G3/B3</f>
        <v>49.5</v>
      </c>
    </row>
    <row r="4" spans="1:8" x14ac:dyDescent="0.25">
      <c r="A4">
        <f>A3+1</f>
        <v>2</v>
      </c>
      <c r="B4">
        <f t="shared" ref="B4:B67" si="5">1000*(1-A4/A$102)</f>
        <v>980</v>
      </c>
      <c r="C4">
        <f t="shared" si="0"/>
        <v>10</v>
      </c>
      <c r="D4">
        <f t="shared" si="1"/>
        <v>0.98979591836734693</v>
      </c>
      <c r="E4">
        <f t="shared" si="2"/>
        <v>1.0204081632653073E-2</v>
      </c>
      <c r="F4">
        <f t="shared" si="3"/>
        <v>975</v>
      </c>
      <c r="G4">
        <f>SUM(F4:F$102)</f>
        <v>48020</v>
      </c>
      <c r="H4">
        <f t="shared" si="4"/>
        <v>49</v>
      </c>
    </row>
    <row r="5" spans="1:8" x14ac:dyDescent="0.25">
      <c r="A5">
        <f t="shared" ref="A5:A68" si="6">A4+1</f>
        <v>3</v>
      </c>
      <c r="B5">
        <f t="shared" si="5"/>
        <v>970</v>
      </c>
      <c r="C5">
        <f t="shared" si="0"/>
        <v>10</v>
      </c>
      <c r="D5">
        <f t="shared" si="1"/>
        <v>0.98969072164948457</v>
      </c>
      <c r="E5">
        <f t="shared" si="2"/>
        <v>1.0309278350515427E-2</v>
      </c>
      <c r="F5">
        <f t="shared" si="3"/>
        <v>965</v>
      </c>
      <c r="G5">
        <f>SUM(F5:F$102)</f>
        <v>47045</v>
      </c>
      <c r="H5">
        <f t="shared" si="4"/>
        <v>48.5</v>
      </c>
    </row>
    <row r="6" spans="1:8" x14ac:dyDescent="0.25">
      <c r="A6">
        <f t="shared" si="6"/>
        <v>4</v>
      </c>
      <c r="B6">
        <f t="shared" si="5"/>
        <v>960</v>
      </c>
      <c r="C6">
        <f t="shared" si="0"/>
        <v>10</v>
      </c>
      <c r="D6">
        <f t="shared" si="1"/>
        <v>0.98958333333333337</v>
      </c>
      <c r="E6">
        <f t="shared" si="2"/>
        <v>1.041666666666663E-2</v>
      </c>
      <c r="F6">
        <f t="shared" si="3"/>
        <v>955</v>
      </c>
      <c r="G6">
        <f>SUM(F6:F$102)</f>
        <v>46080</v>
      </c>
      <c r="H6">
        <f t="shared" si="4"/>
        <v>48</v>
      </c>
    </row>
    <row r="7" spans="1:8" x14ac:dyDescent="0.25">
      <c r="A7">
        <f t="shared" si="6"/>
        <v>5</v>
      </c>
      <c r="B7">
        <f t="shared" si="5"/>
        <v>950</v>
      </c>
      <c r="C7">
        <f t="shared" si="0"/>
        <v>10</v>
      </c>
      <c r="D7">
        <f t="shared" si="1"/>
        <v>0.98947368421052628</v>
      </c>
      <c r="E7">
        <f t="shared" si="2"/>
        <v>1.0526315789473717E-2</v>
      </c>
      <c r="F7">
        <f t="shared" si="3"/>
        <v>945</v>
      </c>
      <c r="G7">
        <f>SUM(F7:F$102)</f>
        <v>45125</v>
      </c>
      <c r="H7">
        <f t="shared" si="4"/>
        <v>47.5</v>
      </c>
    </row>
    <row r="8" spans="1:8" x14ac:dyDescent="0.25">
      <c r="A8">
        <f t="shared" si="6"/>
        <v>6</v>
      </c>
      <c r="B8">
        <f t="shared" si="5"/>
        <v>940</v>
      </c>
      <c r="C8">
        <f t="shared" si="0"/>
        <v>10.000000000000114</v>
      </c>
      <c r="D8">
        <f t="shared" si="1"/>
        <v>0.9893617021276595</v>
      </c>
      <c r="E8">
        <f t="shared" si="2"/>
        <v>1.0638297872340496E-2</v>
      </c>
      <c r="F8">
        <f t="shared" si="3"/>
        <v>935</v>
      </c>
      <c r="G8">
        <f>SUM(F8:F$102)</f>
        <v>44180</v>
      </c>
      <c r="H8">
        <f t="shared" si="4"/>
        <v>47</v>
      </c>
    </row>
    <row r="9" spans="1:8" x14ac:dyDescent="0.25">
      <c r="A9">
        <f t="shared" si="6"/>
        <v>7</v>
      </c>
      <c r="B9">
        <f t="shared" si="5"/>
        <v>929.99999999999989</v>
      </c>
      <c r="C9">
        <f t="shared" si="0"/>
        <v>9.9999999999998863</v>
      </c>
      <c r="D9">
        <f t="shared" si="1"/>
        <v>0.98924731182795711</v>
      </c>
      <c r="E9">
        <f t="shared" si="2"/>
        <v>1.075268817204289E-2</v>
      </c>
      <c r="F9">
        <f t="shared" si="3"/>
        <v>925</v>
      </c>
      <c r="G9">
        <f>SUM(F9:F$102)</f>
        <v>43245</v>
      </c>
      <c r="H9">
        <f t="shared" si="4"/>
        <v>46.500000000000007</v>
      </c>
    </row>
    <row r="10" spans="1:8" x14ac:dyDescent="0.25">
      <c r="A10">
        <f t="shared" si="6"/>
        <v>8</v>
      </c>
      <c r="B10">
        <f t="shared" si="5"/>
        <v>920</v>
      </c>
      <c r="C10">
        <f t="shared" si="0"/>
        <v>10</v>
      </c>
      <c r="D10">
        <f t="shared" si="1"/>
        <v>0.98913043478260865</v>
      </c>
      <c r="E10">
        <f t="shared" si="2"/>
        <v>1.0869565217391353E-2</v>
      </c>
      <c r="F10">
        <f t="shared" si="3"/>
        <v>915</v>
      </c>
      <c r="G10">
        <f>SUM(F10:F$102)</f>
        <v>42320</v>
      </c>
      <c r="H10">
        <f t="shared" si="4"/>
        <v>46</v>
      </c>
    </row>
    <row r="11" spans="1:8" x14ac:dyDescent="0.25">
      <c r="A11">
        <f t="shared" si="6"/>
        <v>9</v>
      </c>
      <c r="B11">
        <f t="shared" si="5"/>
        <v>910</v>
      </c>
      <c r="C11">
        <f t="shared" si="0"/>
        <v>10</v>
      </c>
      <c r="D11">
        <f t="shared" si="1"/>
        <v>0.98901098901098905</v>
      </c>
      <c r="E11">
        <f t="shared" si="2"/>
        <v>1.098901098901095E-2</v>
      </c>
      <c r="F11">
        <f t="shared" si="3"/>
        <v>905</v>
      </c>
      <c r="G11">
        <f>SUM(F11:F$102)</f>
        <v>41405</v>
      </c>
      <c r="H11">
        <f t="shared" si="4"/>
        <v>45.5</v>
      </c>
    </row>
    <row r="12" spans="1:8" x14ac:dyDescent="0.25">
      <c r="A12">
        <f t="shared" si="6"/>
        <v>10</v>
      </c>
      <c r="B12">
        <f t="shared" si="5"/>
        <v>900</v>
      </c>
      <c r="C12">
        <f t="shared" si="0"/>
        <v>10</v>
      </c>
      <c r="D12">
        <f t="shared" si="1"/>
        <v>0.98888888888888893</v>
      </c>
      <c r="E12">
        <f t="shared" si="2"/>
        <v>1.1111111111111072E-2</v>
      </c>
      <c r="F12">
        <f t="shared" si="3"/>
        <v>895</v>
      </c>
      <c r="G12">
        <f>SUM(F12:F$102)</f>
        <v>40500</v>
      </c>
      <c r="H12">
        <f t="shared" si="4"/>
        <v>45</v>
      </c>
    </row>
    <row r="13" spans="1:8" x14ac:dyDescent="0.25">
      <c r="A13">
        <f t="shared" si="6"/>
        <v>11</v>
      </c>
      <c r="B13">
        <f t="shared" si="5"/>
        <v>890</v>
      </c>
      <c r="C13">
        <f t="shared" si="0"/>
        <v>10</v>
      </c>
      <c r="D13">
        <f t="shared" si="1"/>
        <v>0.9887640449438202</v>
      </c>
      <c r="E13">
        <f t="shared" si="2"/>
        <v>1.1235955056179803E-2</v>
      </c>
      <c r="F13">
        <f t="shared" si="3"/>
        <v>885</v>
      </c>
      <c r="G13">
        <f>SUM(F13:F$102)</f>
        <v>39605</v>
      </c>
      <c r="H13">
        <f t="shared" si="4"/>
        <v>44.5</v>
      </c>
    </row>
    <row r="14" spans="1:8" x14ac:dyDescent="0.25">
      <c r="A14">
        <f t="shared" si="6"/>
        <v>12</v>
      </c>
      <c r="B14">
        <f t="shared" si="5"/>
        <v>880</v>
      </c>
      <c r="C14">
        <f t="shared" si="0"/>
        <v>10</v>
      </c>
      <c r="D14">
        <f t="shared" si="1"/>
        <v>0.98863636363636365</v>
      </c>
      <c r="E14">
        <f t="shared" si="2"/>
        <v>1.1363636363636354E-2</v>
      </c>
      <c r="F14">
        <f t="shared" si="3"/>
        <v>875</v>
      </c>
      <c r="G14">
        <f>SUM(F14:F$102)</f>
        <v>38720</v>
      </c>
      <c r="H14">
        <f t="shared" si="4"/>
        <v>44</v>
      </c>
    </row>
    <row r="15" spans="1:8" x14ac:dyDescent="0.25">
      <c r="A15">
        <f t="shared" si="6"/>
        <v>13</v>
      </c>
      <c r="B15">
        <f t="shared" si="5"/>
        <v>870</v>
      </c>
      <c r="C15">
        <f t="shared" si="0"/>
        <v>10</v>
      </c>
      <c r="D15">
        <f t="shared" si="1"/>
        <v>0.9885057471264368</v>
      </c>
      <c r="E15">
        <f t="shared" si="2"/>
        <v>1.1494252873563204E-2</v>
      </c>
      <c r="F15">
        <f t="shared" si="3"/>
        <v>865</v>
      </c>
      <c r="G15">
        <f>SUM(F15:F$102)</f>
        <v>37845</v>
      </c>
      <c r="H15">
        <f t="shared" si="4"/>
        <v>43.5</v>
      </c>
    </row>
    <row r="16" spans="1:8" x14ac:dyDescent="0.25">
      <c r="A16">
        <f t="shared" si="6"/>
        <v>14</v>
      </c>
      <c r="B16">
        <f t="shared" si="5"/>
        <v>860</v>
      </c>
      <c r="C16">
        <f t="shared" si="0"/>
        <v>10</v>
      </c>
      <c r="D16">
        <f t="shared" si="1"/>
        <v>0.98837209302325579</v>
      </c>
      <c r="E16">
        <f t="shared" si="2"/>
        <v>1.1627906976744207E-2</v>
      </c>
      <c r="F16">
        <f t="shared" si="3"/>
        <v>855</v>
      </c>
      <c r="G16">
        <f>SUM(F16:F$102)</f>
        <v>36980</v>
      </c>
      <c r="H16">
        <f t="shared" si="4"/>
        <v>43</v>
      </c>
    </row>
    <row r="17" spans="1:14" x14ac:dyDescent="0.25">
      <c r="A17">
        <f t="shared" si="6"/>
        <v>15</v>
      </c>
      <c r="B17">
        <f t="shared" si="5"/>
        <v>850</v>
      </c>
      <c r="C17">
        <f t="shared" si="0"/>
        <v>10</v>
      </c>
      <c r="D17">
        <f t="shared" si="1"/>
        <v>0.9882352941176471</v>
      </c>
      <c r="E17">
        <f t="shared" si="2"/>
        <v>1.1764705882352899E-2</v>
      </c>
      <c r="F17">
        <f t="shared" si="3"/>
        <v>845</v>
      </c>
      <c r="G17">
        <f>SUM(F17:F$102)</f>
        <v>36125</v>
      </c>
      <c r="H17">
        <f t="shared" si="4"/>
        <v>42.5</v>
      </c>
    </row>
    <row r="18" spans="1:14" x14ac:dyDescent="0.25">
      <c r="A18">
        <f t="shared" si="6"/>
        <v>16</v>
      </c>
      <c r="B18">
        <f t="shared" si="5"/>
        <v>840</v>
      </c>
      <c r="C18">
        <f t="shared" si="0"/>
        <v>10</v>
      </c>
      <c r="D18">
        <f t="shared" si="1"/>
        <v>0.98809523809523814</v>
      </c>
      <c r="E18">
        <f t="shared" si="2"/>
        <v>1.1904761904761862E-2</v>
      </c>
      <c r="F18">
        <f t="shared" si="3"/>
        <v>835</v>
      </c>
      <c r="G18">
        <f>SUM(F18:F$102)</f>
        <v>35280</v>
      </c>
      <c r="H18">
        <f t="shared" si="4"/>
        <v>42</v>
      </c>
      <c r="K18">
        <f>0.97^100</f>
        <v>4.7552507925405704E-2</v>
      </c>
      <c r="L18">
        <f>0.97^40</f>
        <v>0.29571228739913263</v>
      </c>
    </row>
    <row r="19" spans="1:14" x14ac:dyDescent="0.25">
      <c r="A19">
        <f t="shared" si="6"/>
        <v>17</v>
      </c>
      <c r="B19">
        <f t="shared" si="5"/>
        <v>830</v>
      </c>
      <c r="C19">
        <f t="shared" si="0"/>
        <v>9.9999999999998863</v>
      </c>
      <c r="D19">
        <f t="shared" si="1"/>
        <v>0.98795180722891585</v>
      </c>
      <c r="E19">
        <f t="shared" si="2"/>
        <v>1.2048192771084154E-2</v>
      </c>
      <c r="F19">
        <f t="shared" si="3"/>
        <v>825</v>
      </c>
      <c r="G19">
        <f>SUM(F19:F$102)</f>
        <v>34445</v>
      </c>
      <c r="H19">
        <f t="shared" si="4"/>
        <v>41.5</v>
      </c>
    </row>
    <row r="20" spans="1:14" x14ac:dyDescent="0.25">
      <c r="A20">
        <f t="shared" si="6"/>
        <v>18</v>
      </c>
      <c r="B20">
        <f t="shared" si="5"/>
        <v>820.00000000000011</v>
      </c>
      <c r="C20">
        <f t="shared" si="0"/>
        <v>10.000000000000114</v>
      </c>
      <c r="D20">
        <f t="shared" si="1"/>
        <v>0.98780487804878037</v>
      </c>
      <c r="E20">
        <f t="shared" si="2"/>
        <v>1.2195121951219634E-2</v>
      </c>
      <c r="F20">
        <f t="shared" si="3"/>
        <v>815</v>
      </c>
      <c r="G20">
        <f>SUM(F20:F$102)</f>
        <v>33620</v>
      </c>
      <c r="H20">
        <f t="shared" si="4"/>
        <v>40.999999999999993</v>
      </c>
      <c r="K20">
        <f>LN(0.97)</f>
        <v>-3.0459207484708574E-2</v>
      </c>
    </row>
    <row r="21" spans="1:14" x14ac:dyDescent="0.25">
      <c r="A21">
        <f t="shared" si="6"/>
        <v>19</v>
      </c>
      <c r="B21">
        <f t="shared" si="5"/>
        <v>810</v>
      </c>
      <c r="C21">
        <f t="shared" si="0"/>
        <v>10</v>
      </c>
      <c r="D21">
        <f t="shared" si="1"/>
        <v>0.98765432098765427</v>
      </c>
      <c r="E21">
        <f t="shared" si="2"/>
        <v>1.2345679012345734E-2</v>
      </c>
      <c r="F21">
        <f t="shared" si="3"/>
        <v>805</v>
      </c>
      <c r="G21">
        <f>SUM(F21:F$102)</f>
        <v>32805</v>
      </c>
      <c r="H21">
        <f t="shared" si="4"/>
        <v>40.5</v>
      </c>
    </row>
    <row r="22" spans="1:14" x14ac:dyDescent="0.25">
      <c r="A22">
        <f t="shared" si="6"/>
        <v>20</v>
      </c>
      <c r="B22">
        <f t="shared" si="5"/>
        <v>800</v>
      </c>
      <c r="C22">
        <f t="shared" si="0"/>
        <v>10</v>
      </c>
      <c r="D22">
        <f t="shared" si="1"/>
        <v>0.98750000000000004</v>
      </c>
      <c r="E22">
        <f t="shared" si="2"/>
        <v>1.2499999999999956E-2</v>
      </c>
      <c r="F22">
        <f t="shared" si="3"/>
        <v>795</v>
      </c>
      <c r="G22">
        <f>SUM(F22:F$102)</f>
        <v>32000</v>
      </c>
      <c r="H22">
        <f t="shared" si="4"/>
        <v>40</v>
      </c>
    </row>
    <row r="23" spans="1:14" x14ac:dyDescent="0.25">
      <c r="A23">
        <f t="shared" si="6"/>
        <v>21</v>
      </c>
      <c r="B23">
        <f t="shared" si="5"/>
        <v>790</v>
      </c>
      <c r="C23">
        <f t="shared" si="0"/>
        <v>10</v>
      </c>
      <c r="D23">
        <f t="shared" si="1"/>
        <v>0.98734177215189878</v>
      </c>
      <c r="E23">
        <f t="shared" si="2"/>
        <v>1.2658227848101222E-2</v>
      </c>
      <c r="F23">
        <f t="shared" si="3"/>
        <v>785</v>
      </c>
      <c r="G23">
        <f>SUM(F23:F$102)</f>
        <v>31205</v>
      </c>
      <c r="H23">
        <f t="shared" si="4"/>
        <v>39.5</v>
      </c>
      <c r="K23">
        <f>K18/K20</f>
        <v>-1.5611866444417004</v>
      </c>
      <c r="L23">
        <f>L18/K20</f>
        <v>-9.7084695177177203</v>
      </c>
    </row>
    <row r="24" spans="1:14" x14ac:dyDescent="0.25">
      <c r="A24">
        <f t="shared" si="6"/>
        <v>22</v>
      </c>
      <c r="B24">
        <f t="shared" si="5"/>
        <v>780</v>
      </c>
      <c r="C24">
        <f t="shared" si="0"/>
        <v>10</v>
      </c>
      <c r="D24">
        <f t="shared" si="1"/>
        <v>0.98717948717948723</v>
      </c>
      <c r="E24">
        <f t="shared" si="2"/>
        <v>1.2820512820512775E-2</v>
      </c>
      <c r="F24">
        <f t="shared" si="3"/>
        <v>775</v>
      </c>
      <c r="G24">
        <f>SUM(F24:F$102)</f>
        <v>30420</v>
      </c>
      <c r="H24">
        <f t="shared" si="4"/>
        <v>39</v>
      </c>
      <c r="M24">
        <f>(K23)-(L23)</f>
        <v>8.1472828732760192</v>
      </c>
    </row>
    <row r="25" spans="1:14" x14ac:dyDescent="0.25">
      <c r="A25">
        <f t="shared" si="6"/>
        <v>23</v>
      </c>
      <c r="B25">
        <f t="shared" si="5"/>
        <v>770</v>
      </c>
      <c r="C25">
        <f t="shared" si="0"/>
        <v>10</v>
      </c>
      <c r="D25">
        <f t="shared" si="1"/>
        <v>0.98701298701298701</v>
      </c>
      <c r="E25">
        <f t="shared" si="2"/>
        <v>1.2987012987012991E-2</v>
      </c>
      <c r="F25">
        <f t="shared" si="3"/>
        <v>765</v>
      </c>
      <c r="G25">
        <f>SUM(F25:F$102)</f>
        <v>29645</v>
      </c>
      <c r="H25">
        <f t="shared" si="4"/>
        <v>38.5</v>
      </c>
      <c r="N25">
        <f>M24*1000</f>
        <v>8147.282873276019</v>
      </c>
    </row>
    <row r="26" spans="1:14" x14ac:dyDescent="0.25">
      <c r="A26">
        <f t="shared" si="6"/>
        <v>24</v>
      </c>
      <c r="B26">
        <f t="shared" si="5"/>
        <v>760</v>
      </c>
      <c r="C26">
        <f t="shared" si="0"/>
        <v>10</v>
      </c>
      <c r="D26">
        <f t="shared" si="1"/>
        <v>0.98684210526315785</v>
      </c>
      <c r="E26">
        <f t="shared" si="2"/>
        <v>1.3157894736842146E-2</v>
      </c>
      <c r="F26">
        <f t="shared" si="3"/>
        <v>755</v>
      </c>
      <c r="G26">
        <f>SUM(F26:F$102)</f>
        <v>28880</v>
      </c>
      <c r="H26">
        <f t="shared" si="4"/>
        <v>38</v>
      </c>
    </row>
    <row r="27" spans="1:14" x14ac:dyDescent="0.25">
      <c r="A27">
        <f t="shared" si="6"/>
        <v>25</v>
      </c>
      <c r="B27">
        <f t="shared" si="5"/>
        <v>750</v>
      </c>
      <c r="C27">
        <f t="shared" si="0"/>
        <v>10</v>
      </c>
      <c r="D27">
        <f t="shared" si="1"/>
        <v>0.98666666666666669</v>
      </c>
      <c r="E27">
        <f t="shared" si="2"/>
        <v>1.3333333333333308E-2</v>
      </c>
      <c r="F27">
        <f t="shared" si="3"/>
        <v>745</v>
      </c>
      <c r="G27">
        <f>SUM(F27:F$102)</f>
        <v>28125</v>
      </c>
      <c r="H27">
        <f t="shared" si="4"/>
        <v>37.5</v>
      </c>
      <c r="N27">
        <f>N25/B42</f>
        <v>13.578804788793365</v>
      </c>
    </row>
    <row r="28" spans="1:14" x14ac:dyDescent="0.25">
      <c r="A28">
        <f t="shared" si="6"/>
        <v>26</v>
      </c>
      <c r="B28">
        <f t="shared" si="5"/>
        <v>740</v>
      </c>
      <c r="C28">
        <f t="shared" si="0"/>
        <v>10</v>
      </c>
      <c r="D28">
        <f t="shared" si="1"/>
        <v>0.98648648648648651</v>
      </c>
      <c r="E28">
        <f t="shared" si="2"/>
        <v>1.3513513513513487E-2</v>
      </c>
      <c r="F28">
        <f t="shared" si="3"/>
        <v>735</v>
      </c>
      <c r="G28">
        <f>SUM(F28:F$102)</f>
        <v>27380</v>
      </c>
      <c r="H28">
        <f t="shared" si="4"/>
        <v>37</v>
      </c>
    </row>
    <row r="29" spans="1:14" x14ac:dyDescent="0.25">
      <c r="A29">
        <f t="shared" si="6"/>
        <v>27</v>
      </c>
      <c r="B29">
        <f t="shared" si="5"/>
        <v>730</v>
      </c>
      <c r="C29">
        <f t="shared" si="0"/>
        <v>10</v>
      </c>
      <c r="D29">
        <f t="shared" si="1"/>
        <v>0.98630136986301364</v>
      </c>
      <c r="E29">
        <f t="shared" si="2"/>
        <v>1.3698630136986356E-2</v>
      </c>
      <c r="F29">
        <f t="shared" si="3"/>
        <v>725</v>
      </c>
      <c r="G29">
        <f>SUM(F29:F$102)</f>
        <v>26645</v>
      </c>
      <c r="H29">
        <f t="shared" si="4"/>
        <v>36.5</v>
      </c>
    </row>
    <row r="30" spans="1:14" x14ac:dyDescent="0.25">
      <c r="A30">
        <f t="shared" si="6"/>
        <v>28</v>
      </c>
      <c r="B30">
        <f t="shared" si="5"/>
        <v>720</v>
      </c>
      <c r="C30">
        <f t="shared" si="0"/>
        <v>10</v>
      </c>
      <c r="D30">
        <f t="shared" si="1"/>
        <v>0.98611111111111116</v>
      </c>
      <c r="E30">
        <f t="shared" si="2"/>
        <v>1.388888888888884E-2</v>
      </c>
      <c r="F30">
        <f t="shared" si="3"/>
        <v>715</v>
      </c>
      <c r="G30">
        <f>SUM(F30:F$102)</f>
        <v>25920</v>
      </c>
      <c r="H30">
        <f t="shared" si="4"/>
        <v>36</v>
      </c>
    </row>
    <row r="31" spans="1:14" x14ac:dyDescent="0.25">
      <c r="A31">
        <f t="shared" si="6"/>
        <v>29</v>
      </c>
      <c r="B31">
        <f t="shared" si="5"/>
        <v>710</v>
      </c>
      <c r="C31">
        <f t="shared" si="0"/>
        <v>10</v>
      </c>
      <c r="D31">
        <f t="shared" si="1"/>
        <v>0.9859154929577465</v>
      </c>
      <c r="E31">
        <f t="shared" si="2"/>
        <v>1.4084507042253502E-2</v>
      </c>
      <c r="F31">
        <f t="shared" si="3"/>
        <v>705</v>
      </c>
      <c r="G31">
        <f>SUM(F31:F$102)</f>
        <v>25205</v>
      </c>
      <c r="H31">
        <f t="shared" si="4"/>
        <v>35.5</v>
      </c>
    </row>
    <row r="32" spans="1:14" x14ac:dyDescent="0.25">
      <c r="A32">
        <f t="shared" si="6"/>
        <v>30</v>
      </c>
      <c r="B32">
        <f t="shared" si="5"/>
        <v>700</v>
      </c>
      <c r="C32">
        <f t="shared" si="0"/>
        <v>10</v>
      </c>
      <c r="D32">
        <f t="shared" si="1"/>
        <v>0.98571428571428577</v>
      </c>
      <c r="E32">
        <f t="shared" si="2"/>
        <v>1.4285714285714235E-2</v>
      </c>
      <c r="F32">
        <f t="shared" si="3"/>
        <v>695</v>
      </c>
      <c r="G32">
        <f>SUM(F32:F$102)</f>
        <v>24500</v>
      </c>
      <c r="H32">
        <f t="shared" si="4"/>
        <v>35</v>
      </c>
    </row>
    <row r="33" spans="1:8" x14ac:dyDescent="0.25">
      <c r="A33">
        <f t="shared" si="6"/>
        <v>31</v>
      </c>
      <c r="B33">
        <f t="shared" si="5"/>
        <v>690</v>
      </c>
      <c r="C33">
        <f t="shared" si="0"/>
        <v>10.000000000000114</v>
      </c>
      <c r="D33">
        <f t="shared" si="1"/>
        <v>0.98550724637681142</v>
      </c>
      <c r="E33">
        <f t="shared" si="2"/>
        <v>1.4492753623188581E-2</v>
      </c>
      <c r="F33">
        <f t="shared" si="3"/>
        <v>685</v>
      </c>
      <c r="G33">
        <f>SUM(F33:F$102)</f>
        <v>23805</v>
      </c>
      <c r="H33">
        <f t="shared" si="4"/>
        <v>34.5</v>
      </c>
    </row>
    <row r="34" spans="1:8" x14ac:dyDescent="0.25">
      <c r="A34">
        <f t="shared" si="6"/>
        <v>32</v>
      </c>
      <c r="B34">
        <f t="shared" si="5"/>
        <v>679.99999999999989</v>
      </c>
      <c r="C34">
        <f t="shared" si="0"/>
        <v>10</v>
      </c>
      <c r="D34">
        <f t="shared" si="1"/>
        <v>0.98529411764705888</v>
      </c>
      <c r="E34">
        <f t="shared" si="2"/>
        <v>1.4705882352941124E-2</v>
      </c>
      <c r="F34">
        <f t="shared" si="3"/>
        <v>674.99999999999989</v>
      </c>
      <c r="G34">
        <f>SUM(F34:F$102)</f>
        <v>23120</v>
      </c>
      <c r="H34">
        <f t="shared" si="4"/>
        <v>34.000000000000007</v>
      </c>
    </row>
    <row r="35" spans="1:8" x14ac:dyDescent="0.25">
      <c r="A35">
        <f t="shared" si="6"/>
        <v>33</v>
      </c>
      <c r="B35">
        <f t="shared" si="5"/>
        <v>669.99999999999989</v>
      </c>
      <c r="C35">
        <f t="shared" si="0"/>
        <v>10</v>
      </c>
      <c r="D35">
        <f t="shared" si="1"/>
        <v>0.9850746268656716</v>
      </c>
      <c r="E35">
        <f t="shared" si="2"/>
        <v>1.4925373134328401E-2</v>
      </c>
      <c r="F35">
        <f t="shared" si="3"/>
        <v>664.99999999999989</v>
      </c>
      <c r="G35">
        <f>SUM(F35:F$102)</f>
        <v>22445</v>
      </c>
      <c r="H35">
        <f t="shared" si="4"/>
        <v>33.500000000000007</v>
      </c>
    </row>
    <row r="36" spans="1:8" x14ac:dyDescent="0.25">
      <c r="A36">
        <f t="shared" si="6"/>
        <v>34</v>
      </c>
      <c r="B36">
        <f t="shared" si="5"/>
        <v>659.99999999999989</v>
      </c>
      <c r="C36">
        <f t="shared" si="0"/>
        <v>9.9999999999998863</v>
      </c>
      <c r="D36">
        <f t="shared" si="1"/>
        <v>0.98484848484848497</v>
      </c>
      <c r="E36">
        <f t="shared" si="2"/>
        <v>1.5151515151515027E-2</v>
      </c>
      <c r="F36">
        <f t="shared" si="3"/>
        <v>655</v>
      </c>
      <c r="G36">
        <f>SUM(F36:F$102)</f>
        <v>21780</v>
      </c>
      <c r="H36">
        <f t="shared" si="4"/>
        <v>33.000000000000007</v>
      </c>
    </row>
    <row r="37" spans="1:8" x14ac:dyDescent="0.25">
      <c r="A37">
        <f t="shared" si="6"/>
        <v>35</v>
      </c>
      <c r="B37">
        <f t="shared" si="5"/>
        <v>650</v>
      </c>
      <c r="C37">
        <f t="shared" si="0"/>
        <v>10</v>
      </c>
      <c r="D37">
        <f t="shared" si="1"/>
        <v>0.98461538461538467</v>
      </c>
      <c r="E37">
        <f t="shared" si="2"/>
        <v>1.538461538461533E-2</v>
      </c>
      <c r="F37">
        <f t="shared" si="3"/>
        <v>645</v>
      </c>
      <c r="G37">
        <f>SUM(F37:F$102)</f>
        <v>21125</v>
      </c>
      <c r="H37">
        <f t="shared" si="4"/>
        <v>32.5</v>
      </c>
    </row>
    <row r="38" spans="1:8" x14ac:dyDescent="0.25">
      <c r="A38">
        <f t="shared" si="6"/>
        <v>36</v>
      </c>
      <c r="B38">
        <f t="shared" si="5"/>
        <v>640</v>
      </c>
      <c r="C38">
        <f t="shared" si="0"/>
        <v>10</v>
      </c>
      <c r="D38">
        <f t="shared" si="1"/>
        <v>0.984375</v>
      </c>
      <c r="E38">
        <f t="shared" si="2"/>
        <v>1.5625E-2</v>
      </c>
      <c r="F38">
        <f t="shared" si="3"/>
        <v>635</v>
      </c>
      <c r="G38">
        <f>SUM(F38:F$102)</f>
        <v>20480</v>
      </c>
      <c r="H38">
        <f t="shared" si="4"/>
        <v>32</v>
      </c>
    </row>
    <row r="39" spans="1:8" x14ac:dyDescent="0.25">
      <c r="A39">
        <f t="shared" si="6"/>
        <v>37</v>
      </c>
      <c r="B39">
        <f t="shared" si="5"/>
        <v>630</v>
      </c>
      <c r="C39">
        <f t="shared" si="0"/>
        <v>10</v>
      </c>
      <c r="D39">
        <f t="shared" si="1"/>
        <v>0.98412698412698407</v>
      </c>
      <c r="E39">
        <f t="shared" si="2"/>
        <v>1.5873015873015928E-2</v>
      </c>
      <c r="F39">
        <f t="shared" si="3"/>
        <v>625</v>
      </c>
      <c r="G39">
        <f>SUM(F39:F$102)</f>
        <v>19845</v>
      </c>
      <c r="H39">
        <f t="shared" si="4"/>
        <v>31.5</v>
      </c>
    </row>
    <row r="40" spans="1:8" x14ac:dyDescent="0.25">
      <c r="A40">
        <f t="shared" si="6"/>
        <v>38</v>
      </c>
      <c r="B40">
        <f t="shared" si="5"/>
        <v>620</v>
      </c>
      <c r="C40">
        <f t="shared" si="0"/>
        <v>10</v>
      </c>
      <c r="D40">
        <f t="shared" si="1"/>
        <v>0.9838709677419355</v>
      </c>
      <c r="E40">
        <f t="shared" si="2"/>
        <v>1.6129032258064502E-2</v>
      </c>
      <c r="F40">
        <f t="shared" si="3"/>
        <v>615</v>
      </c>
      <c r="G40">
        <f>SUM(F40:F$102)</f>
        <v>19220</v>
      </c>
      <c r="H40">
        <f t="shared" si="4"/>
        <v>31</v>
      </c>
    </row>
    <row r="41" spans="1:8" x14ac:dyDescent="0.25">
      <c r="A41">
        <f t="shared" si="6"/>
        <v>39</v>
      </c>
      <c r="B41">
        <f t="shared" si="5"/>
        <v>610</v>
      </c>
      <c r="C41">
        <f t="shared" si="0"/>
        <v>10</v>
      </c>
      <c r="D41">
        <f t="shared" si="1"/>
        <v>0.98360655737704916</v>
      </c>
      <c r="E41">
        <f t="shared" si="2"/>
        <v>1.6393442622950838E-2</v>
      </c>
      <c r="F41">
        <f t="shared" si="3"/>
        <v>605</v>
      </c>
      <c r="G41">
        <f>SUM(F41:F$102)</f>
        <v>18605</v>
      </c>
      <c r="H41">
        <f t="shared" si="4"/>
        <v>30.5</v>
      </c>
    </row>
    <row r="42" spans="1:8" x14ac:dyDescent="0.25">
      <c r="A42">
        <f t="shared" si="6"/>
        <v>40</v>
      </c>
      <c r="B42">
        <f t="shared" si="5"/>
        <v>600</v>
      </c>
      <c r="C42">
        <f t="shared" si="0"/>
        <v>9.9999999999998863</v>
      </c>
      <c r="D42">
        <f t="shared" si="1"/>
        <v>0.9833333333333335</v>
      </c>
      <c r="E42">
        <f t="shared" si="2"/>
        <v>1.6666666666666496E-2</v>
      </c>
      <c r="F42">
        <f t="shared" si="3"/>
        <v>595</v>
      </c>
      <c r="G42">
        <f>SUM(F42:F$102)</f>
        <v>18000</v>
      </c>
      <c r="H42">
        <f t="shared" si="4"/>
        <v>30</v>
      </c>
    </row>
    <row r="43" spans="1:8" x14ac:dyDescent="0.25">
      <c r="A43">
        <f t="shared" si="6"/>
        <v>41</v>
      </c>
      <c r="B43">
        <f t="shared" si="5"/>
        <v>590.00000000000011</v>
      </c>
      <c r="C43">
        <f t="shared" si="0"/>
        <v>10</v>
      </c>
      <c r="D43">
        <f t="shared" si="1"/>
        <v>0.98305084745762716</v>
      </c>
      <c r="E43">
        <f t="shared" si="2"/>
        <v>1.6949152542372836E-2</v>
      </c>
      <c r="F43">
        <f t="shared" si="3"/>
        <v>585.00000000000011</v>
      </c>
      <c r="G43">
        <f>SUM(F43:F$102)</f>
        <v>17405</v>
      </c>
      <c r="H43">
        <f t="shared" si="4"/>
        <v>29.499999999999993</v>
      </c>
    </row>
    <row r="44" spans="1:8" x14ac:dyDescent="0.25">
      <c r="A44">
        <f t="shared" si="6"/>
        <v>42</v>
      </c>
      <c r="B44">
        <f t="shared" si="5"/>
        <v>580.00000000000011</v>
      </c>
      <c r="C44">
        <f t="shared" si="0"/>
        <v>10</v>
      </c>
      <c r="D44">
        <f t="shared" si="1"/>
        <v>0.98275862068965514</v>
      </c>
      <c r="E44">
        <f t="shared" si="2"/>
        <v>1.7241379310344862E-2</v>
      </c>
      <c r="F44">
        <f t="shared" si="3"/>
        <v>575.00000000000011</v>
      </c>
      <c r="G44">
        <f>SUM(F44:F$102)</f>
        <v>16820</v>
      </c>
      <c r="H44">
        <f t="shared" si="4"/>
        <v>28.999999999999993</v>
      </c>
    </row>
    <row r="45" spans="1:8" x14ac:dyDescent="0.25">
      <c r="A45">
        <f t="shared" si="6"/>
        <v>43</v>
      </c>
      <c r="B45">
        <f t="shared" si="5"/>
        <v>570.00000000000011</v>
      </c>
      <c r="C45">
        <f t="shared" si="0"/>
        <v>10.000000000000114</v>
      </c>
      <c r="D45">
        <f t="shared" si="1"/>
        <v>0.98245614035087703</v>
      </c>
      <c r="E45">
        <f t="shared" si="2"/>
        <v>1.7543859649122973E-2</v>
      </c>
      <c r="F45">
        <f t="shared" si="3"/>
        <v>565</v>
      </c>
      <c r="G45">
        <f>SUM(F45:F$102)</f>
        <v>16245</v>
      </c>
      <c r="H45">
        <f t="shared" si="4"/>
        <v>28.499999999999993</v>
      </c>
    </row>
    <row r="46" spans="1:8" x14ac:dyDescent="0.25">
      <c r="A46">
        <f t="shared" si="6"/>
        <v>44</v>
      </c>
      <c r="B46">
        <f t="shared" si="5"/>
        <v>560</v>
      </c>
      <c r="C46">
        <f t="shared" si="0"/>
        <v>10</v>
      </c>
      <c r="D46">
        <f t="shared" si="1"/>
        <v>0.9821428571428571</v>
      </c>
      <c r="E46">
        <f t="shared" si="2"/>
        <v>1.7857142857142905E-2</v>
      </c>
      <c r="F46">
        <f t="shared" si="3"/>
        <v>555</v>
      </c>
      <c r="G46">
        <f>SUM(F46:F$102)</f>
        <v>15680</v>
      </c>
      <c r="H46">
        <f t="shared" si="4"/>
        <v>28</v>
      </c>
    </row>
    <row r="47" spans="1:8" x14ac:dyDescent="0.25">
      <c r="A47">
        <f t="shared" si="6"/>
        <v>45</v>
      </c>
      <c r="B47">
        <f t="shared" si="5"/>
        <v>550</v>
      </c>
      <c r="C47">
        <f t="shared" si="0"/>
        <v>10</v>
      </c>
      <c r="D47">
        <f t="shared" si="1"/>
        <v>0.98181818181818181</v>
      </c>
      <c r="E47">
        <f t="shared" si="2"/>
        <v>1.8181818181818188E-2</v>
      </c>
      <c r="F47">
        <f t="shared" si="3"/>
        <v>545</v>
      </c>
      <c r="G47">
        <f>SUM(F47:F$102)</f>
        <v>15125</v>
      </c>
      <c r="H47">
        <f t="shared" si="4"/>
        <v>27.5</v>
      </c>
    </row>
    <row r="48" spans="1:8" x14ac:dyDescent="0.25">
      <c r="A48">
        <f t="shared" si="6"/>
        <v>46</v>
      </c>
      <c r="B48">
        <f t="shared" si="5"/>
        <v>540</v>
      </c>
      <c r="C48">
        <f t="shared" si="0"/>
        <v>10</v>
      </c>
      <c r="D48">
        <f t="shared" si="1"/>
        <v>0.98148148148148151</v>
      </c>
      <c r="E48">
        <f t="shared" si="2"/>
        <v>1.851851851851849E-2</v>
      </c>
      <c r="F48">
        <f t="shared" si="3"/>
        <v>535</v>
      </c>
      <c r="G48">
        <f>SUM(F48:F$102)</f>
        <v>14580</v>
      </c>
      <c r="H48">
        <f t="shared" si="4"/>
        <v>27</v>
      </c>
    </row>
    <row r="49" spans="1:13" x14ac:dyDescent="0.25">
      <c r="A49">
        <f t="shared" si="6"/>
        <v>47</v>
      </c>
      <c r="B49">
        <f t="shared" si="5"/>
        <v>530</v>
      </c>
      <c r="C49">
        <f t="shared" si="0"/>
        <v>10</v>
      </c>
      <c r="D49">
        <f t="shared" si="1"/>
        <v>0.98113207547169812</v>
      </c>
      <c r="E49">
        <f t="shared" si="2"/>
        <v>1.8867924528301883E-2</v>
      </c>
      <c r="F49">
        <f t="shared" si="3"/>
        <v>525</v>
      </c>
      <c r="G49">
        <f>SUM(F49:F$102)</f>
        <v>14045</v>
      </c>
      <c r="H49">
        <f t="shared" si="4"/>
        <v>26.5</v>
      </c>
    </row>
    <row r="50" spans="1:13" x14ac:dyDescent="0.25">
      <c r="A50">
        <f t="shared" si="6"/>
        <v>48</v>
      </c>
      <c r="B50">
        <f t="shared" si="5"/>
        <v>520</v>
      </c>
      <c r="C50">
        <f t="shared" si="0"/>
        <v>10</v>
      </c>
      <c r="D50">
        <f t="shared" si="1"/>
        <v>0.98076923076923073</v>
      </c>
      <c r="E50">
        <f t="shared" si="2"/>
        <v>1.9230769230769273E-2</v>
      </c>
      <c r="F50">
        <f t="shared" si="3"/>
        <v>515</v>
      </c>
      <c r="G50">
        <f>SUM(F50:F$102)</f>
        <v>13520</v>
      </c>
      <c r="H50">
        <f t="shared" si="4"/>
        <v>26</v>
      </c>
    </row>
    <row r="51" spans="1:13" x14ac:dyDescent="0.25">
      <c r="A51">
        <f t="shared" si="6"/>
        <v>49</v>
      </c>
      <c r="B51">
        <f t="shared" si="5"/>
        <v>510</v>
      </c>
      <c r="C51">
        <f t="shared" si="0"/>
        <v>10</v>
      </c>
      <c r="D51">
        <f t="shared" si="1"/>
        <v>0.98039215686274506</v>
      </c>
      <c r="E51">
        <f t="shared" si="2"/>
        <v>1.9607843137254943E-2</v>
      </c>
      <c r="F51">
        <f t="shared" si="3"/>
        <v>505</v>
      </c>
      <c r="G51">
        <f>SUM(F51:F$102)</f>
        <v>13005</v>
      </c>
      <c r="H51">
        <f t="shared" si="4"/>
        <v>25.5</v>
      </c>
    </row>
    <row r="52" spans="1:13" x14ac:dyDescent="0.25">
      <c r="A52">
        <f t="shared" si="6"/>
        <v>50</v>
      </c>
      <c r="B52">
        <f t="shared" si="5"/>
        <v>500</v>
      </c>
      <c r="C52">
        <f t="shared" si="0"/>
        <v>10</v>
      </c>
      <c r="D52">
        <f t="shared" si="1"/>
        <v>0.98</v>
      </c>
      <c r="E52">
        <f t="shared" si="2"/>
        <v>2.0000000000000018E-2</v>
      </c>
      <c r="F52">
        <f t="shared" si="3"/>
        <v>495</v>
      </c>
      <c r="G52">
        <f>SUM(F52:F$102)</f>
        <v>12500</v>
      </c>
      <c r="H52">
        <f t="shared" si="4"/>
        <v>25</v>
      </c>
    </row>
    <row r="53" spans="1:13" x14ac:dyDescent="0.25">
      <c r="A53">
        <f t="shared" si="6"/>
        <v>51</v>
      </c>
      <c r="B53">
        <f t="shared" si="5"/>
        <v>490</v>
      </c>
      <c r="C53">
        <f t="shared" si="0"/>
        <v>10</v>
      </c>
      <c r="D53">
        <f t="shared" si="1"/>
        <v>0.97959183673469385</v>
      </c>
      <c r="E53">
        <f t="shared" si="2"/>
        <v>2.0408163265306145E-2</v>
      </c>
      <c r="F53">
        <f t="shared" si="3"/>
        <v>485</v>
      </c>
      <c r="G53">
        <f>SUM(F53:F$102)</f>
        <v>12005</v>
      </c>
      <c r="H53">
        <f t="shared" si="4"/>
        <v>24.5</v>
      </c>
    </row>
    <row r="54" spans="1:13" x14ac:dyDescent="0.25">
      <c r="A54">
        <f t="shared" si="6"/>
        <v>52</v>
      </c>
      <c r="B54">
        <f t="shared" si="5"/>
        <v>480</v>
      </c>
      <c r="C54">
        <f t="shared" si="0"/>
        <v>10</v>
      </c>
      <c r="D54">
        <f t="shared" si="1"/>
        <v>0.97916666666666663</v>
      </c>
      <c r="E54">
        <f t="shared" si="2"/>
        <v>2.083333333333337E-2</v>
      </c>
      <c r="F54">
        <f t="shared" si="3"/>
        <v>475</v>
      </c>
      <c r="G54">
        <f>SUM(F54:F$102)</f>
        <v>11520</v>
      </c>
      <c r="H54">
        <f t="shared" si="4"/>
        <v>24</v>
      </c>
    </row>
    <row r="55" spans="1:13" x14ac:dyDescent="0.25">
      <c r="A55">
        <f t="shared" si="6"/>
        <v>53</v>
      </c>
      <c r="B55">
        <f t="shared" si="5"/>
        <v>470</v>
      </c>
      <c r="C55">
        <f t="shared" si="0"/>
        <v>10.000000000000057</v>
      </c>
      <c r="D55">
        <f t="shared" si="1"/>
        <v>0.97872340425531901</v>
      </c>
      <c r="E55">
        <f t="shared" si="2"/>
        <v>2.1276595744680993E-2</v>
      </c>
      <c r="F55">
        <f t="shared" si="3"/>
        <v>465</v>
      </c>
      <c r="G55">
        <f>SUM(F55:F$102)</f>
        <v>11045</v>
      </c>
      <c r="H55">
        <f t="shared" si="4"/>
        <v>23.5</v>
      </c>
    </row>
    <row r="56" spans="1:13" x14ac:dyDescent="0.25">
      <c r="A56">
        <f t="shared" si="6"/>
        <v>54</v>
      </c>
      <c r="B56">
        <f t="shared" si="5"/>
        <v>459.99999999999994</v>
      </c>
      <c r="C56">
        <f t="shared" si="0"/>
        <v>10</v>
      </c>
      <c r="D56">
        <f t="shared" si="1"/>
        <v>0.97826086956521741</v>
      </c>
      <c r="E56">
        <f t="shared" si="2"/>
        <v>2.1739130434782594E-2</v>
      </c>
      <c r="F56">
        <f t="shared" si="3"/>
        <v>454.99999999999994</v>
      </c>
      <c r="G56">
        <f>SUM(F56:F$102)</f>
        <v>10580</v>
      </c>
      <c r="H56">
        <f t="shared" si="4"/>
        <v>23.000000000000004</v>
      </c>
    </row>
    <row r="57" spans="1:13" x14ac:dyDescent="0.25">
      <c r="A57">
        <f t="shared" si="6"/>
        <v>55</v>
      </c>
      <c r="B57">
        <f t="shared" si="5"/>
        <v>449.99999999999994</v>
      </c>
      <c r="C57">
        <f t="shared" si="0"/>
        <v>10</v>
      </c>
      <c r="D57">
        <f t="shared" si="1"/>
        <v>0.97777777777777775</v>
      </c>
      <c r="E57">
        <f t="shared" si="2"/>
        <v>2.2222222222222254E-2</v>
      </c>
      <c r="F57">
        <f t="shared" si="3"/>
        <v>444.99999999999994</v>
      </c>
      <c r="G57">
        <f>SUM(F57:F$102)</f>
        <v>10125</v>
      </c>
      <c r="H57">
        <f t="shared" si="4"/>
        <v>22.500000000000004</v>
      </c>
    </row>
    <row r="58" spans="1:13" x14ac:dyDescent="0.25">
      <c r="A58">
        <f t="shared" si="6"/>
        <v>56</v>
      </c>
      <c r="B58">
        <f t="shared" si="5"/>
        <v>439.99999999999994</v>
      </c>
      <c r="C58">
        <f t="shared" si="0"/>
        <v>9.9999999999998863</v>
      </c>
      <c r="D58">
        <f t="shared" si="1"/>
        <v>0.97727272727272751</v>
      </c>
      <c r="E58">
        <f t="shared" si="2"/>
        <v>2.2727272727272485E-2</v>
      </c>
      <c r="F58">
        <f t="shared" si="3"/>
        <v>435</v>
      </c>
      <c r="G58">
        <f>SUM(F58:F$102)</f>
        <v>9680</v>
      </c>
      <c r="H58">
        <f t="shared" si="4"/>
        <v>22.000000000000004</v>
      </c>
    </row>
    <row r="59" spans="1:13" x14ac:dyDescent="0.25">
      <c r="A59">
        <f t="shared" si="6"/>
        <v>57</v>
      </c>
      <c r="B59">
        <f t="shared" si="5"/>
        <v>430.00000000000006</v>
      </c>
      <c r="C59">
        <f t="shared" si="0"/>
        <v>10</v>
      </c>
      <c r="D59">
        <f t="shared" si="1"/>
        <v>0.97674418604651159</v>
      </c>
      <c r="E59">
        <f t="shared" si="2"/>
        <v>2.3255813953488413E-2</v>
      </c>
      <c r="F59">
        <f t="shared" si="3"/>
        <v>425.00000000000006</v>
      </c>
      <c r="G59">
        <f>SUM(F59:F$102)</f>
        <v>9245</v>
      </c>
      <c r="H59">
        <f t="shared" si="4"/>
        <v>21.499999999999996</v>
      </c>
      <c r="L59">
        <f>(A63^3/3)</f>
        <v>75660.333333333328</v>
      </c>
      <c r="M59">
        <f>(A102^3)/3</f>
        <v>333333.33333333331</v>
      </c>
    </row>
    <row r="60" spans="1:13" x14ac:dyDescent="0.25">
      <c r="A60">
        <f t="shared" si="6"/>
        <v>58</v>
      </c>
      <c r="B60">
        <f t="shared" si="5"/>
        <v>420.00000000000006</v>
      </c>
      <c r="C60">
        <f t="shared" si="0"/>
        <v>10</v>
      </c>
      <c r="D60">
        <f t="shared" si="1"/>
        <v>0.97619047619047616</v>
      </c>
      <c r="E60">
        <f t="shared" si="2"/>
        <v>2.3809523809523836E-2</v>
      </c>
      <c r="F60">
        <f t="shared" si="3"/>
        <v>415.00000000000006</v>
      </c>
      <c r="G60">
        <f>SUM(F60:F$102)</f>
        <v>8820</v>
      </c>
      <c r="H60">
        <f t="shared" si="4"/>
        <v>20.999999999999996</v>
      </c>
      <c r="L60">
        <f>10000*A63</f>
        <v>610000</v>
      </c>
      <c r="M60">
        <f>10000*A102</f>
        <v>1000000</v>
      </c>
    </row>
    <row r="61" spans="1:13" x14ac:dyDescent="0.25">
      <c r="A61">
        <f t="shared" si="6"/>
        <v>59</v>
      </c>
      <c r="B61">
        <f t="shared" si="5"/>
        <v>410.00000000000006</v>
      </c>
      <c r="C61">
        <f t="shared" si="0"/>
        <v>10.000000000000057</v>
      </c>
      <c r="D61">
        <f t="shared" si="1"/>
        <v>0.97560975609756084</v>
      </c>
      <c r="E61">
        <f t="shared" si="2"/>
        <v>2.4390243902439157E-2</v>
      </c>
      <c r="F61">
        <f t="shared" si="3"/>
        <v>405</v>
      </c>
      <c r="G61">
        <f>SUM(F61:F$102)</f>
        <v>8405</v>
      </c>
      <c r="H61">
        <f t="shared" si="4"/>
        <v>20.499999999999996</v>
      </c>
      <c r="L61">
        <f>L60-L59</f>
        <v>534339.66666666663</v>
      </c>
      <c r="M61">
        <f>M60-M59</f>
        <v>666666.66666666674</v>
      </c>
    </row>
    <row r="62" spans="1:13" x14ac:dyDescent="0.25">
      <c r="A62">
        <f t="shared" si="6"/>
        <v>60</v>
      </c>
      <c r="B62">
        <f t="shared" si="5"/>
        <v>400</v>
      </c>
      <c r="C62">
        <f t="shared" si="0"/>
        <v>10</v>
      </c>
      <c r="D62">
        <f t="shared" si="1"/>
        <v>0.97499999999999998</v>
      </c>
      <c r="E62">
        <f t="shared" si="2"/>
        <v>2.5000000000000022E-2</v>
      </c>
      <c r="F62">
        <f t="shared" si="3"/>
        <v>395</v>
      </c>
      <c r="G62">
        <f>SUM(F62:F$102)</f>
        <v>8000</v>
      </c>
      <c r="H62">
        <f t="shared" si="4"/>
        <v>20</v>
      </c>
      <c r="M62">
        <f>M61-L61</f>
        <v>132327.00000000012</v>
      </c>
    </row>
    <row r="63" spans="1:13" s="1" customFormat="1" x14ac:dyDescent="0.25">
      <c r="A63" s="1">
        <f t="shared" si="6"/>
        <v>61</v>
      </c>
      <c r="B63">
        <f t="shared" si="5"/>
        <v>390</v>
      </c>
      <c r="C63" s="1">
        <f t="shared" si="0"/>
        <v>10</v>
      </c>
      <c r="D63" s="1">
        <f t="shared" si="1"/>
        <v>0.97435897435897434</v>
      </c>
      <c r="E63" s="1">
        <f t="shared" si="2"/>
        <v>2.5641025641025661E-2</v>
      </c>
      <c r="F63" s="1">
        <f t="shared" si="3"/>
        <v>385</v>
      </c>
      <c r="G63" s="1">
        <f>SUM(F63:F$102)</f>
        <v>7605</v>
      </c>
      <c r="H63" s="1">
        <f t="shared" si="4"/>
        <v>19.5</v>
      </c>
      <c r="I63">
        <f>B64/B$63</f>
        <v>0.97435897435897434</v>
      </c>
    </row>
    <row r="64" spans="1:13" x14ac:dyDescent="0.25">
      <c r="A64">
        <f t="shared" si="6"/>
        <v>62</v>
      </c>
      <c r="B64">
        <f t="shared" si="5"/>
        <v>380</v>
      </c>
      <c r="C64">
        <f t="shared" si="0"/>
        <v>10</v>
      </c>
      <c r="D64">
        <f t="shared" si="1"/>
        <v>0.97368421052631582</v>
      </c>
      <c r="E64">
        <f t="shared" si="2"/>
        <v>2.6315789473684181E-2</v>
      </c>
      <c r="F64">
        <f t="shared" si="3"/>
        <v>375</v>
      </c>
      <c r="G64">
        <f>SUM(F64:F$102)</f>
        <v>7220</v>
      </c>
      <c r="H64">
        <f t="shared" si="4"/>
        <v>19</v>
      </c>
      <c r="I64">
        <f t="shared" ref="I64:I102" si="7">B65/B$63</f>
        <v>0.94871794871794868</v>
      </c>
      <c r="M64">
        <f>M62/B63</f>
        <v>339.3000000000003</v>
      </c>
    </row>
    <row r="65" spans="1:9" x14ac:dyDescent="0.25">
      <c r="A65">
        <f t="shared" si="6"/>
        <v>63</v>
      </c>
      <c r="B65">
        <f t="shared" si="5"/>
        <v>370</v>
      </c>
      <c r="C65">
        <f t="shared" si="0"/>
        <v>10</v>
      </c>
      <c r="D65">
        <f t="shared" si="1"/>
        <v>0.97297297297297303</v>
      </c>
      <c r="E65">
        <f t="shared" si="2"/>
        <v>2.7027027027026973E-2</v>
      </c>
      <c r="F65">
        <f t="shared" si="3"/>
        <v>365</v>
      </c>
      <c r="G65">
        <f>SUM(F65:F$102)</f>
        <v>6845</v>
      </c>
      <c r="H65">
        <f t="shared" si="4"/>
        <v>18.5</v>
      </c>
      <c r="I65">
        <f t="shared" si="7"/>
        <v>0.92307692307692313</v>
      </c>
    </row>
    <row r="66" spans="1:9" x14ac:dyDescent="0.25">
      <c r="A66">
        <f t="shared" si="6"/>
        <v>64</v>
      </c>
      <c r="B66">
        <f t="shared" si="5"/>
        <v>360</v>
      </c>
      <c r="C66">
        <f t="shared" si="0"/>
        <v>10</v>
      </c>
      <c r="D66">
        <f t="shared" si="1"/>
        <v>0.97222222222222221</v>
      </c>
      <c r="E66">
        <f t="shared" si="2"/>
        <v>2.777777777777779E-2</v>
      </c>
      <c r="F66">
        <f t="shared" si="3"/>
        <v>355</v>
      </c>
      <c r="G66">
        <f>SUM(F66:F$102)</f>
        <v>6480</v>
      </c>
      <c r="H66">
        <f t="shared" si="4"/>
        <v>18</v>
      </c>
      <c r="I66">
        <f t="shared" si="7"/>
        <v>0.89743589743589747</v>
      </c>
    </row>
    <row r="67" spans="1:9" x14ac:dyDescent="0.25">
      <c r="A67">
        <f t="shared" si="6"/>
        <v>65</v>
      </c>
      <c r="B67">
        <f t="shared" si="5"/>
        <v>350</v>
      </c>
      <c r="C67">
        <f t="shared" ref="C67:C102" si="8">B67-B68</f>
        <v>10.000000000000057</v>
      </c>
      <c r="D67">
        <f t="shared" ref="D67:D102" si="9">B68/B67</f>
        <v>0.97142857142857131</v>
      </c>
      <c r="E67">
        <f t="shared" ref="E67:E102" si="10">1-D67</f>
        <v>2.8571428571428692E-2</v>
      </c>
      <c r="F67">
        <f t="shared" ref="F67:F102" si="11">B67-(C67/2)</f>
        <v>345</v>
      </c>
      <c r="G67">
        <f>SUM(F67:F$102)</f>
        <v>6125</v>
      </c>
      <c r="H67">
        <f t="shared" ref="H67:H102" si="12">G67/B67</f>
        <v>17.5</v>
      </c>
      <c r="I67">
        <f t="shared" si="7"/>
        <v>0.8717948717948717</v>
      </c>
    </row>
    <row r="68" spans="1:9" x14ac:dyDescent="0.25">
      <c r="A68">
        <f t="shared" si="6"/>
        <v>66</v>
      </c>
      <c r="B68">
        <f t="shared" ref="B68:B102" si="13">1000*(1-A68/A$102)</f>
        <v>339.99999999999994</v>
      </c>
      <c r="C68">
        <f t="shared" si="8"/>
        <v>10</v>
      </c>
      <c r="D68">
        <f t="shared" si="9"/>
        <v>0.97058823529411764</v>
      </c>
      <c r="E68">
        <f t="shared" si="10"/>
        <v>2.9411764705882359E-2</v>
      </c>
      <c r="F68">
        <f t="shared" si="11"/>
        <v>334.99999999999994</v>
      </c>
      <c r="G68">
        <f>SUM(F68:F$102)</f>
        <v>5780</v>
      </c>
      <c r="H68">
        <f t="shared" si="12"/>
        <v>17.000000000000004</v>
      </c>
      <c r="I68">
        <f t="shared" si="7"/>
        <v>0.84615384615384603</v>
      </c>
    </row>
    <row r="69" spans="1:9" x14ac:dyDescent="0.25">
      <c r="A69">
        <f t="shared" ref="A69:A102" si="14">A68+1</f>
        <v>67</v>
      </c>
      <c r="B69">
        <f t="shared" si="13"/>
        <v>329.99999999999994</v>
      </c>
      <c r="C69">
        <f t="shared" si="8"/>
        <v>10</v>
      </c>
      <c r="D69">
        <f t="shared" si="9"/>
        <v>0.96969696969696972</v>
      </c>
      <c r="E69">
        <f t="shared" si="10"/>
        <v>3.0303030303030276E-2</v>
      </c>
      <c r="F69">
        <f t="shared" si="11"/>
        <v>324.99999999999994</v>
      </c>
      <c r="G69">
        <f>SUM(F69:F$102)</f>
        <v>5445</v>
      </c>
      <c r="H69">
        <f t="shared" si="12"/>
        <v>16.500000000000004</v>
      </c>
      <c r="I69">
        <f t="shared" si="7"/>
        <v>0.82051282051282037</v>
      </c>
    </row>
    <row r="70" spans="1:9" x14ac:dyDescent="0.25">
      <c r="A70">
        <f t="shared" si="14"/>
        <v>68</v>
      </c>
      <c r="B70">
        <f t="shared" si="13"/>
        <v>319.99999999999994</v>
      </c>
      <c r="C70">
        <f t="shared" si="8"/>
        <v>9.9999999999998863</v>
      </c>
      <c r="D70">
        <f t="shared" si="9"/>
        <v>0.96875000000000033</v>
      </c>
      <c r="E70">
        <f t="shared" si="10"/>
        <v>3.1249999999999667E-2</v>
      </c>
      <c r="F70">
        <f t="shared" si="11"/>
        <v>315</v>
      </c>
      <c r="G70">
        <f>SUM(F70:F$102)</f>
        <v>5120</v>
      </c>
      <c r="H70">
        <f t="shared" si="12"/>
        <v>16.000000000000004</v>
      </c>
      <c r="I70">
        <f t="shared" si="7"/>
        <v>0.79487179487179505</v>
      </c>
    </row>
    <row r="71" spans="1:9" x14ac:dyDescent="0.25">
      <c r="A71">
        <f t="shared" si="14"/>
        <v>69</v>
      </c>
      <c r="B71">
        <f t="shared" si="13"/>
        <v>310.00000000000006</v>
      </c>
      <c r="C71">
        <f t="shared" si="8"/>
        <v>10</v>
      </c>
      <c r="D71">
        <f t="shared" si="9"/>
        <v>0.967741935483871</v>
      </c>
      <c r="E71">
        <f t="shared" si="10"/>
        <v>3.2258064516129004E-2</v>
      </c>
      <c r="F71">
        <f t="shared" si="11"/>
        <v>305.00000000000006</v>
      </c>
      <c r="G71">
        <f>SUM(F71:F$102)</f>
        <v>4805</v>
      </c>
      <c r="H71">
        <f t="shared" si="12"/>
        <v>15.499999999999996</v>
      </c>
      <c r="I71">
        <f t="shared" si="7"/>
        <v>0.76923076923076938</v>
      </c>
    </row>
    <row r="72" spans="1:9" x14ac:dyDescent="0.25">
      <c r="A72">
        <f t="shared" si="14"/>
        <v>70</v>
      </c>
      <c r="B72">
        <f t="shared" si="13"/>
        <v>300.00000000000006</v>
      </c>
      <c r="C72">
        <f t="shared" si="8"/>
        <v>10</v>
      </c>
      <c r="D72">
        <f t="shared" si="9"/>
        <v>0.96666666666666667</v>
      </c>
      <c r="E72">
        <f t="shared" si="10"/>
        <v>3.3333333333333326E-2</v>
      </c>
      <c r="F72">
        <f t="shared" si="11"/>
        <v>295.00000000000006</v>
      </c>
      <c r="G72">
        <f>SUM(F72:F$102)</f>
        <v>4500</v>
      </c>
      <c r="H72">
        <f t="shared" si="12"/>
        <v>14.999999999999996</v>
      </c>
      <c r="I72">
        <f t="shared" si="7"/>
        <v>0.74358974358974372</v>
      </c>
    </row>
    <row r="73" spans="1:9" x14ac:dyDescent="0.25">
      <c r="A73">
        <f t="shared" si="14"/>
        <v>71</v>
      </c>
      <c r="B73">
        <f t="shared" si="13"/>
        <v>290.00000000000006</v>
      </c>
      <c r="C73">
        <f t="shared" si="8"/>
        <v>10.000000000000057</v>
      </c>
      <c r="D73">
        <f t="shared" si="9"/>
        <v>0.96551724137931016</v>
      </c>
      <c r="E73">
        <f t="shared" si="10"/>
        <v>3.4482758620689835E-2</v>
      </c>
      <c r="F73">
        <f t="shared" si="11"/>
        <v>285</v>
      </c>
      <c r="G73">
        <f>SUM(F73:F$102)</f>
        <v>4205</v>
      </c>
      <c r="H73">
        <f t="shared" si="12"/>
        <v>14.499999999999996</v>
      </c>
      <c r="I73">
        <f t="shared" si="7"/>
        <v>0.71794871794871795</v>
      </c>
    </row>
    <row r="74" spans="1:9" x14ac:dyDescent="0.25">
      <c r="A74">
        <f t="shared" si="14"/>
        <v>72</v>
      </c>
      <c r="B74">
        <f t="shared" si="13"/>
        <v>280</v>
      </c>
      <c r="C74">
        <f t="shared" si="8"/>
        <v>10</v>
      </c>
      <c r="D74">
        <f t="shared" si="9"/>
        <v>0.9642857142857143</v>
      </c>
      <c r="E74">
        <f t="shared" si="10"/>
        <v>3.5714285714285698E-2</v>
      </c>
      <c r="F74">
        <f t="shared" si="11"/>
        <v>275</v>
      </c>
      <c r="G74">
        <f>SUM(F74:F$102)</f>
        <v>3920</v>
      </c>
      <c r="H74">
        <f t="shared" si="12"/>
        <v>14</v>
      </c>
      <c r="I74">
        <f t="shared" si="7"/>
        <v>0.69230769230769229</v>
      </c>
    </row>
    <row r="75" spans="1:9" x14ac:dyDescent="0.25">
      <c r="A75">
        <f t="shared" si="14"/>
        <v>73</v>
      </c>
      <c r="B75">
        <f t="shared" si="13"/>
        <v>270</v>
      </c>
      <c r="C75">
        <f t="shared" si="8"/>
        <v>10</v>
      </c>
      <c r="D75">
        <f t="shared" si="9"/>
        <v>0.96296296296296291</v>
      </c>
      <c r="E75">
        <f t="shared" si="10"/>
        <v>3.703703703703709E-2</v>
      </c>
      <c r="F75">
        <f t="shared" si="11"/>
        <v>265</v>
      </c>
      <c r="G75">
        <f>SUM(F75:F$102)</f>
        <v>3645</v>
      </c>
      <c r="H75">
        <f t="shared" si="12"/>
        <v>13.5</v>
      </c>
      <c r="I75">
        <f t="shared" si="7"/>
        <v>0.66666666666666663</v>
      </c>
    </row>
    <row r="76" spans="1:9" x14ac:dyDescent="0.25">
      <c r="A76">
        <f t="shared" si="14"/>
        <v>74</v>
      </c>
      <c r="B76">
        <f t="shared" si="13"/>
        <v>260</v>
      </c>
      <c r="C76">
        <f t="shared" si="8"/>
        <v>10</v>
      </c>
      <c r="D76">
        <f t="shared" si="9"/>
        <v>0.96153846153846156</v>
      </c>
      <c r="E76">
        <f t="shared" si="10"/>
        <v>3.8461538461538436E-2</v>
      </c>
      <c r="F76">
        <f t="shared" si="11"/>
        <v>255</v>
      </c>
      <c r="G76">
        <f>SUM(F76:F$102)</f>
        <v>3380</v>
      </c>
      <c r="H76">
        <f t="shared" si="12"/>
        <v>13</v>
      </c>
      <c r="I76">
        <f t="shared" si="7"/>
        <v>0.64102564102564108</v>
      </c>
    </row>
    <row r="77" spans="1:9" x14ac:dyDescent="0.25">
      <c r="A77">
        <f t="shared" si="14"/>
        <v>75</v>
      </c>
      <c r="B77">
        <f t="shared" si="13"/>
        <v>250</v>
      </c>
      <c r="C77">
        <f t="shared" si="8"/>
        <v>10</v>
      </c>
      <c r="D77">
        <f t="shared" si="9"/>
        <v>0.96</v>
      </c>
      <c r="E77">
        <f t="shared" si="10"/>
        <v>4.0000000000000036E-2</v>
      </c>
      <c r="F77">
        <f t="shared" si="11"/>
        <v>245</v>
      </c>
      <c r="G77">
        <f>SUM(F77:F$102)</f>
        <v>3125</v>
      </c>
      <c r="H77">
        <f t="shared" si="12"/>
        <v>12.5</v>
      </c>
      <c r="I77">
        <f t="shared" si="7"/>
        <v>0.61538461538461542</v>
      </c>
    </row>
    <row r="78" spans="1:9" x14ac:dyDescent="0.25">
      <c r="A78">
        <f t="shared" si="14"/>
        <v>76</v>
      </c>
      <c r="B78">
        <f t="shared" si="13"/>
        <v>240</v>
      </c>
      <c r="C78">
        <f t="shared" si="8"/>
        <v>10.000000000000028</v>
      </c>
      <c r="D78">
        <f t="shared" si="9"/>
        <v>0.95833333333333326</v>
      </c>
      <c r="E78">
        <f t="shared" si="10"/>
        <v>4.1666666666666741E-2</v>
      </c>
      <c r="F78">
        <f t="shared" si="11"/>
        <v>235</v>
      </c>
      <c r="G78">
        <f>SUM(F78:F$102)</f>
        <v>2880</v>
      </c>
      <c r="H78">
        <f t="shared" si="12"/>
        <v>12</v>
      </c>
      <c r="I78">
        <f t="shared" si="7"/>
        <v>0.58974358974358965</v>
      </c>
    </row>
    <row r="79" spans="1:9" x14ac:dyDescent="0.25">
      <c r="A79">
        <f t="shared" si="14"/>
        <v>77</v>
      </c>
      <c r="B79">
        <f t="shared" si="13"/>
        <v>229.99999999999997</v>
      </c>
      <c r="C79">
        <f t="shared" si="8"/>
        <v>10</v>
      </c>
      <c r="D79">
        <f t="shared" si="9"/>
        <v>0.95652173913043481</v>
      </c>
      <c r="E79">
        <f t="shared" si="10"/>
        <v>4.3478260869565188E-2</v>
      </c>
      <c r="F79">
        <f t="shared" si="11"/>
        <v>224.99999999999997</v>
      </c>
      <c r="G79">
        <f>SUM(F79:F$102)</f>
        <v>2644.9999999999995</v>
      </c>
      <c r="H79">
        <f t="shared" si="12"/>
        <v>11.5</v>
      </c>
      <c r="I79">
        <f t="shared" si="7"/>
        <v>0.56410256410256399</v>
      </c>
    </row>
    <row r="80" spans="1:9" x14ac:dyDescent="0.25">
      <c r="A80">
        <f t="shared" si="14"/>
        <v>78</v>
      </c>
      <c r="B80">
        <f t="shared" si="13"/>
        <v>219.99999999999997</v>
      </c>
      <c r="C80">
        <f t="shared" si="8"/>
        <v>10</v>
      </c>
      <c r="D80">
        <f t="shared" si="9"/>
        <v>0.95454545454545459</v>
      </c>
      <c r="E80">
        <f t="shared" si="10"/>
        <v>4.5454545454545414E-2</v>
      </c>
      <c r="F80">
        <f t="shared" si="11"/>
        <v>214.99999999999997</v>
      </c>
      <c r="G80">
        <f>SUM(F80:F$102)</f>
        <v>2419.9999999999995</v>
      </c>
      <c r="H80">
        <f t="shared" si="12"/>
        <v>11</v>
      </c>
      <c r="I80">
        <f t="shared" si="7"/>
        <v>0.53846153846153844</v>
      </c>
    </row>
    <row r="81" spans="1:9" x14ac:dyDescent="0.25">
      <c r="A81">
        <f t="shared" si="14"/>
        <v>79</v>
      </c>
      <c r="B81">
        <f t="shared" si="13"/>
        <v>209.99999999999997</v>
      </c>
      <c r="C81">
        <f t="shared" si="8"/>
        <v>10.000000000000028</v>
      </c>
      <c r="D81">
        <f t="shared" si="9"/>
        <v>0.95238095238095222</v>
      </c>
      <c r="E81">
        <f t="shared" si="10"/>
        <v>4.7619047619047783E-2</v>
      </c>
      <c r="F81">
        <f t="shared" si="11"/>
        <v>204.99999999999994</v>
      </c>
      <c r="G81">
        <f>SUM(F81:F$102)</f>
        <v>2205</v>
      </c>
      <c r="H81">
        <f t="shared" si="12"/>
        <v>10.500000000000002</v>
      </c>
      <c r="I81">
        <f t="shared" si="7"/>
        <v>0.51282051282051266</v>
      </c>
    </row>
    <row r="82" spans="1:9" x14ac:dyDescent="0.25">
      <c r="A82">
        <f t="shared" si="14"/>
        <v>80</v>
      </c>
      <c r="B82">
        <f t="shared" si="13"/>
        <v>199.99999999999994</v>
      </c>
      <c r="C82">
        <f t="shared" si="8"/>
        <v>10</v>
      </c>
      <c r="D82">
        <f t="shared" si="9"/>
        <v>0.95</v>
      </c>
      <c r="E82">
        <f t="shared" si="10"/>
        <v>5.0000000000000044E-2</v>
      </c>
      <c r="F82">
        <f t="shared" si="11"/>
        <v>194.99999999999994</v>
      </c>
      <c r="G82">
        <f>SUM(F82:F$102)</f>
        <v>2000</v>
      </c>
      <c r="H82">
        <f t="shared" si="12"/>
        <v>10.000000000000004</v>
      </c>
      <c r="I82">
        <f t="shared" si="7"/>
        <v>0.48717948717948706</v>
      </c>
    </row>
    <row r="83" spans="1:9" x14ac:dyDescent="0.25">
      <c r="A83">
        <f t="shared" si="14"/>
        <v>81</v>
      </c>
      <c r="B83">
        <f t="shared" si="13"/>
        <v>189.99999999999994</v>
      </c>
      <c r="C83">
        <f t="shared" si="8"/>
        <v>9.9999999999998863</v>
      </c>
      <c r="D83">
        <f t="shared" si="9"/>
        <v>0.94736842105263219</v>
      </c>
      <c r="E83">
        <f t="shared" si="10"/>
        <v>5.2631578947367808E-2</v>
      </c>
      <c r="F83">
        <f t="shared" si="11"/>
        <v>185</v>
      </c>
      <c r="G83">
        <f>SUM(F83:F$102)</f>
        <v>1805</v>
      </c>
      <c r="H83">
        <f t="shared" si="12"/>
        <v>9.5000000000000036</v>
      </c>
      <c r="I83">
        <f t="shared" si="7"/>
        <v>0.46153846153846168</v>
      </c>
    </row>
    <row r="84" spans="1:9" x14ac:dyDescent="0.25">
      <c r="A84">
        <f t="shared" si="14"/>
        <v>82</v>
      </c>
      <c r="B84">
        <f t="shared" si="13"/>
        <v>180.00000000000006</v>
      </c>
      <c r="C84">
        <f t="shared" si="8"/>
        <v>10.000000000000028</v>
      </c>
      <c r="D84">
        <f t="shared" si="9"/>
        <v>0.94444444444444431</v>
      </c>
      <c r="E84">
        <f t="shared" si="10"/>
        <v>5.5555555555555691E-2</v>
      </c>
      <c r="F84">
        <f t="shared" si="11"/>
        <v>175.00000000000006</v>
      </c>
      <c r="G84">
        <f>SUM(F84:F$102)</f>
        <v>1620</v>
      </c>
      <c r="H84">
        <f t="shared" si="12"/>
        <v>8.9999999999999964</v>
      </c>
      <c r="I84">
        <f t="shared" si="7"/>
        <v>0.43589743589743596</v>
      </c>
    </row>
    <row r="85" spans="1:9" x14ac:dyDescent="0.25">
      <c r="A85">
        <f t="shared" si="14"/>
        <v>83</v>
      </c>
      <c r="B85">
        <f t="shared" si="13"/>
        <v>170.00000000000003</v>
      </c>
      <c r="C85">
        <f t="shared" si="8"/>
        <v>10</v>
      </c>
      <c r="D85">
        <f t="shared" si="9"/>
        <v>0.94117647058823528</v>
      </c>
      <c r="E85">
        <f t="shared" si="10"/>
        <v>5.8823529411764719E-2</v>
      </c>
      <c r="F85">
        <f t="shared" si="11"/>
        <v>165.00000000000003</v>
      </c>
      <c r="G85">
        <f>SUM(F85:F$102)</f>
        <v>1445</v>
      </c>
      <c r="H85">
        <f t="shared" si="12"/>
        <v>8.4999999999999982</v>
      </c>
      <c r="I85">
        <f t="shared" si="7"/>
        <v>0.41025641025641035</v>
      </c>
    </row>
    <row r="86" spans="1:9" x14ac:dyDescent="0.25">
      <c r="A86">
        <f t="shared" si="14"/>
        <v>84</v>
      </c>
      <c r="B86">
        <f t="shared" si="13"/>
        <v>160.00000000000003</v>
      </c>
      <c r="C86">
        <f t="shared" si="8"/>
        <v>10</v>
      </c>
      <c r="D86">
        <f t="shared" si="9"/>
        <v>0.9375</v>
      </c>
      <c r="E86">
        <f t="shared" si="10"/>
        <v>6.25E-2</v>
      </c>
      <c r="F86">
        <f t="shared" si="11"/>
        <v>155.00000000000003</v>
      </c>
      <c r="G86">
        <f>SUM(F86:F$102)</f>
        <v>1280</v>
      </c>
      <c r="H86">
        <f t="shared" si="12"/>
        <v>7.9999999999999982</v>
      </c>
      <c r="I86">
        <f t="shared" si="7"/>
        <v>0.38461538461538469</v>
      </c>
    </row>
    <row r="87" spans="1:9" x14ac:dyDescent="0.25">
      <c r="A87">
        <f t="shared" si="14"/>
        <v>85</v>
      </c>
      <c r="B87">
        <f t="shared" si="13"/>
        <v>150.00000000000003</v>
      </c>
      <c r="C87">
        <f t="shared" si="8"/>
        <v>10.000000000000028</v>
      </c>
      <c r="D87">
        <f t="shared" si="9"/>
        <v>0.93333333333333313</v>
      </c>
      <c r="E87">
        <f t="shared" si="10"/>
        <v>6.6666666666666874E-2</v>
      </c>
      <c r="F87">
        <f t="shared" si="11"/>
        <v>145</v>
      </c>
      <c r="G87">
        <f>SUM(F87:F$102)</f>
        <v>1125</v>
      </c>
      <c r="H87">
        <f t="shared" si="12"/>
        <v>7.4999999999999982</v>
      </c>
      <c r="I87">
        <f t="shared" si="7"/>
        <v>0.35897435897435898</v>
      </c>
    </row>
    <row r="88" spans="1:9" x14ac:dyDescent="0.25">
      <c r="A88">
        <f t="shared" si="14"/>
        <v>86</v>
      </c>
      <c r="B88">
        <f t="shared" si="13"/>
        <v>140</v>
      </c>
      <c r="C88">
        <f t="shared" si="8"/>
        <v>10</v>
      </c>
      <c r="D88">
        <f t="shared" si="9"/>
        <v>0.9285714285714286</v>
      </c>
      <c r="E88">
        <f t="shared" si="10"/>
        <v>7.1428571428571397E-2</v>
      </c>
      <c r="F88">
        <f t="shared" si="11"/>
        <v>135</v>
      </c>
      <c r="G88">
        <f>SUM(F88:F$102)</f>
        <v>980</v>
      </c>
      <c r="H88">
        <f t="shared" si="12"/>
        <v>7</v>
      </c>
      <c r="I88">
        <f t="shared" si="7"/>
        <v>0.33333333333333331</v>
      </c>
    </row>
    <row r="89" spans="1:9" x14ac:dyDescent="0.25">
      <c r="A89">
        <f t="shared" si="14"/>
        <v>87</v>
      </c>
      <c r="B89">
        <f t="shared" si="13"/>
        <v>130</v>
      </c>
      <c r="C89">
        <f t="shared" si="8"/>
        <v>10</v>
      </c>
      <c r="D89">
        <f t="shared" si="9"/>
        <v>0.92307692307692313</v>
      </c>
      <c r="E89">
        <f t="shared" si="10"/>
        <v>7.6923076923076872E-2</v>
      </c>
      <c r="F89">
        <f t="shared" si="11"/>
        <v>125</v>
      </c>
      <c r="G89">
        <f>SUM(F89:F$102)</f>
        <v>845</v>
      </c>
      <c r="H89">
        <f t="shared" si="12"/>
        <v>6.5</v>
      </c>
      <c r="I89">
        <f t="shared" si="7"/>
        <v>0.30769230769230771</v>
      </c>
    </row>
    <row r="90" spans="1:9" x14ac:dyDescent="0.25">
      <c r="A90">
        <f t="shared" si="14"/>
        <v>88</v>
      </c>
      <c r="B90">
        <f t="shared" si="13"/>
        <v>120</v>
      </c>
      <c r="C90">
        <f t="shared" si="8"/>
        <v>10.000000000000014</v>
      </c>
      <c r="D90">
        <f t="shared" si="9"/>
        <v>0.91666666666666652</v>
      </c>
      <c r="E90">
        <f t="shared" si="10"/>
        <v>8.3333333333333481E-2</v>
      </c>
      <c r="F90">
        <f t="shared" si="11"/>
        <v>115</v>
      </c>
      <c r="G90">
        <f>SUM(F90:F$102)</f>
        <v>719.99999999999977</v>
      </c>
      <c r="H90">
        <f t="shared" si="12"/>
        <v>5.9999999999999982</v>
      </c>
      <c r="I90">
        <f t="shared" si="7"/>
        <v>0.28205128205128199</v>
      </c>
    </row>
    <row r="91" spans="1:9" x14ac:dyDescent="0.25">
      <c r="A91">
        <f t="shared" si="14"/>
        <v>89</v>
      </c>
      <c r="B91">
        <f t="shared" si="13"/>
        <v>109.99999999999999</v>
      </c>
      <c r="C91">
        <f t="shared" si="8"/>
        <v>10.000000000000014</v>
      </c>
      <c r="D91">
        <f t="shared" si="9"/>
        <v>0.90909090909090895</v>
      </c>
      <c r="E91">
        <f t="shared" si="10"/>
        <v>9.090909090909105E-2</v>
      </c>
      <c r="F91">
        <f t="shared" si="11"/>
        <v>104.99999999999997</v>
      </c>
      <c r="G91">
        <f>SUM(F91:F$102)</f>
        <v>604.99999999999989</v>
      </c>
      <c r="H91">
        <f t="shared" si="12"/>
        <v>5.5</v>
      </c>
      <c r="I91">
        <f t="shared" si="7"/>
        <v>0.25641025641025633</v>
      </c>
    </row>
    <row r="92" spans="1:9" x14ac:dyDescent="0.25">
      <c r="A92">
        <f t="shared" si="14"/>
        <v>90</v>
      </c>
      <c r="B92">
        <f t="shared" si="13"/>
        <v>99.999999999999972</v>
      </c>
      <c r="C92">
        <f t="shared" si="8"/>
        <v>10</v>
      </c>
      <c r="D92">
        <f t="shared" si="9"/>
        <v>0.9</v>
      </c>
      <c r="E92">
        <f t="shared" si="10"/>
        <v>9.9999999999999978E-2</v>
      </c>
      <c r="F92">
        <f t="shared" si="11"/>
        <v>94.999999999999972</v>
      </c>
      <c r="G92">
        <f>SUM(F92:F$102)</f>
        <v>500</v>
      </c>
      <c r="H92">
        <f t="shared" si="12"/>
        <v>5.0000000000000018</v>
      </c>
      <c r="I92">
        <f t="shared" si="7"/>
        <v>0.2307692307692307</v>
      </c>
    </row>
    <row r="93" spans="1:9" x14ac:dyDescent="0.25">
      <c r="A93">
        <f t="shared" si="14"/>
        <v>91</v>
      </c>
      <c r="B93">
        <f t="shared" si="13"/>
        <v>89.999999999999972</v>
      </c>
      <c r="C93">
        <f t="shared" si="8"/>
        <v>10.000000000000014</v>
      </c>
      <c r="D93">
        <f t="shared" si="9"/>
        <v>0.88888888888888873</v>
      </c>
      <c r="E93">
        <f t="shared" si="10"/>
        <v>0.11111111111111127</v>
      </c>
      <c r="F93">
        <f t="shared" si="11"/>
        <v>84.999999999999972</v>
      </c>
      <c r="G93">
        <f>SUM(F93:F$102)</f>
        <v>405.00000000000011</v>
      </c>
      <c r="H93">
        <f t="shared" si="12"/>
        <v>4.5000000000000027</v>
      </c>
      <c r="I93">
        <f t="shared" si="7"/>
        <v>0.20512820512820501</v>
      </c>
    </row>
    <row r="94" spans="1:9" x14ac:dyDescent="0.25">
      <c r="A94">
        <f t="shared" si="14"/>
        <v>92</v>
      </c>
      <c r="B94">
        <f t="shared" si="13"/>
        <v>79.999999999999957</v>
      </c>
      <c r="C94">
        <f t="shared" si="8"/>
        <v>10</v>
      </c>
      <c r="D94">
        <f t="shared" si="9"/>
        <v>0.87499999999999989</v>
      </c>
      <c r="E94">
        <f t="shared" si="10"/>
        <v>0.12500000000000011</v>
      </c>
      <c r="F94">
        <f t="shared" si="11"/>
        <v>74.999999999999957</v>
      </c>
      <c r="G94">
        <f>SUM(F94:F$102)</f>
        <v>320.00000000000011</v>
      </c>
      <c r="H94">
        <f t="shared" si="12"/>
        <v>4.0000000000000036</v>
      </c>
      <c r="I94">
        <f t="shared" si="7"/>
        <v>0.17948717948717938</v>
      </c>
    </row>
    <row r="95" spans="1:9" x14ac:dyDescent="0.25">
      <c r="A95">
        <f t="shared" si="14"/>
        <v>93</v>
      </c>
      <c r="B95">
        <f t="shared" si="13"/>
        <v>69.999999999999957</v>
      </c>
      <c r="C95">
        <f t="shared" si="8"/>
        <v>9.9999999999999005</v>
      </c>
      <c r="D95">
        <f t="shared" si="9"/>
        <v>0.85714285714285843</v>
      </c>
      <c r="E95">
        <f t="shared" si="10"/>
        <v>0.14285714285714157</v>
      </c>
      <c r="F95">
        <f t="shared" si="11"/>
        <v>65</v>
      </c>
      <c r="G95">
        <f>SUM(F95:F$102)</f>
        <v>245.00000000000017</v>
      </c>
      <c r="H95">
        <f t="shared" si="12"/>
        <v>3.5000000000000044</v>
      </c>
      <c r="I95">
        <f t="shared" si="7"/>
        <v>0.15384615384615399</v>
      </c>
    </row>
    <row r="96" spans="1:9" x14ac:dyDescent="0.25">
      <c r="A96">
        <f t="shared" si="14"/>
        <v>94</v>
      </c>
      <c r="B96">
        <f t="shared" si="13"/>
        <v>60.000000000000057</v>
      </c>
      <c r="C96">
        <f t="shared" si="8"/>
        <v>10.000000000000014</v>
      </c>
      <c r="D96">
        <f t="shared" si="9"/>
        <v>0.83333333333333326</v>
      </c>
      <c r="E96">
        <f t="shared" si="10"/>
        <v>0.16666666666666674</v>
      </c>
      <c r="F96">
        <f t="shared" si="11"/>
        <v>55.00000000000005</v>
      </c>
      <c r="G96">
        <f>SUM(F96:F$102)</f>
        <v>180.00000000000017</v>
      </c>
      <c r="H96">
        <f t="shared" si="12"/>
        <v>3</v>
      </c>
      <c r="I96">
        <f t="shared" si="7"/>
        <v>0.1282051282051283</v>
      </c>
    </row>
    <row r="97" spans="1:9" x14ac:dyDescent="0.25">
      <c r="A97">
        <f t="shared" si="14"/>
        <v>95</v>
      </c>
      <c r="B97">
        <f t="shared" si="13"/>
        <v>50.000000000000043</v>
      </c>
      <c r="C97">
        <f t="shared" si="8"/>
        <v>10.000000000000007</v>
      </c>
      <c r="D97">
        <f t="shared" si="9"/>
        <v>0.8</v>
      </c>
      <c r="E97">
        <f t="shared" si="10"/>
        <v>0.19999999999999996</v>
      </c>
      <c r="F97">
        <f t="shared" si="11"/>
        <v>45.000000000000043</v>
      </c>
      <c r="G97">
        <f>SUM(F97:F$102)</f>
        <v>125.0000000000001</v>
      </c>
      <c r="H97">
        <f t="shared" si="12"/>
        <v>2.5</v>
      </c>
      <c r="I97">
        <f t="shared" si="7"/>
        <v>0.10256410256410266</v>
      </c>
    </row>
    <row r="98" spans="1:9" x14ac:dyDescent="0.25">
      <c r="A98">
        <f t="shared" si="14"/>
        <v>96</v>
      </c>
      <c r="B98">
        <f t="shared" si="13"/>
        <v>40.000000000000036</v>
      </c>
      <c r="C98">
        <f t="shared" si="8"/>
        <v>10.000000000000007</v>
      </c>
      <c r="D98">
        <f t="shared" si="9"/>
        <v>0.75</v>
      </c>
      <c r="E98">
        <f t="shared" si="10"/>
        <v>0.25</v>
      </c>
      <c r="F98">
        <f t="shared" si="11"/>
        <v>35.000000000000028</v>
      </c>
      <c r="G98">
        <f>SUM(F98:F$102)</f>
        <v>80.000000000000057</v>
      </c>
      <c r="H98">
        <f t="shared" si="12"/>
        <v>1.9999999999999996</v>
      </c>
      <c r="I98">
        <f t="shared" si="7"/>
        <v>7.6923076923076997E-2</v>
      </c>
    </row>
    <row r="99" spans="1:9" x14ac:dyDescent="0.25">
      <c r="A99">
        <f t="shared" si="14"/>
        <v>97</v>
      </c>
      <c r="B99">
        <f t="shared" si="13"/>
        <v>30.000000000000028</v>
      </c>
      <c r="C99">
        <f t="shared" si="8"/>
        <v>10.000000000000011</v>
      </c>
      <c r="D99">
        <f t="shared" si="9"/>
        <v>0.66666666666666663</v>
      </c>
      <c r="E99">
        <f t="shared" si="10"/>
        <v>0.33333333333333337</v>
      </c>
      <c r="F99">
        <f t="shared" si="11"/>
        <v>25.000000000000021</v>
      </c>
      <c r="G99">
        <f>SUM(F99:F$102)</f>
        <v>45.000000000000043</v>
      </c>
      <c r="H99">
        <f t="shared" si="12"/>
        <v>1.5</v>
      </c>
      <c r="I99">
        <f t="shared" si="7"/>
        <v>5.1282051282051329E-2</v>
      </c>
    </row>
    <row r="100" spans="1:9" x14ac:dyDescent="0.25">
      <c r="A100">
        <f t="shared" si="14"/>
        <v>98</v>
      </c>
      <c r="B100">
        <f t="shared" si="13"/>
        <v>20.000000000000018</v>
      </c>
      <c r="C100">
        <f t="shared" si="8"/>
        <v>10.000000000000009</v>
      </c>
      <c r="D100">
        <f t="shared" si="9"/>
        <v>0.5</v>
      </c>
      <c r="E100">
        <f t="shared" si="10"/>
        <v>0.5</v>
      </c>
      <c r="F100">
        <f t="shared" si="11"/>
        <v>15.000000000000014</v>
      </c>
      <c r="G100">
        <f>SUM(F100:F$102)</f>
        <v>20.000000000000018</v>
      </c>
      <c r="H100">
        <f t="shared" si="12"/>
        <v>1</v>
      </c>
      <c r="I100">
        <f t="shared" si="7"/>
        <v>2.5641025641025664E-2</v>
      </c>
    </row>
    <row r="101" spans="1:9" x14ac:dyDescent="0.25">
      <c r="A101">
        <f t="shared" si="14"/>
        <v>99</v>
      </c>
      <c r="B101">
        <f t="shared" si="13"/>
        <v>10.000000000000009</v>
      </c>
      <c r="C101">
        <f t="shared" si="8"/>
        <v>10.000000000000009</v>
      </c>
      <c r="D101">
        <f t="shared" si="9"/>
        <v>0</v>
      </c>
      <c r="E101">
        <f t="shared" si="10"/>
        <v>1</v>
      </c>
      <c r="F101">
        <f t="shared" si="11"/>
        <v>5.0000000000000044</v>
      </c>
      <c r="G101">
        <f>SUM(F101:F$102)</f>
        <v>5.0000000000000044</v>
      </c>
      <c r="H101">
        <f t="shared" si="12"/>
        <v>0.5</v>
      </c>
      <c r="I101">
        <f t="shared" si="7"/>
        <v>0</v>
      </c>
    </row>
    <row r="102" spans="1:9" x14ac:dyDescent="0.25">
      <c r="A102">
        <f t="shared" si="14"/>
        <v>100</v>
      </c>
      <c r="B102">
        <f t="shared" si="13"/>
        <v>0</v>
      </c>
      <c r="C102">
        <f t="shared" si="8"/>
        <v>0</v>
      </c>
      <c r="D102" t="e">
        <f t="shared" si="9"/>
        <v>#DIV/0!</v>
      </c>
      <c r="E102" t="e">
        <f t="shared" si="10"/>
        <v>#DIV/0!</v>
      </c>
      <c r="F102">
        <f t="shared" si="11"/>
        <v>0</v>
      </c>
      <c r="G102">
        <f>SUM(F102:F$102)</f>
        <v>0</v>
      </c>
      <c r="H102" t="e">
        <f t="shared" si="12"/>
        <v>#DIV/0!</v>
      </c>
      <c r="I102">
        <f t="shared" si="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I65" sqref="I65"/>
    </sheetView>
  </sheetViews>
  <sheetFormatPr baseColWidth="10" defaultRowHeight="15" x14ac:dyDescent="0.25"/>
  <sheetData>
    <row r="1" spans="1:8" s="1" customFormat="1" x14ac:dyDescent="0.25">
      <c r="C1" s="1" t="s">
        <v>5</v>
      </c>
      <c r="D1" s="1">
        <v>0.97</v>
      </c>
      <c r="E1" s="1" t="s">
        <v>6</v>
      </c>
      <c r="F1" s="1">
        <v>1000</v>
      </c>
    </row>
    <row r="3" spans="1:8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7</v>
      </c>
    </row>
    <row r="4" spans="1:8" x14ac:dyDescent="0.25">
      <c r="A4">
        <v>0</v>
      </c>
      <c r="B4">
        <f>F1</f>
        <v>1000</v>
      </c>
      <c r="C4">
        <f>B4-B5</f>
        <v>30</v>
      </c>
      <c r="D4">
        <f>B5/B4</f>
        <v>0.97</v>
      </c>
      <c r="E4">
        <f>1-D4</f>
        <v>3.0000000000000027E-2</v>
      </c>
      <c r="F4">
        <f>B4-(C4/2)</f>
        <v>985</v>
      </c>
      <c r="G4">
        <f>SUM(F4:F$104)</f>
        <v>31295.802243745187</v>
      </c>
      <c r="H4">
        <f>G4/B4</f>
        <v>31.295802243745186</v>
      </c>
    </row>
    <row r="5" spans="1:8" x14ac:dyDescent="0.25">
      <c r="A5">
        <v>1</v>
      </c>
      <c r="B5">
        <f>B$4*(D$1^A5)</f>
        <v>970</v>
      </c>
      <c r="C5">
        <f t="shared" ref="C5:C68" si="0">B5-B6</f>
        <v>29.100000000000023</v>
      </c>
      <c r="D5">
        <f t="shared" ref="D5:D68" si="1">B6/B5</f>
        <v>0.97</v>
      </c>
      <c r="E5">
        <f t="shared" ref="E5:E68" si="2">1-D5</f>
        <v>3.0000000000000027E-2</v>
      </c>
      <c r="F5">
        <f t="shared" ref="F5:F68" si="3">B5-(C5/2)</f>
        <v>955.45</v>
      </c>
      <c r="G5">
        <f>SUM(F5:F$104)</f>
        <v>30310.802243745187</v>
      </c>
      <c r="H5">
        <f t="shared" ref="H5:H68" si="4">G5/B5</f>
        <v>31.24824973581978</v>
      </c>
    </row>
    <row r="6" spans="1:8" x14ac:dyDescent="0.25">
      <c r="A6">
        <f>A5+1</f>
        <v>2</v>
      </c>
      <c r="B6">
        <f t="shared" ref="B6:B69" si="5">B$4*(D$1^A6)</f>
        <v>940.9</v>
      </c>
      <c r="C6">
        <f t="shared" si="0"/>
        <v>28.226999999999975</v>
      </c>
      <c r="D6">
        <f t="shared" si="1"/>
        <v>0.97</v>
      </c>
      <c r="E6">
        <f t="shared" si="2"/>
        <v>3.0000000000000027E-2</v>
      </c>
      <c r="F6">
        <f t="shared" si="3"/>
        <v>926.78649999999993</v>
      </c>
      <c r="G6">
        <f>SUM(F6:F$104)</f>
        <v>29355.35224374519</v>
      </c>
      <c r="H6">
        <f t="shared" si="4"/>
        <v>31.199226531772975</v>
      </c>
    </row>
    <row r="7" spans="1:8" x14ac:dyDescent="0.25">
      <c r="A7">
        <f t="shared" ref="A7:A70" si="6">A6+1</f>
        <v>3</v>
      </c>
      <c r="B7">
        <f t="shared" si="5"/>
        <v>912.673</v>
      </c>
      <c r="C7">
        <f t="shared" si="0"/>
        <v>27.380190000000084</v>
      </c>
      <c r="D7">
        <f t="shared" si="1"/>
        <v>0.96999999999999986</v>
      </c>
      <c r="E7">
        <f t="shared" si="2"/>
        <v>3.0000000000000138E-2</v>
      </c>
      <c r="F7">
        <f t="shared" si="3"/>
        <v>898.98290499999996</v>
      </c>
      <c r="G7">
        <f>SUM(F7:F$104)</f>
        <v>28428.565743745196</v>
      </c>
      <c r="H7">
        <f t="shared" si="4"/>
        <v>31.148687146157709</v>
      </c>
    </row>
    <row r="8" spans="1:8" x14ac:dyDescent="0.25">
      <c r="A8">
        <f t="shared" si="6"/>
        <v>4</v>
      </c>
      <c r="B8">
        <f t="shared" si="5"/>
        <v>885.29280999999992</v>
      </c>
      <c r="C8">
        <f t="shared" si="0"/>
        <v>26.55878430000007</v>
      </c>
      <c r="D8">
        <f t="shared" si="1"/>
        <v>0.96999999999999986</v>
      </c>
      <c r="E8">
        <f t="shared" si="2"/>
        <v>3.0000000000000138E-2</v>
      </c>
      <c r="F8">
        <f t="shared" si="3"/>
        <v>872.01341784999988</v>
      </c>
      <c r="G8">
        <f>SUM(F8:F$104)</f>
        <v>27529.582838745191</v>
      </c>
      <c r="H8">
        <f t="shared" si="4"/>
        <v>31.096584686760522</v>
      </c>
    </row>
    <row r="9" spans="1:8" x14ac:dyDescent="0.25">
      <c r="A9">
        <f t="shared" si="6"/>
        <v>5</v>
      </c>
      <c r="B9">
        <f t="shared" si="5"/>
        <v>858.73402569999985</v>
      </c>
      <c r="C9">
        <f t="shared" si="0"/>
        <v>25.762020770999925</v>
      </c>
      <c r="D9">
        <f t="shared" si="1"/>
        <v>0.97000000000000008</v>
      </c>
      <c r="E9">
        <f t="shared" si="2"/>
        <v>2.9999999999999916E-2</v>
      </c>
      <c r="F9">
        <f t="shared" si="3"/>
        <v>845.85301531449988</v>
      </c>
      <c r="G9">
        <f>SUM(F9:F$104)</f>
        <v>26657.569420895197</v>
      </c>
      <c r="H9">
        <f t="shared" si="4"/>
        <v>31.042870811093334</v>
      </c>
    </row>
    <row r="10" spans="1:8" x14ac:dyDescent="0.25">
      <c r="A10">
        <f t="shared" si="6"/>
        <v>6</v>
      </c>
      <c r="B10">
        <f t="shared" si="5"/>
        <v>832.97200492899992</v>
      </c>
      <c r="C10">
        <f t="shared" si="0"/>
        <v>24.989160147870052</v>
      </c>
      <c r="D10">
        <f t="shared" si="1"/>
        <v>0.97</v>
      </c>
      <c r="E10">
        <f t="shared" si="2"/>
        <v>3.0000000000000027E-2</v>
      </c>
      <c r="F10">
        <f t="shared" si="3"/>
        <v>820.4774248550649</v>
      </c>
      <c r="G10">
        <f>SUM(F10:F$104)</f>
        <v>25811.716405580693</v>
      </c>
      <c r="H10">
        <f t="shared" si="4"/>
        <v>30.98749568153951</v>
      </c>
    </row>
    <row r="11" spans="1:8" x14ac:dyDescent="0.25">
      <c r="A11">
        <f t="shared" si="6"/>
        <v>7</v>
      </c>
      <c r="B11">
        <f t="shared" si="5"/>
        <v>807.98284478112987</v>
      </c>
      <c r="C11">
        <f t="shared" si="0"/>
        <v>24.239485343433898</v>
      </c>
      <c r="D11">
        <f t="shared" si="1"/>
        <v>0.97</v>
      </c>
      <c r="E11">
        <f t="shared" si="2"/>
        <v>3.0000000000000027E-2</v>
      </c>
      <c r="F11">
        <f t="shared" si="3"/>
        <v>795.86310210941292</v>
      </c>
      <c r="G11">
        <f>SUM(F11:F$104)</f>
        <v>24991.238980725633</v>
      </c>
      <c r="H11">
        <f t="shared" si="4"/>
        <v>30.930407919112906</v>
      </c>
    </row>
    <row r="12" spans="1:8" x14ac:dyDescent="0.25">
      <c r="A12">
        <f t="shared" si="6"/>
        <v>8</v>
      </c>
      <c r="B12">
        <f t="shared" si="5"/>
        <v>783.74335943769597</v>
      </c>
      <c r="C12">
        <f t="shared" si="0"/>
        <v>23.512300783130854</v>
      </c>
      <c r="D12">
        <f t="shared" si="1"/>
        <v>0.97000000000000008</v>
      </c>
      <c r="E12">
        <f t="shared" si="2"/>
        <v>2.9999999999999916E-2</v>
      </c>
      <c r="F12">
        <f t="shared" si="3"/>
        <v>771.9872090461306</v>
      </c>
      <c r="G12">
        <f>SUM(F12:F$104)</f>
        <v>24195.375878616222</v>
      </c>
      <c r="H12">
        <f t="shared" si="4"/>
        <v>30.871554555786503</v>
      </c>
    </row>
    <row r="13" spans="1:8" x14ac:dyDescent="0.25">
      <c r="A13">
        <f t="shared" si="6"/>
        <v>9</v>
      </c>
      <c r="B13">
        <f t="shared" si="5"/>
        <v>760.23105865456512</v>
      </c>
      <c r="C13">
        <f t="shared" si="0"/>
        <v>22.806931759636882</v>
      </c>
      <c r="D13">
        <f t="shared" si="1"/>
        <v>0.97000000000000008</v>
      </c>
      <c r="E13">
        <f t="shared" si="2"/>
        <v>2.9999999999999916E-2</v>
      </c>
      <c r="F13">
        <f t="shared" si="3"/>
        <v>748.82759277474668</v>
      </c>
      <c r="G13">
        <f>SUM(F13:F$104)</f>
        <v>23423.388669570086</v>
      </c>
      <c r="H13">
        <f t="shared" si="4"/>
        <v>30.810880985346902</v>
      </c>
    </row>
    <row r="14" spans="1:8" x14ac:dyDescent="0.25">
      <c r="A14">
        <f t="shared" si="6"/>
        <v>10</v>
      </c>
      <c r="B14">
        <f t="shared" si="5"/>
        <v>737.42412689492824</v>
      </c>
      <c r="C14">
        <f t="shared" si="0"/>
        <v>22.122723806847944</v>
      </c>
      <c r="D14">
        <f t="shared" si="1"/>
        <v>0.96999999999999986</v>
      </c>
      <c r="E14">
        <f t="shared" si="2"/>
        <v>3.0000000000000138E-2</v>
      </c>
      <c r="F14">
        <f t="shared" si="3"/>
        <v>726.36276499150426</v>
      </c>
      <c r="G14">
        <f>SUM(F14:F$104)</f>
        <v>22674.56107679534</v>
      </c>
      <c r="H14">
        <f t="shared" si="4"/>
        <v>30.748330912728765</v>
      </c>
    </row>
    <row r="15" spans="1:8" x14ac:dyDescent="0.25">
      <c r="A15">
        <f t="shared" si="6"/>
        <v>11</v>
      </c>
      <c r="B15">
        <f t="shared" si="5"/>
        <v>715.30140308808029</v>
      </c>
      <c r="C15">
        <f t="shared" si="0"/>
        <v>21.459042092642449</v>
      </c>
      <c r="D15">
        <f t="shared" si="1"/>
        <v>0.97</v>
      </c>
      <c r="E15">
        <f t="shared" si="2"/>
        <v>3.0000000000000027E-2</v>
      </c>
      <c r="F15">
        <f t="shared" si="3"/>
        <v>704.57188204175907</v>
      </c>
      <c r="G15">
        <f>SUM(F15:F$104)</f>
        <v>21948.198311803833</v>
      </c>
      <c r="H15">
        <f t="shared" si="4"/>
        <v>30.683846301782232</v>
      </c>
    </row>
    <row r="16" spans="1:8" x14ac:dyDescent="0.25">
      <c r="A16">
        <f t="shared" si="6"/>
        <v>12</v>
      </c>
      <c r="B16">
        <f t="shared" si="5"/>
        <v>693.84236099543784</v>
      </c>
      <c r="C16">
        <f t="shared" si="0"/>
        <v>20.815270829863152</v>
      </c>
      <c r="D16">
        <f t="shared" si="1"/>
        <v>0.97</v>
      </c>
      <c r="E16">
        <f t="shared" si="2"/>
        <v>3.0000000000000027E-2</v>
      </c>
      <c r="F16">
        <f t="shared" si="3"/>
        <v>683.43472558050621</v>
      </c>
      <c r="G16">
        <f>SUM(F16:F$104)</f>
        <v>21243.62642976208</v>
      </c>
      <c r="H16">
        <f t="shared" si="4"/>
        <v>30.61736732142499</v>
      </c>
    </row>
    <row r="17" spans="1:14" x14ac:dyDescent="0.25">
      <c r="A17">
        <f t="shared" si="6"/>
        <v>13</v>
      </c>
      <c r="B17">
        <f t="shared" si="5"/>
        <v>673.02709016557469</v>
      </c>
      <c r="C17">
        <f t="shared" si="0"/>
        <v>20.190812704967243</v>
      </c>
      <c r="D17">
        <f t="shared" si="1"/>
        <v>0.97</v>
      </c>
      <c r="E17">
        <f t="shared" si="2"/>
        <v>3.0000000000000027E-2</v>
      </c>
      <c r="F17">
        <f t="shared" si="3"/>
        <v>662.93168381309101</v>
      </c>
      <c r="G17">
        <f>SUM(F17:F$104)</f>
        <v>20560.191704181569</v>
      </c>
      <c r="H17">
        <f t="shared" si="4"/>
        <v>30.54883229012885</v>
      </c>
    </row>
    <row r="18" spans="1:14" x14ac:dyDescent="0.25">
      <c r="A18">
        <f t="shared" si="6"/>
        <v>14</v>
      </c>
      <c r="B18">
        <f t="shared" si="5"/>
        <v>652.83627746060745</v>
      </c>
      <c r="C18">
        <f t="shared" si="0"/>
        <v>19.58508832381824</v>
      </c>
      <c r="D18">
        <f t="shared" si="1"/>
        <v>0.97</v>
      </c>
      <c r="E18">
        <f t="shared" si="2"/>
        <v>3.0000000000000027E-2</v>
      </c>
      <c r="F18">
        <f t="shared" si="3"/>
        <v>643.04373329869827</v>
      </c>
      <c r="G18">
        <f>SUM(F18:F$104)</f>
        <v>19897.260020368478</v>
      </c>
      <c r="H18">
        <f t="shared" si="4"/>
        <v>30.478177618689536</v>
      </c>
    </row>
    <row r="19" spans="1:14" x14ac:dyDescent="0.25">
      <c r="A19">
        <f t="shared" si="6"/>
        <v>15</v>
      </c>
      <c r="B19">
        <f t="shared" si="5"/>
        <v>633.25118913678921</v>
      </c>
      <c r="C19">
        <f t="shared" si="0"/>
        <v>18.997535674103688</v>
      </c>
      <c r="D19">
        <f t="shared" si="1"/>
        <v>0.97</v>
      </c>
      <c r="E19">
        <f t="shared" si="2"/>
        <v>3.0000000000000027E-2</v>
      </c>
      <c r="F19">
        <f t="shared" si="3"/>
        <v>623.75242129973731</v>
      </c>
      <c r="G19">
        <f>SUM(F19:F$104)</f>
        <v>19254.216287069779</v>
      </c>
      <c r="H19">
        <f t="shared" si="4"/>
        <v>30.405337751226327</v>
      </c>
    </row>
    <row r="20" spans="1:14" x14ac:dyDescent="0.25">
      <c r="A20">
        <f t="shared" si="6"/>
        <v>16</v>
      </c>
      <c r="B20">
        <f t="shared" si="5"/>
        <v>614.25365346268552</v>
      </c>
      <c r="C20">
        <f t="shared" si="0"/>
        <v>18.427609603880569</v>
      </c>
      <c r="D20">
        <f t="shared" si="1"/>
        <v>0.97</v>
      </c>
      <c r="E20">
        <f t="shared" si="2"/>
        <v>3.0000000000000027E-2</v>
      </c>
      <c r="F20">
        <f t="shared" si="3"/>
        <v>605.03984866074529</v>
      </c>
      <c r="G20">
        <f>SUM(F20:F$104)</f>
        <v>18630.463865770045</v>
      </c>
      <c r="H20">
        <f t="shared" si="4"/>
        <v>30.330245104357044</v>
      </c>
      <c r="K20">
        <f>0.97^100</f>
        <v>4.7552507925405704E-2</v>
      </c>
      <c r="L20">
        <f>0.97^40</f>
        <v>0.29571228739913263</v>
      </c>
    </row>
    <row r="21" spans="1:14" x14ac:dyDescent="0.25">
      <c r="A21">
        <f t="shared" si="6"/>
        <v>17</v>
      </c>
      <c r="B21">
        <f t="shared" si="5"/>
        <v>595.82604385880495</v>
      </c>
      <c r="C21">
        <f t="shared" si="0"/>
        <v>17.874781315764039</v>
      </c>
      <c r="D21">
        <f t="shared" si="1"/>
        <v>0.9700000000000002</v>
      </c>
      <c r="E21">
        <f t="shared" si="2"/>
        <v>2.9999999999999805E-2</v>
      </c>
      <c r="F21">
        <f t="shared" si="3"/>
        <v>586.88865320092293</v>
      </c>
      <c r="G21">
        <f>SUM(F21:F$104)</f>
        <v>18025.424017109304</v>
      </c>
      <c r="H21">
        <f t="shared" si="4"/>
        <v>30.252830004491805</v>
      </c>
    </row>
    <row r="22" spans="1:14" x14ac:dyDescent="0.25">
      <c r="A22">
        <f t="shared" si="6"/>
        <v>18</v>
      </c>
      <c r="B22">
        <f t="shared" si="5"/>
        <v>577.95126254304091</v>
      </c>
      <c r="C22">
        <f t="shared" si="0"/>
        <v>17.338537876291298</v>
      </c>
      <c r="D22">
        <f t="shared" si="1"/>
        <v>0.96999999999999986</v>
      </c>
      <c r="E22">
        <f t="shared" si="2"/>
        <v>3.0000000000000138E-2</v>
      </c>
      <c r="F22">
        <f t="shared" si="3"/>
        <v>569.28199360489521</v>
      </c>
      <c r="G22">
        <f>SUM(F22:F$104)</f>
        <v>17438.535363908384</v>
      </c>
      <c r="H22">
        <f t="shared" si="4"/>
        <v>30.173020623187426</v>
      </c>
      <c r="K22">
        <f>LN(0.97)</f>
        <v>-3.0459207484708574E-2</v>
      </c>
    </row>
    <row r="23" spans="1:14" x14ac:dyDescent="0.25">
      <c r="A23">
        <f t="shared" si="6"/>
        <v>19</v>
      </c>
      <c r="B23">
        <f t="shared" si="5"/>
        <v>560.61272466674961</v>
      </c>
      <c r="C23">
        <f t="shared" si="0"/>
        <v>16.818381740002451</v>
      </c>
      <c r="D23">
        <f t="shared" si="1"/>
        <v>0.97000000000000008</v>
      </c>
      <c r="E23">
        <f t="shared" si="2"/>
        <v>2.9999999999999916E-2</v>
      </c>
      <c r="F23">
        <f t="shared" si="3"/>
        <v>552.20353379674839</v>
      </c>
      <c r="G23">
        <f>SUM(F23:F$104)</f>
        <v>16869.253370303486</v>
      </c>
      <c r="H23">
        <f t="shared" si="4"/>
        <v>30.090742910502499</v>
      </c>
    </row>
    <row r="24" spans="1:14" x14ac:dyDescent="0.25">
      <c r="A24">
        <f t="shared" si="6"/>
        <v>20</v>
      </c>
      <c r="B24">
        <f t="shared" si="5"/>
        <v>543.79434292674716</v>
      </c>
      <c r="C24">
        <f t="shared" si="0"/>
        <v>16.313830287802489</v>
      </c>
      <c r="D24">
        <f t="shared" si="1"/>
        <v>0.96999999999999986</v>
      </c>
      <c r="E24">
        <f t="shared" si="2"/>
        <v>3.0000000000000138E-2</v>
      </c>
      <c r="F24">
        <f t="shared" si="3"/>
        <v>535.63742778284586</v>
      </c>
      <c r="G24">
        <f>SUM(F24:F$104)</f>
        <v>16317.049836506734</v>
      </c>
      <c r="H24">
        <f t="shared" si="4"/>
        <v>30.005920526291227</v>
      </c>
    </row>
    <row r="25" spans="1:14" x14ac:dyDescent="0.25">
      <c r="A25">
        <f t="shared" si="6"/>
        <v>21</v>
      </c>
      <c r="B25">
        <f t="shared" si="5"/>
        <v>527.48051263894467</v>
      </c>
      <c r="C25">
        <f t="shared" si="0"/>
        <v>15.824415379168329</v>
      </c>
      <c r="D25">
        <f t="shared" si="1"/>
        <v>0.97</v>
      </c>
      <c r="E25">
        <f t="shared" si="2"/>
        <v>3.0000000000000027E-2</v>
      </c>
      <c r="F25">
        <f t="shared" si="3"/>
        <v>519.56830494936048</v>
      </c>
      <c r="G25">
        <f>SUM(F25:F$104)</f>
        <v>15781.412408723887</v>
      </c>
      <c r="H25">
        <f t="shared" si="4"/>
        <v>29.918474769372402</v>
      </c>
      <c r="K25">
        <f>K20/K22</f>
        <v>-1.5611866444417004</v>
      </c>
      <c r="L25">
        <f>L20/K22</f>
        <v>-9.7084695177177203</v>
      </c>
    </row>
    <row r="26" spans="1:14" x14ac:dyDescent="0.25">
      <c r="A26">
        <f t="shared" si="6"/>
        <v>22</v>
      </c>
      <c r="B26">
        <f t="shared" si="5"/>
        <v>511.65609725977635</v>
      </c>
      <c r="C26">
        <f t="shared" si="0"/>
        <v>15.349682917793302</v>
      </c>
      <c r="D26">
        <f t="shared" si="1"/>
        <v>0.97</v>
      </c>
      <c r="E26">
        <f t="shared" si="2"/>
        <v>3.0000000000000027E-2</v>
      </c>
      <c r="F26">
        <f t="shared" si="3"/>
        <v>503.98125580087969</v>
      </c>
      <c r="G26">
        <f>SUM(F26:F$104)</f>
        <v>15261.844103774527</v>
      </c>
      <c r="H26">
        <f t="shared" si="4"/>
        <v>29.828324504507631</v>
      </c>
      <c r="M26">
        <f>(K25)-(L25)</f>
        <v>8.1472828732760192</v>
      </c>
    </row>
    <row r="27" spans="1:14" x14ac:dyDescent="0.25">
      <c r="A27">
        <f t="shared" si="6"/>
        <v>23</v>
      </c>
      <c r="B27">
        <f t="shared" si="5"/>
        <v>496.30641434198304</v>
      </c>
      <c r="C27">
        <f t="shared" si="0"/>
        <v>14.889192430259527</v>
      </c>
      <c r="D27">
        <f t="shared" si="1"/>
        <v>0.97</v>
      </c>
      <c r="E27">
        <f t="shared" si="2"/>
        <v>3.0000000000000027E-2</v>
      </c>
      <c r="F27">
        <f t="shared" si="3"/>
        <v>488.86181812685328</v>
      </c>
      <c r="G27">
        <f>SUM(F27:F$104)</f>
        <v>14757.862847973647</v>
      </c>
      <c r="H27">
        <f t="shared" si="4"/>
        <v>29.73538608712127</v>
      </c>
      <c r="N27">
        <f>M26*1000</f>
        <v>8147.282873276019</v>
      </c>
    </row>
    <row r="28" spans="1:14" x14ac:dyDescent="0.25">
      <c r="A28">
        <f t="shared" si="6"/>
        <v>24</v>
      </c>
      <c r="B28">
        <f t="shared" si="5"/>
        <v>481.41722191172352</v>
      </c>
      <c r="C28">
        <f t="shared" si="0"/>
        <v>14.442516657351746</v>
      </c>
      <c r="D28">
        <f t="shared" si="1"/>
        <v>0.96999999999999986</v>
      </c>
      <c r="E28">
        <f t="shared" si="2"/>
        <v>3.0000000000000138E-2</v>
      </c>
      <c r="F28">
        <f t="shared" si="3"/>
        <v>474.19596358304761</v>
      </c>
      <c r="G28">
        <f>SUM(F28:F$104)</f>
        <v>14269.001029846791</v>
      </c>
      <c r="H28">
        <f t="shared" si="4"/>
        <v>29.639573285692027</v>
      </c>
    </row>
    <row r="29" spans="1:14" x14ac:dyDescent="0.25">
      <c r="A29">
        <f t="shared" si="6"/>
        <v>25</v>
      </c>
      <c r="B29">
        <f t="shared" si="5"/>
        <v>466.97470525437177</v>
      </c>
      <c r="C29">
        <f t="shared" si="0"/>
        <v>14.009241157631038</v>
      </c>
      <c r="D29">
        <f t="shared" si="1"/>
        <v>0.9700000000000002</v>
      </c>
      <c r="E29">
        <f t="shared" si="2"/>
        <v>2.9999999999999805E-2</v>
      </c>
      <c r="F29">
        <f t="shared" si="3"/>
        <v>459.97008467555622</v>
      </c>
      <c r="G29">
        <f>SUM(F29:F$104)</f>
        <v>13794.805066263743</v>
      </c>
      <c r="H29">
        <f t="shared" si="4"/>
        <v>29.540797201744361</v>
      </c>
      <c r="N29">
        <f>N27/B44</f>
        <v>27.551384303078901</v>
      </c>
    </row>
    <row r="30" spans="1:14" x14ac:dyDescent="0.25">
      <c r="A30">
        <f t="shared" si="6"/>
        <v>26</v>
      </c>
      <c r="B30">
        <f t="shared" si="5"/>
        <v>452.96546409674073</v>
      </c>
      <c r="C30">
        <f t="shared" si="0"/>
        <v>13.588963922902281</v>
      </c>
      <c r="D30">
        <f t="shared" si="1"/>
        <v>0.96999999999999986</v>
      </c>
      <c r="E30">
        <f t="shared" si="2"/>
        <v>3.0000000000000138E-2</v>
      </c>
      <c r="F30">
        <f t="shared" si="3"/>
        <v>446.17098213528959</v>
      </c>
      <c r="G30">
        <f>SUM(F30:F$104)</f>
        <v>13334.834981588187</v>
      </c>
      <c r="H30">
        <f t="shared" si="4"/>
        <v>29.438966187365313</v>
      </c>
    </row>
    <row r="31" spans="1:14" x14ac:dyDescent="0.25">
      <c r="A31">
        <f t="shared" si="6"/>
        <v>27</v>
      </c>
      <c r="B31">
        <f t="shared" si="5"/>
        <v>439.37650017383845</v>
      </c>
      <c r="C31">
        <f t="shared" si="0"/>
        <v>13.18129500521519</v>
      </c>
      <c r="D31">
        <f t="shared" si="1"/>
        <v>0.96999999999999986</v>
      </c>
      <c r="E31">
        <f t="shared" si="2"/>
        <v>3.0000000000000138E-2</v>
      </c>
      <c r="F31">
        <f t="shared" si="3"/>
        <v>432.78585267123083</v>
      </c>
      <c r="G31">
        <f>SUM(F31:F$104)</f>
        <v>12888.6639994529</v>
      </c>
      <c r="H31">
        <f t="shared" si="4"/>
        <v>29.333985760170435</v>
      </c>
    </row>
    <row r="32" spans="1:14" x14ac:dyDescent="0.25">
      <c r="A32">
        <f t="shared" si="6"/>
        <v>28</v>
      </c>
      <c r="B32">
        <f t="shared" si="5"/>
        <v>426.19520516862326</v>
      </c>
      <c r="C32">
        <f t="shared" si="0"/>
        <v>12.785856155058696</v>
      </c>
      <c r="D32">
        <f t="shared" si="1"/>
        <v>0.97</v>
      </c>
      <c r="E32">
        <f t="shared" si="2"/>
        <v>3.0000000000000027E-2</v>
      </c>
      <c r="F32">
        <f t="shared" si="3"/>
        <v>419.80227709109391</v>
      </c>
      <c r="G32">
        <f>SUM(F32:F$104)</f>
        <v>12455.87814678167</v>
      </c>
      <c r="H32">
        <f t="shared" si="4"/>
        <v>29.22575851563963</v>
      </c>
    </row>
    <row r="33" spans="1:8" x14ac:dyDescent="0.25">
      <c r="A33">
        <f t="shared" si="6"/>
        <v>29</v>
      </c>
      <c r="B33">
        <f t="shared" si="5"/>
        <v>413.40934901356457</v>
      </c>
      <c r="C33">
        <f t="shared" si="0"/>
        <v>12.402280470406993</v>
      </c>
      <c r="D33">
        <f t="shared" si="1"/>
        <v>0.96999999999999986</v>
      </c>
      <c r="E33">
        <f t="shared" si="2"/>
        <v>3.0000000000000138E-2</v>
      </c>
      <c r="F33">
        <f t="shared" si="3"/>
        <v>407.20820877836104</v>
      </c>
      <c r="G33">
        <f>SUM(F33:F$104)</f>
        <v>12036.075869690578</v>
      </c>
      <c r="H33">
        <f t="shared" si="4"/>
        <v>29.114184036741889</v>
      </c>
    </row>
    <row r="34" spans="1:8" x14ac:dyDescent="0.25">
      <c r="A34">
        <f t="shared" si="6"/>
        <v>30</v>
      </c>
      <c r="B34">
        <f t="shared" si="5"/>
        <v>401.00706854315757</v>
      </c>
      <c r="C34">
        <f t="shared" si="0"/>
        <v>12.030212056294715</v>
      </c>
      <c r="D34">
        <f t="shared" si="1"/>
        <v>0.97000000000000008</v>
      </c>
      <c r="E34">
        <f t="shared" si="2"/>
        <v>2.9999999999999916E-2</v>
      </c>
      <c r="F34">
        <f t="shared" si="3"/>
        <v>394.99196251501019</v>
      </c>
      <c r="G34">
        <f>SUM(F34:F$104)</f>
        <v>11628.867660912216</v>
      </c>
      <c r="H34">
        <f t="shared" si="4"/>
        <v>28.999158800764835</v>
      </c>
    </row>
    <row r="35" spans="1:8" x14ac:dyDescent="0.25">
      <c r="A35">
        <f t="shared" si="6"/>
        <v>31</v>
      </c>
      <c r="B35">
        <f t="shared" si="5"/>
        <v>388.97685648686286</v>
      </c>
      <c r="C35">
        <f t="shared" si="0"/>
        <v>11.669305694605839</v>
      </c>
      <c r="D35">
        <f t="shared" si="1"/>
        <v>0.97000000000000008</v>
      </c>
      <c r="E35">
        <f t="shared" si="2"/>
        <v>2.9999999999999916E-2</v>
      </c>
      <c r="F35">
        <f t="shared" si="3"/>
        <v>383.14220363955997</v>
      </c>
      <c r="G35">
        <f>SUM(F35:F$104)</f>
        <v>11233.875698397205</v>
      </c>
      <c r="H35">
        <f t="shared" si="4"/>
        <v>28.880576083262717</v>
      </c>
    </row>
    <row r="36" spans="1:8" x14ac:dyDescent="0.25">
      <c r="A36">
        <f t="shared" si="6"/>
        <v>32</v>
      </c>
      <c r="B36">
        <f t="shared" si="5"/>
        <v>377.30755079225702</v>
      </c>
      <c r="C36">
        <f t="shared" si="0"/>
        <v>11.319226523767725</v>
      </c>
      <c r="D36">
        <f t="shared" si="1"/>
        <v>0.97</v>
      </c>
      <c r="E36">
        <f t="shared" si="2"/>
        <v>3.0000000000000027E-2</v>
      </c>
      <c r="F36">
        <f t="shared" si="3"/>
        <v>371.64793753037316</v>
      </c>
      <c r="G36">
        <f>SUM(F36:F$104)</f>
        <v>10850.733494757647</v>
      </c>
      <c r="H36">
        <f t="shared" si="4"/>
        <v>28.758325859033729</v>
      </c>
    </row>
    <row r="37" spans="1:8" x14ac:dyDescent="0.25">
      <c r="A37">
        <f t="shared" si="6"/>
        <v>33</v>
      </c>
      <c r="B37">
        <f t="shared" si="5"/>
        <v>365.98832426848929</v>
      </c>
      <c r="C37">
        <f t="shared" si="0"/>
        <v>10.97964972805471</v>
      </c>
      <c r="D37">
        <f t="shared" si="1"/>
        <v>0.96999999999999986</v>
      </c>
      <c r="E37">
        <f t="shared" si="2"/>
        <v>3.0000000000000138E-2</v>
      </c>
      <c r="F37">
        <f t="shared" si="3"/>
        <v>360.49849940446194</v>
      </c>
      <c r="G37">
        <f>SUM(F37:F$104)</f>
        <v>10479.085557227274</v>
      </c>
      <c r="H37">
        <f t="shared" si="4"/>
        <v>28.632294700034773</v>
      </c>
    </row>
    <row r="38" spans="1:8" x14ac:dyDescent="0.25">
      <c r="A38">
        <f t="shared" si="6"/>
        <v>34</v>
      </c>
      <c r="B38">
        <f t="shared" si="5"/>
        <v>355.00867454043458</v>
      </c>
      <c r="C38">
        <f t="shared" si="0"/>
        <v>10.650260236213001</v>
      </c>
      <c r="D38">
        <f t="shared" si="1"/>
        <v>0.97000000000000008</v>
      </c>
      <c r="E38">
        <f t="shared" si="2"/>
        <v>2.9999999999999916E-2</v>
      </c>
      <c r="F38">
        <f t="shared" si="3"/>
        <v>349.68354442232805</v>
      </c>
      <c r="G38">
        <f>SUM(F38:F$104)</f>
        <v>10118.58705782281</v>
      </c>
      <c r="H38">
        <f t="shared" si="4"/>
        <v>28.502365670138936</v>
      </c>
    </row>
    <row r="39" spans="1:8" x14ac:dyDescent="0.25">
      <c r="A39">
        <f t="shared" si="6"/>
        <v>35</v>
      </c>
      <c r="B39">
        <f t="shared" si="5"/>
        <v>344.35841430422158</v>
      </c>
      <c r="C39">
        <f t="shared" si="0"/>
        <v>10.330752429126676</v>
      </c>
      <c r="D39">
        <f t="shared" si="1"/>
        <v>0.96999999999999986</v>
      </c>
      <c r="E39">
        <f t="shared" si="2"/>
        <v>3.0000000000000138E-2</v>
      </c>
      <c r="F39">
        <f t="shared" si="3"/>
        <v>339.19303808965822</v>
      </c>
      <c r="G39">
        <f>SUM(F39:F$104)</f>
        <v>9768.9035134004807</v>
      </c>
      <c r="H39">
        <f t="shared" si="4"/>
        <v>28.368418216638073</v>
      </c>
    </row>
    <row r="40" spans="1:8" x14ac:dyDescent="0.25">
      <c r="A40">
        <f t="shared" si="6"/>
        <v>36</v>
      </c>
      <c r="B40">
        <f t="shared" si="5"/>
        <v>334.02766187509491</v>
      </c>
      <c r="C40">
        <f t="shared" si="0"/>
        <v>10.020829856252874</v>
      </c>
      <c r="D40">
        <f t="shared" si="1"/>
        <v>0.97</v>
      </c>
      <c r="E40">
        <f t="shared" si="2"/>
        <v>3.0000000000000027E-2</v>
      </c>
      <c r="F40">
        <f t="shared" si="3"/>
        <v>329.0172469469685</v>
      </c>
      <c r="G40">
        <f>SUM(F40:F$104)</f>
        <v>9429.7104753108233</v>
      </c>
      <c r="H40">
        <f t="shared" si="4"/>
        <v>28.230328058389773</v>
      </c>
    </row>
    <row r="41" spans="1:8" x14ac:dyDescent="0.25">
      <c r="A41">
        <f t="shared" si="6"/>
        <v>37</v>
      </c>
      <c r="B41">
        <f t="shared" si="5"/>
        <v>324.00683201884203</v>
      </c>
      <c r="C41">
        <f t="shared" si="0"/>
        <v>9.7202049605652405</v>
      </c>
      <c r="D41">
        <f t="shared" si="1"/>
        <v>0.97000000000000008</v>
      </c>
      <c r="E41">
        <f t="shared" si="2"/>
        <v>2.9999999999999916E-2</v>
      </c>
      <c r="F41">
        <f t="shared" si="3"/>
        <v>319.14672953855938</v>
      </c>
      <c r="G41">
        <f>SUM(F41:F$104)</f>
        <v>9100.6932283638562</v>
      </c>
      <c r="H41">
        <f t="shared" si="4"/>
        <v>28.087967070504927</v>
      </c>
    </row>
    <row r="42" spans="1:8" x14ac:dyDescent="0.25">
      <c r="A42">
        <f t="shared" si="6"/>
        <v>38</v>
      </c>
      <c r="B42">
        <f t="shared" si="5"/>
        <v>314.28662705827679</v>
      </c>
      <c r="C42">
        <f t="shared" si="0"/>
        <v>9.4285988117482589</v>
      </c>
      <c r="D42">
        <f t="shared" si="1"/>
        <v>0.9700000000000002</v>
      </c>
      <c r="E42">
        <f t="shared" si="2"/>
        <v>2.9999999999999805E-2</v>
      </c>
      <c r="F42">
        <f t="shared" si="3"/>
        <v>309.57232765240269</v>
      </c>
      <c r="G42">
        <f>SUM(F42:F$104)</f>
        <v>8781.5464988252952</v>
      </c>
      <c r="H42">
        <f t="shared" si="4"/>
        <v>27.941203165468988</v>
      </c>
    </row>
    <row r="43" spans="1:8" x14ac:dyDescent="0.25">
      <c r="A43">
        <f t="shared" si="6"/>
        <v>39</v>
      </c>
      <c r="B43">
        <f t="shared" si="5"/>
        <v>304.85802824652853</v>
      </c>
      <c r="C43">
        <f t="shared" si="0"/>
        <v>9.1457408473959276</v>
      </c>
      <c r="D43">
        <f t="shared" si="1"/>
        <v>0.96999999999999975</v>
      </c>
      <c r="E43">
        <f t="shared" si="2"/>
        <v>3.0000000000000249E-2</v>
      </c>
      <c r="F43">
        <f t="shared" si="3"/>
        <v>300.28515782283057</v>
      </c>
      <c r="G43">
        <f>SUM(F43:F$104)</f>
        <v>8471.9741711728948</v>
      </c>
      <c r="H43">
        <f t="shared" si="4"/>
        <v>27.789900170586591</v>
      </c>
    </row>
    <row r="44" spans="1:8" x14ac:dyDescent="0.25">
      <c r="A44">
        <f t="shared" si="6"/>
        <v>40</v>
      </c>
      <c r="B44">
        <f t="shared" si="5"/>
        <v>295.71228739913261</v>
      </c>
      <c r="C44">
        <f t="shared" si="0"/>
        <v>8.8713686219739429</v>
      </c>
      <c r="D44">
        <f t="shared" si="1"/>
        <v>0.97000000000000008</v>
      </c>
      <c r="E44">
        <f t="shared" si="2"/>
        <v>2.9999999999999916E-2</v>
      </c>
      <c r="F44">
        <f t="shared" si="3"/>
        <v>291.27660308814563</v>
      </c>
      <c r="G44">
        <f>SUM(F44:F$104)</f>
        <v>8171.6890133500683</v>
      </c>
      <c r="H44">
        <f t="shared" si="4"/>
        <v>27.633917701635681</v>
      </c>
    </row>
    <row r="45" spans="1:8" x14ac:dyDescent="0.25">
      <c r="A45">
        <f t="shared" si="6"/>
        <v>41</v>
      </c>
      <c r="B45">
        <f t="shared" si="5"/>
        <v>286.84091877715866</v>
      </c>
      <c r="C45">
        <f t="shared" si="0"/>
        <v>8.6052275633147701</v>
      </c>
      <c r="D45">
        <f t="shared" si="1"/>
        <v>0.97</v>
      </c>
      <c r="E45">
        <f t="shared" si="2"/>
        <v>3.0000000000000027E-2</v>
      </c>
      <c r="F45">
        <f t="shared" si="3"/>
        <v>282.53830499550128</v>
      </c>
      <c r="G45">
        <f>SUM(F45:F$104)</f>
        <v>7880.4124102619217</v>
      </c>
      <c r="H45">
        <f t="shared" si="4"/>
        <v>27.473111032614096</v>
      </c>
    </row>
    <row r="46" spans="1:8" x14ac:dyDescent="0.25">
      <c r="A46">
        <f t="shared" si="6"/>
        <v>42</v>
      </c>
      <c r="B46">
        <f t="shared" si="5"/>
        <v>278.23569121384389</v>
      </c>
      <c r="C46">
        <f t="shared" si="0"/>
        <v>8.3470707364153327</v>
      </c>
      <c r="D46">
        <f t="shared" si="1"/>
        <v>0.97</v>
      </c>
      <c r="E46">
        <f t="shared" si="2"/>
        <v>3.0000000000000027E-2</v>
      </c>
      <c r="F46">
        <f t="shared" si="3"/>
        <v>274.0621558456362</v>
      </c>
      <c r="G46">
        <f>SUM(F46:F$104)</f>
        <v>7597.87410526642</v>
      </c>
      <c r="H46">
        <f t="shared" si="4"/>
        <v>27.307330961457833</v>
      </c>
    </row>
    <row r="47" spans="1:8" x14ac:dyDescent="0.25">
      <c r="A47">
        <f t="shared" si="6"/>
        <v>43</v>
      </c>
      <c r="B47">
        <f t="shared" si="5"/>
        <v>269.88862047742856</v>
      </c>
      <c r="C47">
        <f t="shared" si="0"/>
        <v>8.0966586143228483</v>
      </c>
      <c r="D47">
        <f t="shared" si="1"/>
        <v>0.97000000000000008</v>
      </c>
      <c r="E47">
        <f t="shared" si="2"/>
        <v>2.9999999999999916E-2</v>
      </c>
      <c r="F47">
        <f t="shared" si="3"/>
        <v>265.84029117026716</v>
      </c>
      <c r="G47">
        <f>SUM(F47:F$104)</f>
        <v>7323.8119494207849</v>
      </c>
      <c r="H47">
        <f t="shared" si="4"/>
        <v>27.136423671606018</v>
      </c>
    </row>
    <row r="48" spans="1:8" x14ac:dyDescent="0.25">
      <c r="A48">
        <f t="shared" si="6"/>
        <v>44</v>
      </c>
      <c r="B48">
        <f t="shared" si="5"/>
        <v>261.79196186310571</v>
      </c>
      <c r="C48">
        <f t="shared" si="0"/>
        <v>7.8537588558931759</v>
      </c>
      <c r="D48">
        <f t="shared" si="1"/>
        <v>0.97</v>
      </c>
      <c r="E48">
        <f t="shared" si="2"/>
        <v>3.0000000000000027E-2</v>
      </c>
      <c r="F48">
        <f t="shared" si="3"/>
        <v>257.86508243515914</v>
      </c>
      <c r="G48">
        <f>SUM(F48:F$104)</f>
        <v>7057.9716582505162</v>
      </c>
      <c r="H48">
        <f t="shared" si="4"/>
        <v>26.960230589284546</v>
      </c>
    </row>
    <row r="49" spans="1:8" x14ac:dyDescent="0.25">
      <c r="A49">
        <f t="shared" si="6"/>
        <v>45</v>
      </c>
      <c r="B49">
        <f t="shared" si="5"/>
        <v>253.93820300721254</v>
      </c>
      <c r="C49">
        <f t="shared" si="0"/>
        <v>7.6181460902163849</v>
      </c>
      <c r="D49">
        <f t="shared" si="1"/>
        <v>0.97</v>
      </c>
      <c r="E49">
        <f t="shared" si="2"/>
        <v>3.0000000000000027E-2</v>
      </c>
      <c r="F49">
        <f t="shared" si="3"/>
        <v>250.12912996210434</v>
      </c>
      <c r="G49">
        <f>SUM(F49:F$104)</f>
        <v>6800.1065758153572</v>
      </c>
      <c r="H49">
        <f t="shared" si="4"/>
        <v>26.778588236375821</v>
      </c>
    </row>
    <row r="50" spans="1:8" x14ac:dyDescent="0.25">
      <c r="A50">
        <f t="shared" si="6"/>
        <v>46</v>
      </c>
      <c r="B50">
        <f t="shared" si="5"/>
        <v>246.32005691699615</v>
      </c>
      <c r="C50">
        <f t="shared" si="0"/>
        <v>7.3896017075098825</v>
      </c>
      <c r="D50">
        <f t="shared" si="1"/>
        <v>0.97</v>
      </c>
      <c r="E50">
        <f t="shared" si="2"/>
        <v>3.0000000000000027E-2</v>
      </c>
      <c r="F50">
        <f t="shared" si="3"/>
        <v>242.62525606324121</v>
      </c>
      <c r="G50">
        <f>SUM(F50:F$104)</f>
        <v>6549.9774458532529</v>
      </c>
      <c r="H50">
        <f t="shared" si="4"/>
        <v>26.591328078737963</v>
      </c>
    </row>
    <row r="51" spans="1:8" x14ac:dyDescent="0.25">
      <c r="A51">
        <f t="shared" si="6"/>
        <v>47</v>
      </c>
      <c r="B51">
        <f t="shared" si="5"/>
        <v>238.93045520948627</v>
      </c>
      <c r="C51">
        <f t="shared" si="0"/>
        <v>7.1679136562845827</v>
      </c>
      <c r="D51">
        <f t="shared" si="1"/>
        <v>0.97</v>
      </c>
      <c r="E51">
        <f t="shared" si="2"/>
        <v>3.0000000000000027E-2</v>
      </c>
      <c r="F51">
        <f t="shared" si="3"/>
        <v>235.34649838134396</v>
      </c>
      <c r="G51">
        <f>SUM(F51:F$104)</f>
        <v>6307.3521897900127</v>
      </c>
      <c r="H51">
        <f t="shared" si="4"/>
        <v>26.398276369832956</v>
      </c>
    </row>
    <row r="52" spans="1:8" x14ac:dyDescent="0.25">
      <c r="A52">
        <f t="shared" si="6"/>
        <v>48</v>
      </c>
      <c r="B52">
        <f t="shared" si="5"/>
        <v>231.76254155320169</v>
      </c>
      <c r="C52">
        <f t="shared" si="0"/>
        <v>6.9528762465960767</v>
      </c>
      <c r="D52">
        <f t="shared" si="1"/>
        <v>0.96999999999999986</v>
      </c>
      <c r="E52">
        <f t="shared" si="2"/>
        <v>3.0000000000000138E-2</v>
      </c>
      <c r="F52">
        <f t="shared" si="3"/>
        <v>228.28610342990365</v>
      </c>
      <c r="G52">
        <f>SUM(F52:F$104)</f>
        <v>6072.0056914086681</v>
      </c>
      <c r="H52">
        <f t="shared" si="4"/>
        <v>26.199253989518507</v>
      </c>
    </row>
    <row r="53" spans="1:8" x14ac:dyDescent="0.25">
      <c r="A53">
        <f t="shared" si="6"/>
        <v>49</v>
      </c>
      <c r="B53">
        <f t="shared" si="5"/>
        <v>224.80966530660561</v>
      </c>
      <c r="C53">
        <f t="shared" si="0"/>
        <v>6.7442899591981416</v>
      </c>
      <c r="D53">
        <f t="shared" si="1"/>
        <v>0.97000000000000008</v>
      </c>
      <c r="E53">
        <f t="shared" si="2"/>
        <v>2.9999999999999916E-2</v>
      </c>
      <c r="F53">
        <f t="shared" si="3"/>
        <v>221.43752032700655</v>
      </c>
      <c r="G53">
        <f>SUM(F53:F$104)</f>
        <v>5843.7195879787641</v>
      </c>
      <c r="H53">
        <f t="shared" si="4"/>
        <v>25.994076277854134</v>
      </c>
    </row>
    <row r="54" spans="1:8" x14ac:dyDescent="0.25">
      <c r="A54">
        <f t="shared" si="6"/>
        <v>50</v>
      </c>
      <c r="B54">
        <f t="shared" si="5"/>
        <v>218.06537534740747</v>
      </c>
      <c r="C54">
        <f t="shared" si="0"/>
        <v>6.5419612604222266</v>
      </c>
      <c r="D54">
        <f t="shared" si="1"/>
        <v>0.97</v>
      </c>
      <c r="E54">
        <f t="shared" si="2"/>
        <v>3.0000000000000027E-2</v>
      </c>
      <c r="F54">
        <f t="shared" si="3"/>
        <v>214.79439471719635</v>
      </c>
      <c r="G54">
        <f>SUM(F54:F$104)</f>
        <v>5622.2820676517576</v>
      </c>
      <c r="H54">
        <f t="shared" si="4"/>
        <v>25.782552863767144</v>
      </c>
    </row>
    <row r="55" spans="1:8" x14ac:dyDescent="0.25">
      <c r="A55">
        <f t="shared" si="6"/>
        <v>51</v>
      </c>
      <c r="B55">
        <f t="shared" si="5"/>
        <v>211.52341408698524</v>
      </c>
      <c r="C55">
        <f t="shared" si="0"/>
        <v>6.3457024226095768</v>
      </c>
      <c r="D55">
        <f t="shared" si="1"/>
        <v>0.96999999999999986</v>
      </c>
      <c r="E55">
        <f t="shared" si="2"/>
        <v>3.0000000000000138E-2</v>
      </c>
      <c r="F55">
        <f t="shared" si="3"/>
        <v>208.35056287568045</v>
      </c>
      <c r="G55">
        <f>SUM(F55:F$104)</f>
        <v>5407.4876729345624</v>
      </c>
      <c r="H55">
        <f t="shared" si="4"/>
        <v>25.564487488419743</v>
      </c>
    </row>
    <row r="56" spans="1:8" x14ac:dyDescent="0.25">
      <c r="A56">
        <f t="shared" si="6"/>
        <v>52</v>
      </c>
      <c r="B56">
        <f t="shared" si="5"/>
        <v>205.17771166437566</v>
      </c>
      <c r="C56">
        <f t="shared" si="0"/>
        <v>6.1553313499312878</v>
      </c>
      <c r="D56">
        <f t="shared" si="1"/>
        <v>0.96999999999999986</v>
      </c>
      <c r="E56">
        <f t="shared" si="2"/>
        <v>3.0000000000000138E-2</v>
      </c>
      <c r="F56">
        <f t="shared" si="3"/>
        <v>202.10004598941003</v>
      </c>
      <c r="G56">
        <f>SUM(F56:F$104)</f>
        <v>5199.1371100588813</v>
      </c>
      <c r="H56">
        <f t="shared" si="4"/>
        <v>25.339677823113135</v>
      </c>
    </row>
    <row r="57" spans="1:8" x14ac:dyDescent="0.25">
      <c r="A57">
        <f t="shared" si="6"/>
        <v>53</v>
      </c>
      <c r="B57">
        <f t="shared" si="5"/>
        <v>199.02238031444438</v>
      </c>
      <c r="C57">
        <f t="shared" si="0"/>
        <v>5.9706714094333222</v>
      </c>
      <c r="D57">
        <f t="shared" si="1"/>
        <v>0.97000000000000008</v>
      </c>
      <c r="E57">
        <f t="shared" si="2"/>
        <v>2.9999999999999916E-2</v>
      </c>
      <c r="F57">
        <f t="shared" si="3"/>
        <v>196.03704460972773</v>
      </c>
      <c r="G57">
        <f>SUM(F57:F$104)</f>
        <v>4997.0370640694719</v>
      </c>
      <c r="H57">
        <f t="shared" si="4"/>
        <v>25.10791528155994</v>
      </c>
    </row>
    <row r="58" spans="1:8" x14ac:dyDescent="0.25">
      <c r="A58">
        <f t="shared" si="6"/>
        <v>54</v>
      </c>
      <c r="B58">
        <f t="shared" si="5"/>
        <v>193.05170890501105</v>
      </c>
      <c r="C58">
        <f t="shared" si="0"/>
        <v>5.7915512671503393</v>
      </c>
      <c r="D58">
        <f t="shared" si="1"/>
        <v>0.97</v>
      </c>
      <c r="E58">
        <f t="shared" si="2"/>
        <v>3.0000000000000027E-2</v>
      </c>
      <c r="F58">
        <f t="shared" si="3"/>
        <v>190.15593327143588</v>
      </c>
      <c r="G58">
        <f>SUM(F58:F$104)</f>
        <v>4801.0000194597442</v>
      </c>
      <c r="H58">
        <f t="shared" si="4"/>
        <v>24.868984826350452</v>
      </c>
    </row>
    <row r="59" spans="1:8" x14ac:dyDescent="0.25">
      <c r="A59">
        <f t="shared" si="6"/>
        <v>55</v>
      </c>
      <c r="B59">
        <f t="shared" si="5"/>
        <v>187.26015763786071</v>
      </c>
      <c r="C59">
        <f t="shared" si="0"/>
        <v>5.6178047291357984</v>
      </c>
      <c r="D59">
        <f t="shared" si="1"/>
        <v>0.97000000000000008</v>
      </c>
      <c r="E59">
        <f t="shared" si="2"/>
        <v>2.9999999999999916E-2</v>
      </c>
      <c r="F59">
        <f t="shared" si="3"/>
        <v>184.45125527329282</v>
      </c>
      <c r="G59">
        <f>SUM(F59:F$104)</f>
        <v>4610.8440861883082</v>
      </c>
      <c r="H59">
        <f t="shared" si="4"/>
        <v>24.622664769433456</v>
      </c>
    </row>
    <row r="60" spans="1:8" x14ac:dyDescent="0.25">
      <c r="A60">
        <f t="shared" si="6"/>
        <v>56</v>
      </c>
      <c r="B60">
        <f t="shared" si="5"/>
        <v>181.64235290872492</v>
      </c>
      <c r="C60">
        <f t="shared" si="0"/>
        <v>5.4492705872617933</v>
      </c>
      <c r="D60">
        <f t="shared" si="1"/>
        <v>0.96999999999999975</v>
      </c>
      <c r="E60">
        <f t="shared" si="2"/>
        <v>3.0000000000000249E-2</v>
      </c>
      <c r="F60">
        <f t="shared" si="3"/>
        <v>178.91771761509403</v>
      </c>
      <c r="G60">
        <f>SUM(F60:F$104)</f>
        <v>4426.392830915016</v>
      </c>
      <c r="H60">
        <f t="shared" si="4"/>
        <v>24.368726566426243</v>
      </c>
    </row>
    <row r="61" spans="1:8" x14ac:dyDescent="0.25">
      <c r="A61">
        <f t="shared" si="6"/>
        <v>57</v>
      </c>
      <c r="B61">
        <f t="shared" si="5"/>
        <v>176.19308232146312</v>
      </c>
      <c r="C61">
        <f t="shared" si="0"/>
        <v>5.2857924696438374</v>
      </c>
      <c r="D61">
        <f t="shared" si="1"/>
        <v>0.97000000000000031</v>
      </c>
      <c r="E61">
        <f t="shared" si="2"/>
        <v>2.9999999999999694E-2</v>
      </c>
      <c r="F61">
        <f t="shared" si="3"/>
        <v>173.55018608664119</v>
      </c>
      <c r="G61">
        <f>SUM(F61:F$104)</f>
        <v>4247.4751132999218</v>
      </c>
      <c r="H61">
        <f t="shared" si="4"/>
        <v>24.106934604563143</v>
      </c>
    </row>
    <row r="62" spans="1:8" x14ac:dyDescent="0.25">
      <c r="A62">
        <f t="shared" si="6"/>
        <v>58</v>
      </c>
      <c r="B62">
        <f t="shared" si="5"/>
        <v>170.90728985181929</v>
      </c>
      <c r="C62">
        <f t="shared" si="0"/>
        <v>5.1272186955546033</v>
      </c>
      <c r="D62">
        <f t="shared" si="1"/>
        <v>0.96999999999999986</v>
      </c>
      <c r="E62">
        <f t="shared" si="2"/>
        <v>3.0000000000000138E-2</v>
      </c>
      <c r="F62">
        <f t="shared" si="3"/>
        <v>168.34368050404197</v>
      </c>
      <c r="G62">
        <f>SUM(F62:F$104)</f>
        <v>4073.9249272132797</v>
      </c>
      <c r="H62">
        <f t="shared" si="4"/>
        <v>23.837045984085702</v>
      </c>
    </row>
    <row r="63" spans="1:8" x14ac:dyDescent="0.25">
      <c r="A63">
        <f t="shared" si="6"/>
        <v>59</v>
      </c>
      <c r="B63">
        <f t="shared" si="5"/>
        <v>165.78007115626468</v>
      </c>
      <c r="C63">
        <f t="shared" si="0"/>
        <v>4.9734021346879445</v>
      </c>
      <c r="D63">
        <f t="shared" si="1"/>
        <v>0.97</v>
      </c>
      <c r="E63">
        <f t="shared" si="2"/>
        <v>3.0000000000000027E-2</v>
      </c>
      <c r="F63">
        <f t="shared" si="3"/>
        <v>163.29337008892071</v>
      </c>
      <c r="G63">
        <f>SUM(F63:F$104)</f>
        <v>3905.5812467092378</v>
      </c>
      <c r="H63">
        <f t="shared" si="4"/>
        <v>23.558810292871861</v>
      </c>
    </row>
    <row r="64" spans="1:8" x14ac:dyDescent="0.25">
      <c r="A64">
        <f t="shared" si="6"/>
        <v>60</v>
      </c>
      <c r="B64">
        <f t="shared" si="5"/>
        <v>160.80666902157674</v>
      </c>
      <c r="C64">
        <f t="shared" si="0"/>
        <v>4.8242000706472936</v>
      </c>
      <c r="D64">
        <f t="shared" si="1"/>
        <v>0.97000000000000008</v>
      </c>
      <c r="E64">
        <f t="shared" si="2"/>
        <v>2.9999999999999916E-2</v>
      </c>
      <c r="F64">
        <f t="shared" si="3"/>
        <v>158.39456898625309</v>
      </c>
      <c r="G64">
        <f>SUM(F64:F$104)</f>
        <v>3742.2878766203171</v>
      </c>
      <c r="H64">
        <f t="shared" si="4"/>
        <v>23.271969374094702</v>
      </c>
    </row>
    <row r="65" spans="1:10" x14ac:dyDescent="0.25">
      <c r="A65">
        <f t="shared" si="6"/>
        <v>61</v>
      </c>
      <c r="B65">
        <f t="shared" si="5"/>
        <v>155.98246895092944</v>
      </c>
      <c r="C65">
        <f t="shared" si="0"/>
        <v>4.6794740685278953</v>
      </c>
      <c r="D65">
        <f t="shared" si="1"/>
        <v>0.97</v>
      </c>
      <c r="E65">
        <f t="shared" si="2"/>
        <v>3.0000000000000027E-2</v>
      </c>
      <c r="F65">
        <f t="shared" si="3"/>
        <v>153.6427319166655</v>
      </c>
      <c r="G65">
        <f>SUM(F65:F$104)</f>
        <v>3583.8933076340641</v>
      </c>
      <c r="H65">
        <f t="shared" si="4"/>
        <v>22.976257086695568</v>
      </c>
      <c r="I65">
        <f>B66/B$65</f>
        <v>0.97</v>
      </c>
      <c r="J65">
        <f>0.97^A65</f>
        <v>0.15598246895092943</v>
      </c>
    </row>
    <row r="66" spans="1:10" x14ac:dyDescent="0.25">
      <c r="A66">
        <f t="shared" si="6"/>
        <v>62</v>
      </c>
      <c r="B66">
        <f t="shared" si="5"/>
        <v>151.30299488240155</v>
      </c>
      <c r="C66">
        <f t="shared" si="0"/>
        <v>4.5390898464720806</v>
      </c>
      <c r="D66">
        <f t="shared" si="1"/>
        <v>0.96999999999999975</v>
      </c>
      <c r="E66">
        <f t="shared" si="2"/>
        <v>3.0000000000000249E-2</v>
      </c>
      <c r="F66">
        <f t="shared" si="3"/>
        <v>149.03344995916552</v>
      </c>
      <c r="G66">
        <f>SUM(F66:F$104)</f>
        <v>3430.250575717399</v>
      </c>
      <c r="H66">
        <f t="shared" si="4"/>
        <v>22.671399058449044</v>
      </c>
      <c r="I66">
        <f t="shared" ref="I66:I104" si="7">B67/B$65</f>
        <v>0.94089999999999974</v>
      </c>
      <c r="J66">
        <f t="shared" ref="J66:J104" si="8">0.97^A66</f>
        <v>0.15130299488240154</v>
      </c>
    </row>
    <row r="67" spans="1:10" x14ac:dyDescent="0.25">
      <c r="A67">
        <f t="shared" si="6"/>
        <v>63</v>
      </c>
      <c r="B67">
        <f t="shared" si="5"/>
        <v>146.76390503592947</v>
      </c>
      <c r="C67">
        <f t="shared" si="0"/>
        <v>4.402917151077844</v>
      </c>
      <c r="D67">
        <f t="shared" si="1"/>
        <v>0.97000000000000031</v>
      </c>
      <c r="E67">
        <f t="shared" si="2"/>
        <v>2.9999999999999694E-2</v>
      </c>
      <c r="F67">
        <f t="shared" si="3"/>
        <v>144.56244646039056</v>
      </c>
      <c r="G67">
        <f>SUM(F67:F$104)</f>
        <v>3281.2171257582327</v>
      </c>
      <c r="H67">
        <f t="shared" si="4"/>
        <v>22.357112431390767</v>
      </c>
      <c r="I67">
        <f t="shared" si="7"/>
        <v>0.91267299999999996</v>
      </c>
      <c r="J67">
        <f t="shared" si="8"/>
        <v>0.14676390503592948</v>
      </c>
    </row>
    <row r="68" spans="1:10" x14ac:dyDescent="0.25">
      <c r="A68">
        <f t="shared" si="6"/>
        <v>64</v>
      </c>
      <c r="B68">
        <f t="shared" si="5"/>
        <v>142.36098788485162</v>
      </c>
      <c r="C68">
        <f t="shared" si="0"/>
        <v>4.2708296365455283</v>
      </c>
      <c r="D68">
        <f t="shared" si="1"/>
        <v>0.9700000000000002</v>
      </c>
      <c r="E68">
        <f t="shared" si="2"/>
        <v>2.9999999999999805E-2</v>
      </c>
      <c r="F68">
        <f t="shared" si="3"/>
        <v>140.22557306657887</v>
      </c>
      <c r="G68">
        <f>SUM(F68:F$104)</f>
        <v>3136.6546792978429</v>
      </c>
      <c r="H68">
        <f t="shared" si="4"/>
        <v>22.033105599371922</v>
      </c>
      <c r="I68">
        <f t="shared" si="7"/>
        <v>0.88529281000000015</v>
      </c>
      <c r="J68">
        <f t="shared" si="8"/>
        <v>0.14236098788485163</v>
      </c>
    </row>
    <row r="69" spans="1:10" x14ac:dyDescent="0.25">
      <c r="A69">
        <f t="shared" si="6"/>
        <v>65</v>
      </c>
      <c r="B69">
        <f t="shared" si="5"/>
        <v>138.0901582483061</v>
      </c>
      <c r="C69">
        <f t="shared" ref="C69:C104" si="9">B69-B70</f>
        <v>4.1427047474491872</v>
      </c>
      <c r="D69">
        <f t="shared" ref="D69:D104" si="10">B70/B69</f>
        <v>0.97</v>
      </c>
      <c r="E69">
        <f t="shared" ref="E69:E104" si="11">1-D69</f>
        <v>3.0000000000000027E-2</v>
      </c>
      <c r="F69">
        <f t="shared" ref="F69:F104" si="12">B69-(C69/2)</f>
        <v>136.01880587458152</v>
      </c>
      <c r="G69">
        <f>SUM(F69:F$104)</f>
        <v>2996.4291062312636</v>
      </c>
      <c r="H69">
        <f t="shared" ref="H69:H104" si="13">G69/B69</f>
        <v>21.699077937496821</v>
      </c>
      <c r="I69">
        <f t="shared" si="7"/>
        <v>0.85873402570000013</v>
      </c>
      <c r="J69">
        <f t="shared" si="8"/>
        <v>0.13809015824830609</v>
      </c>
    </row>
    <row r="70" spans="1:10" x14ac:dyDescent="0.25">
      <c r="A70">
        <f t="shared" si="6"/>
        <v>66</v>
      </c>
      <c r="B70">
        <f t="shared" ref="B70:B104" si="14">B$4*(D$1^A70)</f>
        <v>133.94745350085691</v>
      </c>
      <c r="C70">
        <f t="shared" si="9"/>
        <v>4.0184236050257311</v>
      </c>
      <c r="D70">
        <f t="shared" si="10"/>
        <v>0.96999999999999986</v>
      </c>
      <c r="E70">
        <f t="shared" si="11"/>
        <v>3.0000000000000138E-2</v>
      </c>
      <c r="F70">
        <f t="shared" si="12"/>
        <v>131.93824169834403</v>
      </c>
      <c r="G70">
        <f>SUM(F70:F$104)</f>
        <v>2860.410300356682</v>
      </c>
      <c r="H70">
        <f t="shared" si="13"/>
        <v>21.3547195231926</v>
      </c>
      <c r="I70">
        <f t="shared" si="7"/>
        <v>0.83297200492899992</v>
      </c>
      <c r="J70">
        <f t="shared" si="8"/>
        <v>0.13394745350085691</v>
      </c>
    </row>
    <row r="71" spans="1:10" x14ac:dyDescent="0.25">
      <c r="A71">
        <f t="shared" ref="A71:A104" si="15">A70+1</f>
        <v>67</v>
      </c>
      <c r="B71">
        <f t="shared" si="14"/>
        <v>129.92902989583118</v>
      </c>
      <c r="C71">
        <f t="shared" si="9"/>
        <v>3.8978708968749203</v>
      </c>
      <c r="D71">
        <f t="shared" si="10"/>
        <v>0.97000000000000008</v>
      </c>
      <c r="E71">
        <f t="shared" si="11"/>
        <v>2.9999999999999916E-2</v>
      </c>
      <c r="F71">
        <f t="shared" si="12"/>
        <v>127.98009444739372</v>
      </c>
      <c r="G71">
        <f>SUM(F71:F$104)</f>
        <v>2728.4720586583385</v>
      </c>
      <c r="H71">
        <f t="shared" si="13"/>
        <v>20.999710848652171</v>
      </c>
      <c r="I71">
        <f t="shared" si="7"/>
        <v>0.80798284478113003</v>
      </c>
      <c r="J71">
        <f t="shared" si="8"/>
        <v>0.12992902989583119</v>
      </c>
    </row>
    <row r="72" spans="1:10" x14ac:dyDescent="0.25">
      <c r="A72">
        <f t="shared" si="15"/>
        <v>68</v>
      </c>
      <c r="B72">
        <f t="shared" si="14"/>
        <v>126.03115899895626</v>
      </c>
      <c r="C72">
        <f t="shared" si="9"/>
        <v>3.7809347699686953</v>
      </c>
      <c r="D72">
        <f t="shared" si="10"/>
        <v>0.97</v>
      </c>
      <c r="E72">
        <f t="shared" si="11"/>
        <v>3.0000000000000027E-2</v>
      </c>
      <c r="F72">
        <f t="shared" si="12"/>
        <v>124.14069161397191</v>
      </c>
      <c r="G72">
        <f>SUM(F72:F$104)</f>
        <v>2600.4919642109448</v>
      </c>
      <c r="H72">
        <f t="shared" si="13"/>
        <v>20.633722524383682</v>
      </c>
      <c r="I72">
        <f t="shared" si="7"/>
        <v>0.78374335943769602</v>
      </c>
      <c r="J72">
        <f t="shared" si="8"/>
        <v>0.12603115899895626</v>
      </c>
    </row>
    <row r="73" spans="1:10" x14ac:dyDescent="0.25">
      <c r="A73">
        <f t="shared" si="15"/>
        <v>69</v>
      </c>
      <c r="B73">
        <f t="shared" si="14"/>
        <v>122.25022422898756</v>
      </c>
      <c r="C73">
        <f t="shared" si="9"/>
        <v>3.6675067268696324</v>
      </c>
      <c r="D73">
        <f t="shared" si="10"/>
        <v>0.97</v>
      </c>
      <c r="E73">
        <f t="shared" si="11"/>
        <v>3.0000000000000027E-2</v>
      </c>
      <c r="F73">
        <f t="shared" si="12"/>
        <v>120.41647086555275</v>
      </c>
      <c r="G73">
        <f>SUM(F73:F$104)</f>
        <v>2476.3512725969726</v>
      </c>
      <c r="H73">
        <f t="shared" si="13"/>
        <v>20.256414973591422</v>
      </c>
      <c r="I73">
        <f t="shared" si="7"/>
        <v>0.76023105865456519</v>
      </c>
      <c r="J73">
        <f t="shared" si="8"/>
        <v>0.12225022422898756</v>
      </c>
    </row>
    <row r="74" spans="1:10" x14ac:dyDescent="0.25">
      <c r="A74">
        <f t="shared" si="15"/>
        <v>70</v>
      </c>
      <c r="B74">
        <f t="shared" si="14"/>
        <v>118.58271750211793</v>
      </c>
      <c r="C74">
        <f t="shared" si="9"/>
        <v>3.557481525063551</v>
      </c>
      <c r="D74">
        <f t="shared" si="10"/>
        <v>0.96999999999999986</v>
      </c>
      <c r="E74">
        <f t="shared" si="11"/>
        <v>3.0000000000000138E-2</v>
      </c>
      <c r="F74">
        <f t="shared" si="12"/>
        <v>116.80397673958615</v>
      </c>
      <c r="G74">
        <f>SUM(F74:F$104)</f>
        <v>2355.9348017314201</v>
      </c>
      <c r="H74">
        <f t="shared" si="13"/>
        <v>19.867438117104562</v>
      </c>
      <c r="I74">
        <f t="shared" si="7"/>
        <v>0.73742412689492809</v>
      </c>
      <c r="J74">
        <f t="shared" si="8"/>
        <v>0.11858271750211793</v>
      </c>
    </row>
    <row r="75" spans="1:10" x14ac:dyDescent="0.25">
      <c r="A75">
        <f t="shared" si="15"/>
        <v>71</v>
      </c>
      <c r="B75">
        <f t="shared" si="14"/>
        <v>115.02523597705438</v>
      </c>
      <c r="C75">
        <f t="shared" si="9"/>
        <v>3.4507570793116145</v>
      </c>
      <c r="D75">
        <f t="shared" si="10"/>
        <v>0.9700000000000002</v>
      </c>
      <c r="E75">
        <f t="shared" si="11"/>
        <v>2.9999999999999805E-2</v>
      </c>
      <c r="F75">
        <f t="shared" si="12"/>
        <v>113.29985743739857</v>
      </c>
      <c r="G75">
        <f>SUM(F75:F$104)</f>
        <v>2239.1308249918338</v>
      </c>
      <c r="H75">
        <f t="shared" si="13"/>
        <v>19.466431048561407</v>
      </c>
      <c r="I75">
        <f t="shared" si="7"/>
        <v>0.71530140308808032</v>
      </c>
      <c r="J75">
        <f t="shared" si="8"/>
        <v>0.11502523597705439</v>
      </c>
    </row>
    <row r="76" spans="1:10" x14ac:dyDescent="0.25">
      <c r="A76">
        <f t="shared" si="15"/>
        <v>72</v>
      </c>
      <c r="B76">
        <f t="shared" si="14"/>
        <v>111.57447889774276</v>
      </c>
      <c r="C76">
        <f t="shared" si="9"/>
        <v>3.3472343669322981</v>
      </c>
      <c r="D76">
        <f t="shared" si="10"/>
        <v>0.96999999999999986</v>
      </c>
      <c r="E76">
        <f t="shared" si="11"/>
        <v>3.0000000000000138E-2</v>
      </c>
      <c r="F76">
        <f t="shared" si="12"/>
        <v>109.90086171427662</v>
      </c>
      <c r="G76">
        <f>SUM(F76:F$104)</f>
        <v>2125.8309675544351</v>
      </c>
      <c r="H76">
        <f t="shared" si="13"/>
        <v>19.053021699547838</v>
      </c>
      <c r="I76">
        <f t="shared" si="7"/>
        <v>0.69384236099543783</v>
      </c>
      <c r="J76">
        <f t="shared" si="8"/>
        <v>0.11157447889774276</v>
      </c>
    </row>
    <row r="77" spans="1:10" x14ac:dyDescent="0.25">
      <c r="A77">
        <f t="shared" si="15"/>
        <v>73</v>
      </c>
      <c r="B77">
        <f t="shared" si="14"/>
        <v>108.22724453081047</v>
      </c>
      <c r="C77">
        <f t="shared" si="9"/>
        <v>3.2468173359243053</v>
      </c>
      <c r="D77">
        <f t="shared" si="10"/>
        <v>0.97000000000000008</v>
      </c>
      <c r="E77">
        <f t="shared" si="11"/>
        <v>2.9999999999999916E-2</v>
      </c>
      <c r="F77">
        <f t="shared" si="12"/>
        <v>106.60383586284831</v>
      </c>
      <c r="G77">
        <f>SUM(F77:F$104)</f>
        <v>2015.9301058401588</v>
      </c>
      <c r="H77">
        <f t="shared" si="13"/>
        <v>18.62682649437922</v>
      </c>
      <c r="I77">
        <f t="shared" si="7"/>
        <v>0.67302709016557483</v>
      </c>
      <c r="J77">
        <f t="shared" si="8"/>
        <v>0.10822724453081047</v>
      </c>
    </row>
    <row r="78" spans="1:10" x14ac:dyDescent="0.25">
      <c r="A78">
        <f t="shared" si="15"/>
        <v>74</v>
      </c>
      <c r="B78">
        <f t="shared" si="14"/>
        <v>104.98042719488616</v>
      </c>
      <c r="C78">
        <f t="shared" si="9"/>
        <v>3.1494128158465884</v>
      </c>
      <c r="D78">
        <f t="shared" si="10"/>
        <v>0.97</v>
      </c>
      <c r="E78">
        <f t="shared" si="11"/>
        <v>3.0000000000000027E-2</v>
      </c>
      <c r="F78">
        <f t="shared" si="12"/>
        <v>103.40572078696286</v>
      </c>
      <c r="G78">
        <f>SUM(F78:F$104)</f>
        <v>1909.3262699773104</v>
      </c>
      <c r="H78">
        <f t="shared" si="13"/>
        <v>18.187449994205377</v>
      </c>
      <c r="I78">
        <f t="shared" si="7"/>
        <v>0.65283627746060757</v>
      </c>
      <c r="J78">
        <f t="shared" si="8"/>
        <v>0.10498042719488616</v>
      </c>
    </row>
    <row r="79" spans="1:10" x14ac:dyDescent="0.25">
      <c r="A79">
        <f t="shared" si="15"/>
        <v>75</v>
      </c>
      <c r="B79">
        <f t="shared" si="14"/>
        <v>101.83101437903957</v>
      </c>
      <c r="C79">
        <f t="shared" si="9"/>
        <v>3.0549304313712042</v>
      </c>
      <c r="D79">
        <f t="shared" si="10"/>
        <v>0.96999999999999986</v>
      </c>
      <c r="E79">
        <f t="shared" si="11"/>
        <v>3.0000000000000138E-2</v>
      </c>
      <c r="F79">
        <f t="shared" si="12"/>
        <v>100.30354916335398</v>
      </c>
      <c r="G79">
        <f>SUM(F79:F$104)</f>
        <v>1805.9205491903476</v>
      </c>
      <c r="H79">
        <f t="shared" si="13"/>
        <v>17.734484530108638</v>
      </c>
      <c r="I79">
        <f t="shared" si="7"/>
        <v>0.63325118913678924</v>
      </c>
      <c r="J79">
        <f t="shared" si="8"/>
        <v>0.10183101437903957</v>
      </c>
    </row>
    <row r="80" spans="1:10" x14ac:dyDescent="0.25">
      <c r="A80">
        <f t="shared" si="15"/>
        <v>76</v>
      </c>
      <c r="B80">
        <f t="shared" si="14"/>
        <v>98.776083947668369</v>
      </c>
      <c r="C80">
        <f t="shared" si="9"/>
        <v>2.9632825184300344</v>
      </c>
      <c r="D80">
        <f t="shared" si="10"/>
        <v>0.9700000000000002</v>
      </c>
      <c r="E80">
        <f t="shared" si="11"/>
        <v>2.9999999999999805E-2</v>
      </c>
      <c r="F80">
        <f t="shared" si="12"/>
        <v>97.294442688453358</v>
      </c>
      <c r="G80">
        <f>SUM(F80:F$104)</f>
        <v>1705.6170000269935</v>
      </c>
      <c r="H80">
        <f t="shared" si="13"/>
        <v>17.267509824854269</v>
      </c>
      <c r="I80">
        <f t="shared" si="7"/>
        <v>0.61425365346268557</v>
      </c>
      <c r="J80">
        <f t="shared" si="8"/>
        <v>9.8776083947668375E-2</v>
      </c>
    </row>
    <row r="81" spans="1:10" x14ac:dyDescent="0.25">
      <c r="A81">
        <f t="shared" si="15"/>
        <v>77</v>
      </c>
      <c r="B81">
        <f t="shared" si="14"/>
        <v>95.812801429238334</v>
      </c>
      <c r="C81">
        <f t="shared" si="9"/>
        <v>2.8743840428771534</v>
      </c>
      <c r="D81">
        <f t="shared" si="10"/>
        <v>0.97</v>
      </c>
      <c r="E81">
        <f t="shared" si="11"/>
        <v>3.0000000000000027E-2</v>
      </c>
      <c r="F81">
        <f t="shared" si="12"/>
        <v>94.375609407799757</v>
      </c>
      <c r="G81">
        <f>SUM(F81:F$104)</f>
        <v>1608.3225573385403</v>
      </c>
      <c r="H81">
        <f t="shared" si="13"/>
        <v>16.786092602942542</v>
      </c>
      <c r="I81">
        <f t="shared" si="7"/>
        <v>0.595826043858805</v>
      </c>
      <c r="J81">
        <f t="shared" si="8"/>
        <v>9.5812801429238328E-2</v>
      </c>
    </row>
    <row r="82" spans="1:10" x14ac:dyDescent="0.25">
      <c r="A82">
        <f t="shared" si="15"/>
        <v>78</v>
      </c>
      <c r="B82">
        <f t="shared" si="14"/>
        <v>92.938417386361181</v>
      </c>
      <c r="C82">
        <f t="shared" si="9"/>
        <v>2.7881525215908312</v>
      </c>
      <c r="D82">
        <f t="shared" si="10"/>
        <v>0.97000000000000008</v>
      </c>
      <c r="E82">
        <f t="shared" si="11"/>
        <v>2.9999999999999916E-2</v>
      </c>
      <c r="F82">
        <f t="shared" si="12"/>
        <v>91.544341125565765</v>
      </c>
      <c r="G82">
        <f>SUM(F82:F$104)</f>
        <v>1513.9469479307404</v>
      </c>
      <c r="H82">
        <f t="shared" si="13"/>
        <v>16.289786188600559</v>
      </c>
      <c r="I82">
        <f t="shared" si="7"/>
        <v>0.57795126254304086</v>
      </c>
      <c r="J82">
        <f t="shared" si="8"/>
        <v>9.2938417386361175E-2</v>
      </c>
    </row>
    <row r="83" spans="1:10" x14ac:dyDescent="0.25">
      <c r="A83">
        <f t="shared" si="15"/>
        <v>79</v>
      </c>
      <c r="B83">
        <f t="shared" si="14"/>
        <v>90.15026486477035</v>
      </c>
      <c r="C83">
        <f t="shared" si="9"/>
        <v>2.7045079459431065</v>
      </c>
      <c r="D83">
        <f t="shared" si="10"/>
        <v>0.97000000000000008</v>
      </c>
      <c r="E83">
        <f t="shared" si="11"/>
        <v>2.9999999999999916E-2</v>
      </c>
      <c r="F83">
        <f t="shared" si="12"/>
        <v>88.798010891798796</v>
      </c>
      <c r="G83">
        <f>SUM(F83:F$104)</f>
        <v>1422.4026068051746</v>
      </c>
      <c r="H83">
        <f t="shared" si="13"/>
        <v>15.778130091340781</v>
      </c>
      <c r="I83">
        <f t="shared" si="7"/>
        <v>0.56061272466674972</v>
      </c>
      <c r="J83">
        <f t="shared" si="8"/>
        <v>9.0150264864770346E-2</v>
      </c>
    </row>
    <row r="84" spans="1:10" x14ac:dyDescent="0.25">
      <c r="A84">
        <f t="shared" si="15"/>
        <v>80</v>
      </c>
      <c r="B84">
        <f t="shared" si="14"/>
        <v>87.445756918827243</v>
      </c>
      <c r="C84">
        <f t="shared" si="9"/>
        <v>2.6233727075648261</v>
      </c>
      <c r="D84">
        <f t="shared" si="10"/>
        <v>0.96999999999999986</v>
      </c>
      <c r="E84">
        <f t="shared" si="11"/>
        <v>3.0000000000000138E-2</v>
      </c>
      <c r="F84">
        <f t="shared" si="12"/>
        <v>86.134070565044823</v>
      </c>
      <c r="G84">
        <f>SUM(F84:F$104)</f>
        <v>1333.6045959133758</v>
      </c>
      <c r="H84">
        <f t="shared" si="13"/>
        <v>15.250649578701834</v>
      </c>
      <c r="I84">
        <f t="shared" si="7"/>
        <v>0.54379434292674711</v>
      </c>
      <c r="J84">
        <f t="shared" si="8"/>
        <v>8.7445756918827236E-2</v>
      </c>
    </row>
    <row r="85" spans="1:10" x14ac:dyDescent="0.25">
      <c r="A85">
        <f t="shared" si="15"/>
        <v>81</v>
      </c>
      <c r="B85">
        <f t="shared" si="14"/>
        <v>84.822384211262417</v>
      </c>
      <c r="C85">
        <f t="shared" si="9"/>
        <v>2.5446715263378792</v>
      </c>
      <c r="D85">
        <f t="shared" si="10"/>
        <v>0.97</v>
      </c>
      <c r="E85">
        <f t="shared" si="11"/>
        <v>3.0000000000000027E-2</v>
      </c>
      <c r="F85">
        <f t="shared" si="12"/>
        <v>83.550048448093477</v>
      </c>
      <c r="G85">
        <f>SUM(F85:F$104)</f>
        <v>1247.470525348331</v>
      </c>
      <c r="H85">
        <f t="shared" si="13"/>
        <v>14.706855235775089</v>
      </c>
      <c r="I85">
        <f t="shared" si="7"/>
        <v>0.52748051263894469</v>
      </c>
      <c r="J85">
        <f t="shared" si="8"/>
        <v>8.4822384211262411E-2</v>
      </c>
    </row>
    <row r="86" spans="1:10" x14ac:dyDescent="0.25">
      <c r="A86">
        <f t="shared" si="15"/>
        <v>82</v>
      </c>
      <c r="B86">
        <f t="shared" si="14"/>
        <v>82.277712684924538</v>
      </c>
      <c r="C86">
        <f t="shared" si="9"/>
        <v>2.4683313805477383</v>
      </c>
      <c r="D86">
        <f t="shared" si="10"/>
        <v>0.97</v>
      </c>
      <c r="E86">
        <f t="shared" si="11"/>
        <v>3.0000000000000027E-2</v>
      </c>
      <c r="F86">
        <f t="shared" si="12"/>
        <v>81.043546994650669</v>
      </c>
      <c r="G86">
        <f>SUM(F86:F$104)</f>
        <v>1163.9204769002376</v>
      </c>
      <c r="H86">
        <f t="shared" si="13"/>
        <v>14.146242511108342</v>
      </c>
      <c r="I86">
        <f t="shared" si="7"/>
        <v>0.51165609725977634</v>
      </c>
      <c r="J86">
        <f t="shared" si="8"/>
        <v>8.2277712684924537E-2</v>
      </c>
    </row>
    <row r="87" spans="1:10" x14ac:dyDescent="0.25">
      <c r="A87">
        <f t="shared" si="15"/>
        <v>83</v>
      </c>
      <c r="B87">
        <f t="shared" si="14"/>
        <v>79.809381304376799</v>
      </c>
      <c r="C87">
        <f t="shared" si="9"/>
        <v>2.394281439131305</v>
      </c>
      <c r="D87">
        <f t="shared" si="10"/>
        <v>0.97</v>
      </c>
      <c r="E87">
        <f t="shared" si="11"/>
        <v>3.0000000000000027E-2</v>
      </c>
      <c r="F87">
        <f t="shared" si="12"/>
        <v>78.612240584811147</v>
      </c>
      <c r="G87">
        <f>SUM(F87:F$104)</f>
        <v>1082.8769299055868</v>
      </c>
      <c r="H87">
        <f t="shared" si="13"/>
        <v>13.5682912485653</v>
      </c>
      <c r="I87">
        <f t="shared" si="7"/>
        <v>0.49630641434198303</v>
      </c>
      <c r="J87">
        <f t="shared" si="8"/>
        <v>7.98093813043768E-2</v>
      </c>
    </row>
    <row r="88" spans="1:10" x14ac:dyDescent="0.25">
      <c r="A88">
        <f t="shared" si="15"/>
        <v>84</v>
      </c>
      <c r="B88">
        <f t="shared" si="14"/>
        <v>77.415099865245494</v>
      </c>
      <c r="C88">
        <f t="shared" si="9"/>
        <v>2.322452995957363</v>
      </c>
      <c r="D88">
        <f t="shared" si="10"/>
        <v>0.97</v>
      </c>
      <c r="E88">
        <f t="shared" si="11"/>
        <v>3.0000000000000027E-2</v>
      </c>
      <c r="F88">
        <f t="shared" si="12"/>
        <v>76.253873367266806</v>
      </c>
      <c r="G88">
        <f>SUM(F88:F$104)</f>
        <v>1004.2646893207757</v>
      </c>
      <c r="H88">
        <f t="shared" si="13"/>
        <v>12.972465204706495</v>
      </c>
      <c r="I88">
        <f t="shared" si="7"/>
        <v>0.48141722191172359</v>
      </c>
      <c r="J88">
        <f t="shared" si="8"/>
        <v>7.7415099865245501E-2</v>
      </c>
    </row>
    <row r="89" spans="1:10" x14ac:dyDescent="0.25">
      <c r="A89">
        <f t="shared" si="15"/>
        <v>85</v>
      </c>
      <c r="B89">
        <f t="shared" si="14"/>
        <v>75.092646869288131</v>
      </c>
      <c r="C89">
        <f t="shared" si="9"/>
        <v>2.2527794060786448</v>
      </c>
      <c r="D89">
        <f t="shared" si="10"/>
        <v>0.97</v>
      </c>
      <c r="E89">
        <f t="shared" si="11"/>
        <v>3.0000000000000027E-2</v>
      </c>
      <c r="F89">
        <f t="shared" si="12"/>
        <v>73.966257166248809</v>
      </c>
      <c r="G89">
        <f>SUM(F89:F$104)</f>
        <v>928.01081595350888</v>
      </c>
      <c r="H89">
        <f t="shared" si="13"/>
        <v>12.35821155124381</v>
      </c>
      <c r="I89">
        <f t="shared" si="7"/>
        <v>0.46697470525437185</v>
      </c>
      <c r="J89">
        <f t="shared" si="8"/>
        <v>7.5092646869288127E-2</v>
      </c>
    </row>
    <row r="90" spans="1:10" x14ac:dyDescent="0.25">
      <c r="A90">
        <f t="shared" si="15"/>
        <v>86</v>
      </c>
      <c r="B90">
        <f t="shared" si="14"/>
        <v>72.839867463209487</v>
      </c>
      <c r="C90">
        <f t="shared" si="9"/>
        <v>2.1851960238962818</v>
      </c>
      <c r="D90">
        <f t="shared" si="10"/>
        <v>0.97000000000000008</v>
      </c>
      <c r="E90">
        <f t="shared" si="11"/>
        <v>2.9999999999999916E-2</v>
      </c>
      <c r="F90">
        <f t="shared" si="12"/>
        <v>71.747269451261346</v>
      </c>
      <c r="G90">
        <f>SUM(F90:F$104)</f>
        <v>854.04455878726003</v>
      </c>
      <c r="H90">
        <f t="shared" si="13"/>
        <v>11.724960362107019</v>
      </c>
      <c r="I90">
        <f t="shared" si="7"/>
        <v>0.45296546409674071</v>
      </c>
      <c r="J90">
        <f t="shared" si="8"/>
        <v>7.2839867463209487E-2</v>
      </c>
    </row>
    <row r="91" spans="1:10" x14ac:dyDescent="0.25">
      <c r="A91">
        <f t="shared" si="15"/>
        <v>87</v>
      </c>
      <c r="B91">
        <f t="shared" si="14"/>
        <v>70.654671439313205</v>
      </c>
      <c r="C91">
        <f t="shared" si="9"/>
        <v>2.1196401431793959</v>
      </c>
      <c r="D91">
        <f t="shared" si="10"/>
        <v>0.97</v>
      </c>
      <c r="E91">
        <f t="shared" si="11"/>
        <v>3.0000000000000027E-2</v>
      </c>
      <c r="F91">
        <f t="shared" si="12"/>
        <v>69.594851367723507</v>
      </c>
      <c r="G91">
        <f>SUM(F91:F$104)</f>
        <v>782.29728933599858</v>
      </c>
      <c r="H91">
        <f t="shared" si="13"/>
        <v>11.07212408464641</v>
      </c>
      <c r="I91">
        <f t="shared" si="7"/>
        <v>0.4393765001738385</v>
      </c>
      <c r="J91">
        <f t="shared" si="8"/>
        <v>7.0654671439313199E-2</v>
      </c>
    </row>
    <row r="92" spans="1:10" x14ac:dyDescent="0.25">
      <c r="A92">
        <f t="shared" si="15"/>
        <v>88</v>
      </c>
      <c r="B92">
        <f t="shared" si="14"/>
        <v>68.535031296133809</v>
      </c>
      <c r="C92">
        <f t="shared" si="9"/>
        <v>2.0560509388840273</v>
      </c>
      <c r="D92">
        <f t="shared" si="10"/>
        <v>0.96999999999999986</v>
      </c>
      <c r="E92">
        <f t="shared" si="11"/>
        <v>3.0000000000000138E-2</v>
      </c>
      <c r="F92">
        <f t="shared" si="12"/>
        <v>67.507005826691795</v>
      </c>
      <c r="G92">
        <f>SUM(F92:F$104)</f>
        <v>712.70243796827526</v>
      </c>
      <c r="H92">
        <f t="shared" si="13"/>
        <v>10.399096994480837</v>
      </c>
      <c r="I92">
        <f t="shared" si="7"/>
        <v>0.42619520516862325</v>
      </c>
      <c r="J92">
        <f t="shared" si="8"/>
        <v>6.8535031296133808E-2</v>
      </c>
    </row>
    <row r="93" spans="1:10" x14ac:dyDescent="0.25">
      <c r="A93">
        <f t="shared" si="15"/>
        <v>89</v>
      </c>
      <c r="B93">
        <f t="shared" si="14"/>
        <v>66.478980357249782</v>
      </c>
      <c r="C93">
        <f t="shared" si="9"/>
        <v>1.9943694107174821</v>
      </c>
      <c r="D93">
        <f t="shared" si="10"/>
        <v>0.9700000000000002</v>
      </c>
      <c r="E93">
        <f t="shared" si="11"/>
        <v>2.9999999999999805E-2</v>
      </c>
      <c r="F93">
        <f t="shared" si="12"/>
        <v>65.481795651891048</v>
      </c>
      <c r="G93">
        <f>SUM(F93:F$104)</f>
        <v>645.19543214158341</v>
      </c>
      <c r="H93">
        <f t="shared" si="13"/>
        <v>9.7052546334854011</v>
      </c>
      <c r="I93">
        <f t="shared" si="7"/>
        <v>0.41340934901356463</v>
      </c>
      <c r="J93">
        <f t="shared" si="8"/>
        <v>6.6478980357249778E-2</v>
      </c>
    </row>
    <row r="94" spans="1:10" x14ac:dyDescent="0.25">
      <c r="A94">
        <f t="shared" si="15"/>
        <v>90</v>
      </c>
      <c r="B94">
        <f t="shared" si="14"/>
        <v>64.4846109465323</v>
      </c>
      <c r="C94">
        <f t="shared" si="9"/>
        <v>1.9345383283959663</v>
      </c>
      <c r="D94">
        <f t="shared" si="10"/>
        <v>0.97000000000000008</v>
      </c>
      <c r="E94">
        <f t="shared" si="11"/>
        <v>2.9999999999999916E-2</v>
      </c>
      <c r="F94">
        <f t="shared" si="12"/>
        <v>63.517341782334313</v>
      </c>
      <c r="G94">
        <f>SUM(F94:F$104)</f>
        <v>579.71363648969236</v>
      </c>
      <c r="H94">
        <f t="shared" si="13"/>
        <v>8.9899532303973189</v>
      </c>
      <c r="I94">
        <f t="shared" si="7"/>
        <v>0.40100706854315771</v>
      </c>
      <c r="J94">
        <f t="shared" si="8"/>
        <v>6.4484610946532295E-2</v>
      </c>
    </row>
    <row r="95" spans="1:10" x14ac:dyDescent="0.25">
      <c r="A95">
        <f t="shared" si="15"/>
        <v>91</v>
      </c>
      <c r="B95">
        <f t="shared" si="14"/>
        <v>62.550072618136333</v>
      </c>
      <c r="C95">
        <f t="shared" si="9"/>
        <v>1.8765021785441078</v>
      </c>
      <c r="D95">
        <f t="shared" si="10"/>
        <v>0.96999999999999975</v>
      </c>
      <c r="E95">
        <f t="shared" si="11"/>
        <v>3.0000000000000249E-2</v>
      </c>
      <c r="F95">
        <f t="shared" si="12"/>
        <v>61.611821528864283</v>
      </c>
      <c r="G95">
        <f>SUM(F95:F$104)</f>
        <v>516.19629470735799</v>
      </c>
      <c r="H95">
        <f t="shared" si="13"/>
        <v>8.2525291035023898</v>
      </c>
      <c r="I95">
        <f t="shared" si="7"/>
        <v>0.38897685648686287</v>
      </c>
      <c r="J95">
        <f t="shared" si="8"/>
        <v>6.2550072618136332E-2</v>
      </c>
    </row>
    <row r="96" spans="1:10" x14ac:dyDescent="0.25">
      <c r="A96">
        <f t="shared" si="15"/>
        <v>92</v>
      </c>
      <c r="B96">
        <f t="shared" si="14"/>
        <v>60.673570439592226</v>
      </c>
      <c r="C96">
        <f t="shared" si="9"/>
        <v>1.8202071131877631</v>
      </c>
      <c r="D96">
        <f t="shared" si="10"/>
        <v>0.97000000000000008</v>
      </c>
      <c r="E96">
        <f t="shared" si="11"/>
        <v>2.9999999999999916E-2</v>
      </c>
      <c r="F96">
        <f t="shared" si="12"/>
        <v>59.763466882998344</v>
      </c>
      <c r="G96">
        <f>SUM(F96:F$104)</f>
        <v>454.58447317849374</v>
      </c>
      <c r="H96">
        <f t="shared" si="13"/>
        <v>7.4922980448478267</v>
      </c>
      <c r="I96">
        <f t="shared" si="7"/>
        <v>0.37730755079225703</v>
      </c>
      <c r="J96">
        <f t="shared" si="8"/>
        <v>6.0673570439592227E-2</v>
      </c>
    </row>
    <row r="97" spans="1:10" x14ac:dyDescent="0.25">
      <c r="A97">
        <f t="shared" si="15"/>
        <v>93</v>
      </c>
      <c r="B97">
        <f t="shared" si="14"/>
        <v>58.853363326404462</v>
      </c>
      <c r="C97">
        <f t="shared" si="9"/>
        <v>1.7656008997921333</v>
      </c>
      <c r="D97">
        <f t="shared" si="10"/>
        <v>0.97</v>
      </c>
      <c r="E97">
        <f t="shared" si="11"/>
        <v>3.0000000000000027E-2</v>
      </c>
      <c r="F97">
        <f t="shared" si="12"/>
        <v>57.970562876508396</v>
      </c>
      <c r="G97">
        <f>SUM(F97:F$104)</f>
        <v>394.82100629549535</v>
      </c>
      <c r="H97">
        <f t="shared" si="13"/>
        <v>6.7085546854101299</v>
      </c>
      <c r="I97">
        <f t="shared" si="7"/>
        <v>0.36598832426848932</v>
      </c>
      <c r="J97">
        <f t="shared" si="8"/>
        <v>5.8853363326404465E-2</v>
      </c>
    </row>
    <row r="98" spans="1:10" x14ac:dyDescent="0.25">
      <c r="A98">
        <f t="shared" si="15"/>
        <v>94</v>
      </c>
      <c r="B98">
        <f t="shared" si="14"/>
        <v>57.087762426612329</v>
      </c>
      <c r="C98">
        <f t="shared" si="9"/>
        <v>1.7126328727983733</v>
      </c>
      <c r="D98">
        <f t="shared" si="10"/>
        <v>0.97</v>
      </c>
      <c r="E98">
        <f t="shared" si="11"/>
        <v>3.0000000000000027E-2</v>
      </c>
      <c r="F98">
        <f t="shared" si="12"/>
        <v>56.231445990213146</v>
      </c>
      <c r="G98">
        <f>SUM(F98:F$104)</f>
        <v>336.85044341898703</v>
      </c>
      <c r="H98">
        <f t="shared" si="13"/>
        <v>5.9005718406290004</v>
      </c>
      <c r="I98">
        <f t="shared" si="7"/>
        <v>0.35500867454043461</v>
      </c>
      <c r="J98">
        <f t="shared" si="8"/>
        <v>5.7087762426612329E-2</v>
      </c>
    </row>
    <row r="99" spans="1:10" x14ac:dyDescent="0.25">
      <c r="A99">
        <f t="shared" si="15"/>
        <v>95</v>
      </c>
      <c r="B99">
        <f t="shared" si="14"/>
        <v>55.375129553813956</v>
      </c>
      <c r="C99">
        <f t="shared" si="9"/>
        <v>1.6612538866144106</v>
      </c>
      <c r="D99">
        <f t="shared" si="10"/>
        <v>0.9700000000000002</v>
      </c>
      <c r="E99">
        <f t="shared" si="11"/>
        <v>2.9999999999999805E-2</v>
      </c>
      <c r="F99">
        <f t="shared" si="12"/>
        <v>54.544502610506754</v>
      </c>
      <c r="G99">
        <f>SUM(F99:F$104)</f>
        <v>280.61899742877387</v>
      </c>
      <c r="H99">
        <f t="shared" si="13"/>
        <v>5.0675998357000012</v>
      </c>
      <c r="I99">
        <f t="shared" si="7"/>
        <v>0.34435841430422159</v>
      </c>
      <c r="J99">
        <f t="shared" si="8"/>
        <v>5.5375129553813955E-2</v>
      </c>
    </row>
    <row r="100" spans="1:10" x14ac:dyDescent="0.25">
      <c r="A100">
        <f t="shared" si="15"/>
        <v>96</v>
      </c>
      <c r="B100">
        <f t="shared" si="14"/>
        <v>53.713875667199545</v>
      </c>
      <c r="C100">
        <f t="shared" si="9"/>
        <v>1.6114162700159866</v>
      </c>
      <c r="D100">
        <f t="shared" si="10"/>
        <v>0.97</v>
      </c>
      <c r="E100">
        <f t="shared" si="11"/>
        <v>3.0000000000000027E-2</v>
      </c>
      <c r="F100">
        <f t="shared" si="12"/>
        <v>52.908167532191555</v>
      </c>
      <c r="G100">
        <f>SUM(F100:F$104)</f>
        <v>226.07449481826711</v>
      </c>
      <c r="H100">
        <f t="shared" si="13"/>
        <v>4.2088658099999998</v>
      </c>
      <c r="I100">
        <f t="shared" si="7"/>
        <v>0.33402766187509497</v>
      </c>
      <c r="J100">
        <f t="shared" si="8"/>
        <v>5.3713875667199547E-2</v>
      </c>
    </row>
    <row r="101" spans="1:10" x14ac:dyDescent="0.25">
      <c r="A101">
        <f t="shared" si="15"/>
        <v>97</v>
      </c>
      <c r="B101">
        <f t="shared" si="14"/>
        <v>52.102459397183559</v>
      </c>
      <c r="C101">
        <f t="shared" si="9"/>
        <v>1.5630737819155129</v>
      </c>
      <c r="D101">
        <f t="shared" si="10"/>
        <v>0.96999999999999986</v>
      </c>
      <c r="E101">
        <f t="shared" si="11"/>
        <v>3.0000000000000138E-2</v>
      </c>
      <c r="F101">
        <f t="shared" si="12"/>
        <v>51.320922506225799</v>
      </c>
      <c r="G101">
        <f>SUM(F101:F$104)</f>
        <v>173.16632728607556</v>
      </c>
      <c r="H101">
        <f t="shared" si="13"/>
        <v>3.3235730000000001</v>
      </c>
      <c r="I101">
        <f t="shared" si="7"/>
        <v>0.32400683201884206</v>
      </c>
      <c r="J101">
        <f t="shared" si="8"/>
        <v>5.2102459397183561E-2</v>
      </c>
    </row>
    <row r="102" spans="1:10" x14ac:dyDescent="0.25">
      <c r="A102">
        <f t="shared" si="15"/>
        <v>98</v>
      </c>
      <c r="B102">
        <f t="shared" si="14"/>
        <v>50.539385615268046</v>
      </c>
      <c r="C102">
        <f t="shared" si="9"/>
        <v>1.5161815684580375</v>
      </c>
      <c r="D102">
        <f t="shared" si="10"/>
        <v>0.97000000000000008</v>
      </c>
      <c r="E102">
        <f t="shared" si="11"/>
        <v>2.9999999999999916E-2</v>
      </c>
      <c r="F102">
        <f t="shared" si="12"/>
        <v>49.781294831039027</v>
      </c>
      <c r="G102">
        <f>SUM(F102:F$104)</f>
        <v>121.84540477984974</v>
      </c>
      <c r="H102">
        <f t="shared" si="13"/>
        <v>2.4109000000000003</v>
      </c>
      <c r="I102">
        <f t="shared" si="7"/>
        <v>0.31428662705827681</v>
      </c>
      <c r="J102">
        <f t="shared" si="8"/>
        <v>5.0539385615268044E-2</v>
      </c>
    </row>
    <row r="103" spans="1:10" x14ac:dyDescent="0.25">
      <c r="A103">
        <f t="shared" si="15"/>
        <v>99</v>
      </c>
      <c r="B103">
        <f t="shared" si="14"/>
        <v>49.023204046810008</v>
      </c>
      <c r="C103">
        <f t="shared" si="9"/>
        <v>1.4706961214043019</v>
      </c>
      <c r="D103">
        <f t="shared" si="10"/>
        <v>0.97</v>
      </c>
      <c r="E103">
        <f t="shared" si="11"/>
        <v>3.0000000000000027E-2</v>
      </c>
      <c r="F103">
        <f t="shared" si="12"/>
        <v>48.287855986107857</v>
      </c>
      <c r="G103">
        <f>SUM(F103:F$104)</f>
        <v>72.06410994881071</v>
      </c>
      <c r="H103">
        <f t="shared" si="13"/>
        <v>1.47</v>
      </c>
      <c r="I103">
        <f t="shared" si="7"/>
        <v>0.30485802824652852</v>
      </c>
      <c r="J103">
        <f t="shared" si="8"/>
        <v>4.9023204046810008E-2</v>
      </c>
    </row>
    <row r="104" spans="1:10" x14ac:dyDescent="0.25">
      <c r="A104">
        <f t="shared" si="15"/>
        <v>100</v>
      </c>
      <c r="B104">
        <f t="shared" si="14"/>
        <v>47.552507925405706</v>
      </c>
      <c r="C104">
        <f t="shared" si="9"/>
        <v>47.552507925405706</v>
      </c>
      <c r="D104">
        <f t="shared" si="10"/>
        <v>0</v>
      </c>
      <c r="E104">
        <f t="shared" si="11"/>
        <v>1</v>
      </c>
      <c r="F104">
        <f t="shared" si="12"/>
        <v>23.776253962702853</v>
      </c>
      <c r="G104">
        <f>SUM(F104:F$104)</f>
        <v>23.776253962702853</v>
      </c>
      <c r="H104">
        <f t="shared" si="13"/>
        <v>0.5</v>
      </c>
      <c r="I104">
        <f t="shared" si="7"/>
        <v>0</v>
      </c>
      <c r="J104">
        <f t="shared" si="8"/>
        <v>4.7552507925405704E-2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opLeftCell="A55" workbookViewId="0">
      <selection activeCell="J72" sqref="J72"/>
    </sheetView>
  </sheetViews>
  <sheetFormatPr baseColWidth="10" defaultRowHeight="15" x14ac:dyDescent="0.25"/>
  <cols>
    <col min="2" max="2" width="15.5703125" customWidth="1"/>
  </cols>
  <sheetData>
    <row r="1" spans="1:8" x14ac:dyDescent="0.25">
      <c r="A1" t="s">
        <v>8</v>
      </c>
      <c r="B1">
        <v>0.997</v>
      </c>
      <c r="C1" t="s">
        <v>9</v>
      </c>
      <c r="D1">
        <v>0.998</v>
      </c>
      <c r="E1" t="s">
        <v>6</v>
      </c>
      <c r="F1">
        <v>1000</v>
      </c>
    </row>
    <row r="2" spans="1:8" x14ac:dyDescent="0.25">
      <c r="A2" s="3"/>
    </row>
    <row r="3" spans="1:8" x14ac:dyDescent="0.25">
      <c r="A3" s="3"/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7</v>
      </c>
    </row>
    <row r="4" spans="1:8" x14ac:dyDescent="0.25">
      <c r="A4" s="3">
        <v>0</v>
      </c>
      <c r="B4" s="2">
        <f>F1</f>
        <v>1000</v>
      </c>
      <c r="C4">
        <f>B4-B5</f>
        <v>4.9940000000000282</v>
      </c>
      <c r="D4">
        <f>B5/B4</f>
        <v>0.99500599999999995</v>
      </c>
      <c r="E4">
        <f>1-D4</f>
        <v>4.994000000000054E-3</v>
      </c>
      <c r="F4">
        <f>B4-(C4/2)</f>
        <v>997.50299999999993</v>
      </c>
      <c r="G4">
        <f>SUM(F4:F$104)</f>
        <v>19078.372591514002</v>
      </c>
      <c r="H4">
        <f>G4/B4</f>
        <v>19.078372591514004</v>
      </c>
    </row>
    <row r="5" spans="1:8" x14ac:dyDescent="0.25">
      <c r="A5" s="3">
        <v>1</v>
      </c>
      <c r="B5">
        <f>B$4*(B$1^A5)*(D$1^(A5*A5))</f>
        <v>995.00599999999997</v>
      </c>
      <c r="C5">
        <f t="shared" ref="C5:C68" si="0">B5-B6</f>
        <v>8.9252475763837538</v>
      </c>
      <c r="D5">
        <f t="shared" ref="D5:D68" si="1">B6/B5</f>
        <v>0.99102995602400012</v>
      </c>
      <c r="E5">
        <f t="shared" ref="E5:E68" si="2">1-D5</f>
        <v>8.9700439759998751E-3</v>
      </c>
      <c r="F5">
        <f t="shared" ref="F5:F68" si="3">B5-(C5/2)</f>
        <v>990.54337621180809</v>
      </c>
      <c r="G5">
        <f>SUM(F5:F$104)</f>
        <v>18080.869591514005</v>
      </c>
      <c r="H5">
        <f t="shared" ref="H5:H68" si="4">G5/B5</f>
        <v>18.171618655077463</v>
      </c>
    </row>
    <row r="6" spans="1:8" x14ac:dyDescent="0.25">
      <c r="A6" s="3">
        <f>A5+1</f>
        <v>2</v>
      </c>
      <c r="B6">
        <f t="shared" ref="B6:B69" si="5">B$4*(B$1^A6)*(D$1^(A6*A6))</f>
        <v>986.08075242361622</v>
      </c>
      <c r="C6">
        <f t="shared" si="0"/>
        <v>12.750221029710133</v>
      </c>
      <c r="D6">
        <f t="shared" si="1"/>
        <v>0.98706980031972813</v>
      </c>
      <c r="E6">
        <f t="shared" si="2"/>
        <v>1.293019968027187E-2</v>
      </c>
      <c r="F6">
        <f t="shared" si="3"/>
        <v>979.70564190876121</v>
      </c>
      <c r="G6">
        <f>SUM(F6:F$104)</f>
        <v>17090.326215302197</v>
      </c>
      <c r="H6">
        <f t="shared" si="4"/>
        <v>17.331568609667237</v>
      </c>
    </row>
    <row r="7" spans="1:8" x14ac:dyDescent="0.25">
      <c r="A7" s="3">
        <f t="shared" ref="A7:A70" si="6">A6+1</f>
        <v>3</v>
      </c>
      <c r="B7">
        <f t="shared" si="5"/>
        <v>973.33053139390609</v>
      </c>
      <c r="C7">
        <f t="shared" si="0"/>
        <v>16.424495838207463</v>
      </c>
      <c r="D7">
        <f t="shared" si="1"/>
        <v>0.98312546939765066</v>
      </c>
      <c r="E7">
        <f t="shared" si="2"/>
        <v>1.6874530602349336E-2</v>
      </c>
      <c r="F7">
        <f t="shared" si="3"/>
        <v>965.11828347480241</v>
      </c>
      <c r="G7">
        <f>SUM(F7:F$104)</f>
        <v>16110.620573393442</v>
      </c>
      <c r="H7">
        <f t="shared" si="4"/>
        <v>16.552055086899855</v>
      </c>
    </row>
    <row r="8" spans="1:8" x14ac:dyDescent="0.25">
      <c r="A8" s="3">
        <f t="shared" si="6"/>
        <v>4</v>
      </c>
      <c r="B8">
        <f t="shared" si="5"/>
        <v>956.90603555569862</v>
      </c>
      <c r="C8">
        <f t="shared" si="0"/>
        <v>19.906611927276685</v>
      </c>
      <c r="D8">
        <f t="shared" si="1"/>
        <v>0.97919690002193749</v>
      </c>
      <c r="E8">
        <f t="shared" si="2"/>
        <v>2.0803099978062511E-2</v>
      </c>
      <c r="F8">
        <f t="shared" si="3"/>
        <v>946.95272959206022</v>
      </c>
      <c r="G8">
        <f>SUM(F8:F$104)</f>
        <v>15145.502289918639</v>
      </c>
      <c r="H8">
        <f t="shared" si="4"/>
        <v>15.827575255205989</v>
      </c>
    </row>
    <row r="9" spans="1:8" x14ac:dyDescent="0.25">
      <c r="A9" s="3">
        <f t="shared" si="6"/>
        <v>5</v>
      </c>
      <c r="B9">
        <f t="shared" si="5"/>
        <v>936.99942362842194</v>
      </c>
      <c r="C9">
        <f t="shared" si="0"/>
        <v>23.158850385162509</v>
      </c>
      <c r="D9">
        <f t="shared" si="1"/>
        <v>0.97528402920944979</v>
      </c>
      <c r="E9">
        <f t="shared" si="2"/>
        <v>2.4715970790550212E-2</v>
      </c>
      <c r="F9">
        <f t="shared" si="3"/>
        <v>925.41999843584063</v>
      </c>
      <c r="G9">
        <f>SUM(F9:F$104)</f>
        <v>14198.549560326579</v>
      </c>
      <c r="H9">
        <f t="shared" si="4"/>
        <v>15.153210559451933</v>
      </c>
    </row>
    <row r="10" spans="1:8" x14ac:dyDescent="0.25">
      <c r="A10" s="3">
        <f t="shared" si="6"/>
        <v>6</v>
      </c>
      <c r="B10">
        <f t="shared" si="5"/>
        <v>913.84057324325943</v>
      </c>
      <c r="C10">
        <f t="shared" si="0"/>
        <v>26.14790836434554</v>
      </c>
      <c r="D10">
        <f t="shared" si="1"/>
        <v>0.97138679422872909</v>
      </c>
      <c r="E10">
        <f t="shared" si="2"/>
        <v>2.8613205771270911E-2</v>
      </c>
      <c r="F10">
        <f t="shared" si="3"/>
        <v>900.76661906108666</v>
      </c>
      <c r="G10">
        <f>SUM(F10:F$104)</f>
        <v>13273.129561890739</v>
      </c>
      <c r="H10">
        <f t="shared" si="4"/>
        <v>14.524557073214458</v>
      </c>
    </row>
    <row r="11" spans="1:8" x14ac:dyDescent="0.25">
      <c r="A11" s="3">
        <f t="shared" si="6"/>
        <v>7</v>
      </c>
      <c r="B11">
        <f t="shared" si="5"/>
        <v>887.69266487891389</v>
      </c>
      <c r="C11">
        <f t="shared" si="0"/>
        <v>28.84545543808872</v>
      </c>
      <c r="D11">
        <f t="shared" si="1"/>
        <v>0.96750513259899085</v>
      </c>
      <c r="E11">
        <f t="shared" si="2"/>
        <v>3.2494867401009153E-2</v>
      </c>
      <c r="F11">
        <f t="shared" si="3"/>
        <v>873.26993715986953</v>
      </c>
      <c r="G11">
        <f>SUM(F11:F$104)</f>
        <v>12372.362942829652</v>
      </c>
      <c r="H11">
        <f t="shared" si="4"/>
        <v>13.937664951323338</v>
      </c>
    </row>
    <row r="12" spans="1:8" x14ac:dyDescent="0.25">
      <c r="A12" s="3">
        <f t="shared" si="6"/>
        <v>8</v>
      </c>
      <c r="B12">
        <f t="shared" si="5"/>
        <v>858.84720944082517</v>
      </c>
      <c r="C12">
        <f t="shared" si="0"/>
        <v>31.22855876518247</v>
      </c>
      <c r="D12">
        <f t="shared" si="1"/>
        <v>0.96363898208912546</v>
      </c>
      <c r="E12">
        <f t="shared" si="2"/>
        <v>3.6361017910874538E-2</v>
      </c>
      <c r="F12">
        <f t="shared" si="3"/>
        <v>843.23293005823393</v>
      </c>
      <c r="G12">
        <f>SUM(F12:F$104)</f>
        <v>11499.093005669782</v>
      </c>
      <c r="H12">
        <f t="shared" si="4"/>
        <v>13.388985699978656</v>
      </c>
    </row>
    <row r="13" spans="1:8" x14ac:dyDescent="0.25">
      <c r="A13" s="3">
        <f t="shared" si="6"/>
        <v>9</v>
      </c>
      <c r="B13">
        <f t="shared" si="5"/>
        <v>827.6186506756427</v>
      </c>
      <c r="C13">
        <f t="shared" si="0"/>
        <v>33.279968854594927</v>
      </c>
      <c r="D13">
        <f t="shared" si="1"/>
        <v>0.95978828071669708</v>
      </c>
      <c r="E13">
        <f t="shared" si="2"/>
        <v>4.0211719283302916E-2</v>
      </c>
      <c r="F13">
        <f t="shared" si="3"/>
        <v>810.97866624834523</v>
      </c>
      <c r="G13">
        <f>SUM(F13:F$104)</f>
        <v>10655.860075611548</v>
      </c>
      <c r="H13">
        <f t="shared" si="4"/>
        <v>12.875326174576211</v>
      </c>
    </row>
    <row r="14" spans="1:8" x14ac:dyDescent="0.25">
      <c r="A14" s="3">
        <f t="shared" si="6"/>
        <v>10</v>
      </c>
      <c r="B14">
        <f t="shared" si="5"/>
        <v>794.33868182104777</v>
      </c>
      <c r="C14">
        <f t="shared" si="0"/>
        <v>34.988262332352747</v>
      </c>
      <c r="D14">
        <f t="shared" si="1"/>
        <v>0.95595296674695363</v>
      </c>
      <c r="E14">
        <f t="shared" si="2"/>
        <v>4.4047033253046375E-2</v>
      </c>
      <c r="F14">
        <f t="shared" si="3"/>
        <v>776.84455065487145</v>
      </c>
      <c r="G14">
        <f>SUM(F14:F$104)</f>
        <v>9844.8814093632027</v>
      </c>
      <c r="H14">
        <f t="shared" si="4"/>
        <v>12.393808377546824</v>
      </c>
    </row>
    <row r="15" spans="1:8" x14ac:dyDescent="0.25">
      <c r="A15" s="3">
        <f t="shared" si="6"/>
        <v>11</v>
      </c>
      <c r="B15">
        <f t="shared" si="5"/>
        <v>759.35041948869502</v>
      </c>
      <c r="C15">
        <f t="shared" si="0"/>
        <v>36.347842710031273</v>
      </c>
      <c r="D15">
        <f t="shared" si="1"/>
        <v>0.95213297869183255</v>
      </c>
      <c r="E15">
        <f t="shared" si="2"/>
        <v>4.7867021308167446E-2</v>
      </c>
      <c r="F15">
        <f t="shared" si="3"/>
        <v>741.17649813367939</v>
      </c>
      <c r="G15">
        <f>SUM(F15:F$104)</f>
        <v>9068.0368587083321</v>
      </c>
      <c r="H15">
        <f t="shared" si="4"/>
        <v>11.941834265152908</v>
      </c>
    </row>
    <row r="16" spans="1:8" x14ac:dyDescent="0.25">
      <c r="A16" s="3">
        <f t="shared" si="6"/>
        <v>12</v>
      </c>
      <c r="B16">
        <f t="shared" si="5"/>
        <v>723.00257677866375</v>
      </c>
      <c r="C16">
        <f t="shared" si="0"/>
        <v>37.358804558256907</v>
      </c>
      <c r="D16">
        <f t="shared" si="1"/>
        <v>0.94832825530897968</v>
      </c>
      <c r="E16">
        <f t="shared" si="2"/>
        <v>5.1671744691020316E-2</v>
      </c>
      <c r="F16">
        <f t="shared" si="3"/>
        <v>704.3231744995353</v>
      </c>
      <c r="G16">
        <f>SUM(F16:F$104)</f>
        <v>8326.8603605746539</v>
      </c>
      <c r="H16">
        <f t="shared" si="4"/>
        <v>11.517054887515007</v>
      </c>
    </row>
    <row r="17" spans="1:8" x14ac:dyDescent="0.25">
      <c r="A17" s="3">
        <f t="shared" si="6"/>
        <v>13</v>
      </c>
      <c r="B17">
        <f t="shared" si="5"/>
        <v>685.64377222040685</v>
      </c>
      <c r="C17">
        <f t="shared" si="0"/>
        <v>38.026670534804452</v>
      </c>
      <c r="D17">
        <f t="shared" si="1"/>
        <v>0.94453873560076562</v>
      </c>
      <c r="E17">
        <f t="shared" si="2"/>
        <v>5.5461264399234378E-2</v>
      </c>
      <c r="F17">
        <f t="shared" si="3"/>
        <v>666.63043695300462</v>
      </c>
      <c r="G17">
        <f>SUM(F17:F$104)</f>
        <v>7622.5371860751184</v>
      </c>
      <c r="H17">
        <f t="shared" si="4"/>
        <v>11.117343283656021</v>
      </c>
    </row>
    <row r="18" spans="1:8" x14ac:dyDescent="0.25">
      <c r="A18" s="3">
        <f t="shared" si="6"/>
        <v>14</v>
      </c>
      <c r="B18">
        <f t="shared" si="5"/>
        <v>647.61710168560239</v>
      </c>
      <c r="C18">
        <f t="shared" si="0"/>
        <v>38.362014261816057</v>
      </c>
      <c r="D18">
        <f t="shared" si="1"/>
        <v>0.94076435881330445</v>
      </c>
      <c r="E18">
        <f t="shared" si="2"/>
        <v>5.9235641186695553E-2</v>
      </c>
      <c r="F18">
        <f t="shared" si="3"/>
        <v>628.43609455469436</v>
      </c>
      <c r="G18">
        <f>SUM(F18:F$104)</f>
        <v>6955.906749122114</v>
      </c>
      <c r="H18">
        <f t="shared" si="4"/>
        <v>10.740770635947452</v>
      </c>
    </row>
    <row r="19" spans="1:8" x14ac:dyDescent="0.25">
      <c r="A19" s="3">
        <f t="shared" si="6"/>
        <v>15</v>
      </c>
      <c r="B19">
        <f t="shared" si="5"/>
        <v>609.25508742378634</v>
      </c>
      <c r="C19">
        <f t="shared" si="0"/>
        <v>38.379984974613194</v>
      </c>
      <c r="D19">
        <f t="shared" si="1"/>
        <v>0.93700506443548692</v>
      </c>
      <c r="E19">
        <f t="shared" si="2"/>
        <v>6.2994935564513077E-2</v>
      </c>
      <c r="F19">
        <f t="shared" si="3"/>
        <v>590.06509493647968</v>
      </c>
      <c r="G19">
        <f>SUM(F19:F$104)</f>
        <v>6327.4706545674189</v>
      </c>
      <c r="H19">
        <f t="shared" si="4"/>
        <v>10.385585258422553</v>
      </c>
    </row>
    <row r="20" spans="1:8" x14ac:dyDescent="0.25">
      <c r="A20" s="3">
        <f t="shared" si="6"/>
        <v>16</v>
      </c>
      <c r="B20">
        <f t="shared" si="5"/>
        <v>570.87510244917314</v>
      </c>
      <c r="C20">
        <f t="shared" si="0"/>
        <v>38.099752091342111</v>
      </c>
      <c r="D20">
        <f t="shared" si="1"/>
        <v>0.93326079219800229</v>
      </c>
      <c r="E20">
        <f t="shared" si="2"/>
        <v>6.6739207801997713E-2</v>
      </c>
      <c r="F20">
        <f t="shared" si="3"/>
        <v>551.82522640350203</v>
      </c>
      <c r="G20">
        <f>SUM(F20:F$104)</f>
        <v>5737.4055596309408</v>
      </c>
      <c r="H20">
        <f t="shared" si="4"/>
        <v>10.05019405298335</v>
      </c>
    </row>
    <row r="21" spans="1:8" x14ac:dyDescent="0.25">
      <c r="A21" s="3">
        <f t="shared" si="6"/>
        <v>17</v>
      </c>
      <c r="B21">
        <f t="shared" si="5"/>
        <v>532.77535035783103</v>
      </c>
      <c r="C21">
        <f t="shared" si="0"/>
        <v>37.543889328085072</v>
      </c>
      <c r="D21">
        <f t="shared" si="1"/>
        <v>0.92953148207237957</v>
      </c>
      <c r="E21">
        <f t="shared" si="2"/>
        <v>7.0468517927620433E-2</v>
      </c>
      <c r="F21">
        <f t="shared" si="3"/>
        <v>514.00340569378852</v>
      </c>
      <c r="G21">
        <f>SUM(F21:F$104)</f>
        <v>5185.5803332274381</v>
      </c>
      <c r="H21">
        <f t="shared" si="4"/>
        <v>9.7331461182365437</v>
      </c>
    </row>
    <row r="22" spans="1:8" x14ac:dyDescent="0.25">
      <c r="A22" s="3">
        <f t="shared" si="6"/>
        <v>18</v>
      </c>
      <c r="B22">
        <f t="shared" si="5"/>
        <v>495.23146102974596</v>
      </c>
      <c r="C22">
        <f t="shared" si="0"/>
        <v>36.737718692720136</v>
      </c>
      <c r="D22">
        <f t="shared" si="1"/>
        <v>0.92581707427001791</v>
      </c>
      <c r="E22">
        <f t="shared" si="2"/>
        <v>7.4182925729982085E-2</v>
      </c>
      <c r="F22">
        <f t="shared" si="3"/>
        <v>476.86260168338589</v>
      </c>
      <c r="G22">
        <f>SUM(F22:F$104)</f>
        <v>4671.5769275336497</v>
      </c>
      <c r="H22">
        <f t="shared" si="4"/>
        <v>9.4331182389340409</v>
      </c>
    </row>
    <row r="23" spans="1:8" x14ac:dyDescent="0.25">
      <c r="A23" s="3">
        <f t="shared" si="6"/>
        <v>19</v>
      </c>
      <c r="B23">
        <f t="shared" si="5"/>
        <v>458.49374233702582</v>
      </c>
      <c r="C23">
        <f t="shared" si="0"/>
        <v>35.708634650514909</v>
      </c>
      <c r="D23">
        <f t="shared" si="1"/>
        <v>0.92211750924123514</v>
      </c>
      <c r="E23">
        <f t="shared" si="2"/>
        <v>7.7882490758764855E-2</v>
      </c>
      <c r="F23">
        <f t="shared" si="3"/>
        <v>440.63942501176837</v>
      </c>
      <c r="G23">
        <f>SUM(F23:F$104)</f>
        <v>4194.7143258502638</v>
      </c>
      <c r="H23">
        <f t="shared" si="4"/>
        <v>9.1489020209284497</v>
      </c>
    </row>
    <row r="24" spans="1:8" x14ac:dyDescent="0.25">
      <c r="A24" s="3">
        <f t="shared" si="6"/>
        <v>20</v>
      </c>
      <c r="B24">
        <f t="shared" si="5"/>
        <v>422.78510768651091</v>
      </c>
      <c r="C24">
        <f t="shared" si="0"/>
        <v>34.485428013913008</v>
      </c>
      <c r="D24">
        <f t="shared" si="1"/>
        <v>0.91843272767430717</v>
      </c>
      <c r="E24">
        <f t="shared" si="2"/>
        <v>8.156727232569283E-2</v>
      </c>
      <c r="F24">
        <f t="shared" si="3"/>
        <v>405.54239367955438</v>
      </c>
      <c r="G24">
        <f>SUM(F24:F$104)</f>
        <v>3754.0749008384946</v>
      </c>
      <c r="H24">
        <f t="shared" si="4"/>
        <v>8.879392468152135</v>
      </c>
    </row>
    <row r="25" spans="1:8" x14ac:dyDescent="0.25">
      <c r="A25" s="3">
        <f t="shared" si="6"/>
        <v>21</v>
      </c>
      <c r="B25">
        <f t="shared" si="5"/>
        <v>388.2996796725979</v>
      </c>
      <c r="C25">
        <f t="shared" si="0"/>
        <v>33.097627743125372</v>
      </c>
      <c r="D25">
        <f t="shared" si="1"/>
        <v>0.91476267049452054</v>
      </c>
      <c r="E25">
        <f t="shared" si="2"/>
        <v>8.5237329505479464E-2</v>
      </c>
      <c r="F25">
        <f t="shared" si="3"/>
        <v>371.75086580103522</v>
      </c>
      <c r="G25">
        <f>SUM(F25:F$104)</f>
        <v>3348.5325071589396</v>
      </c>
      <c r="H25">
        <f t="shared" si="4"/>
        <v>8.6235778252053077</v>
      </c>
    </row>
    <row r="26" spans="1:8" x14ac:dyDescent="0.25">
      <c r="A26" s="3">
        <f t="shared" si="6"/>
        <v>22</v>
      </c>
      <c r="B26">
        <f t="shared" si="5"/>
        <v>355.20205192947253</v>
      </c>
      <c r="C26">
        <f t="shared" si="0"/>
        <v>31.574876949376915</v>
      </c>
      <c r="D26">
        <f t="shared" si="1"/>
        <v>0.91110727886322485</v>
      </c>
      <c r="E26">
        <f t="shared" si="2"/>
        <v>8.8892721136775155E-2</v>
      </c>
      <c r="F26">
        <f t="shared" si="3"/>
        <v>339.4146134547841</v>
      </c>
      <c r="G26">
        <f>SUM(F26:F$104)</f>
        <v>2976.7816413579039</v>
      </c>
      <c r="H26">
        <f t="shared" si="4"/>
        <v>8.3805305323769961</v>
      </c>
    </row>
    <row r="27" spans="1:8" x14ac:dyDescent="0.25">
      <c r="A27" s="3">
        <f t="shared" si="6"/>
        <v>23</v>
      </c>
      <c r="B27">
        <f t="shared" si="5"/>
        <v>323.62717498009562</v>
      </c>
      <c r="C27">
        <f t="shared" si="0"/>
        <v>29.946357080538291</v>
      </c>
      <c r="D27">
        <f t="shared" si="1"/>
        <v>0.90746649417688696</v>
      </c>
      <c r="E27">
        <f t="shared" si="2"/>
        <v>9.2533505823113038E-2</v>
      </c>
      <c r="F27">
        <f t="shared" si="3"/>
        <v>308.65399643982647</v>
      </c>
      <c r="G27">
        <f>SUM(F27:F$104)</f>
        <v>2637.3670279031203</v>
      </c>
      <c r="H27">
        <f t="shared" si="4"/>
        <v>8.1493991598985129</v>
      </c>
    </row>
    <row r="28" spans="1:8" x14ac:dyDescent="0.25">
      <c r="A28" s="3">
        <f t="shared" si="6"/>
        <v>24</v>
      </c>
      <c r="B28">
        <f t="shared" si="5"/>
        <v>293.68081789955733</v>
      </c>
      <c r="C28">
        <f t="shared" si="0"/>
        <v>28.240271660141559</v>
      </c>
      <c r="D28">
        <f t="shared" si="1"/>
        <v>0.90384025806615631</v>
      </c>
      <c r="E28">
        <f t="shared" si="2"/>
        <v>9.615974193384369E-2</v>
      </c>
      <c r="F28">
        <f t="shared" si="3"/>
        <v>279.56068206948657</v>
      </c>
      <c r="G28">
        <f>SUM(F28:F$104)</f>
        <v>2328.7130314632932</v>
      </c>
      <c r="H28">
        <f t="shared" si="4"/>
        <v>7.9294012054261698</v>
      </c>
    </row>
    <row r="29" spans="1:8" x14ac:dyDescent="0.25">
      <c r="A29" s="3">
        <f t="shared" si="6"/>
        <v>25</v>
      </c>
      <c r="B29">
        <f t="shared" si="5"/>
        <v>265.44054623941577</v>
      </c>
      <c r="C29">
        <f t="shared" si="0"/>
        <v>26.483398169010485</v>
      </c>
      <c r="D29">
        <f t="shared" si="1"/>
        <v>0.90022851239492396</v>
      </c>
      <c r="E29">
        <f t="shared" si="2"/>
        <v>9.9771487605076037E-2</v>
      </c>
      <c r="F29">
        <f t="shared" si="3"/>
        <v>252.19884715491054</v>
      </c>
      <c r="G29">
        <f>SUM(F29:F$104)</f>
        <v>2049.1523493938071</v>
      </c>
      <c r="H29">
        <f t="shared" si="4"/>
        <v>7.7198166535777144</v>
      </c>
    </row>
    <row r="30" spans="1:8" x14ac:dyDescent="0.25">
      <c r="A30" s="3">
        <f t="shared" si="6"/>
        <v>26</v>
      </c>
      <c r="B30">
        <f t="shared" si="5"/>
        <v>238.95714807040528</v>
      </c>
      <c r="C30">
        <f t="shared" si="0"/>
        <v>24.700713824433279</v>
      </c>
      <c r="D30">
        <f t="shared" si="1"/>
        <v>0.89663119925939372</v>
      </c>
      <c r="E30">
        <f t="shared" si="2"/>
        <v>0.10336880074060628</v>
      </c>
      <c r="F30">
        <f t="shared" si="3"/>
        <v>226.60679115818863</v>
      </c>
      <c r="G30">
        <f>SUM(F30:F$104)</f>
        <v>1796.9535022388973</v>
      </c>
      <c r="H30">
        <f t="shared" si="4"/>
        <v>7.5199822091509514</v>
      </c>
    </row>
    <row r="31" spans="1:8" x14ac:dyDescent="0.25">
      <c r="A31" s="3">
        <f t="shared" si="6"/>
        <v>27</v>
      </c>
      <c r="B31">
        <f t="shared" si="5"/>
        <v>214.256434245972</v>
      </c>
      <c r="C31">
        <f t="shared" si="0"/>
        <v>22.915098237298309</v>
      </c>
      <c r="D31">
        <f t="shared" si="1"/>
        <v>0.89304826098715351</v>
      </c>
      <c r="E31">
        <f t="shared" si="2"/>
        <v>0.10695173901284649</v>
      </c>
      <c r="F31">
        <f t="shared" si="3"/>
        <v>202.79888512732285</v>
      </c>
      <c r="G31">
        <f>SUM(F31:F$104)</f>
        <v>1570.3467110807087</v>
      </c>
      <c r="H31">
        <f t="shared" si="4"/>
        <v>7.3292861267256484</v>
      </c>
    </row>
    <row r="32" spans="1:8" x14ac:dyDescent="0.25">
      <c r="A32" s="3">
        <f t="shared" si="6"/>
        <v>28</v>
      </c>
      <c r="B32">
        <f t="shared" si="5"/>
        <v>191.34133600867369</v>
      </c>
      <c r="C32">
        <f t="shared" si="0"/>
        <v>21.147113312489608</v>
      </c>
      <c r="D32">
        <f t="shared" si="1"/>
        <v>0.88947964013624847</v>
      </c>
      <c r="E32">
        <f t="shared" si="2"/>
        <v>0.11052035986375153</v>
      </c>
      <c r="F32">
        <f t="shared" si="3"/>
        <v>180.76777935242887</v>
      </c>
      <c r="G32">
        <f>SUM(F32:F$104)</f>
        <v>1367.5478259533861</v>
      </c>
      <c r="H32">
        <f t="shared" si="4"/>
        <v>7.1471635689394049</v>
      </c>
    </row>
    <row r="33" spans="1:8" x14ac:dyDescent="0.25">
      <c r="A33" s="3">
        <f t="shared" si="6"/>
        <v>29</v>
      </c>
      <c r="B33">
        <f t="shared" si="5"/>
        <v>170.19422269618408</v>
      </c>
      <c r="C33">
        <f t="shared" si="0"/>
        <v>19.414858385758151</v>
      </c>
      <c r="D33">
        <f t="shared" si="1"/>
        <v>0.88592527949426425</v>
      </c>
      <c r="E33">
        <f t="shared" si="2"/>
        <v>0.11407472050573575</v>
      </c>
      <c r="F33">
        <f t="shared" si="3"/>
        <v>160.48679350330502</v>
      </c>
      <c r="G33">
        <f>SUM(F33:F$104)</f>
        <v>1186.7800466009569</v>
      </c>
      <c r="H33">
        <f t="shared" si="4"/>
        <v>6.9730924340451521</v>
      </c>
    </row>
    <row r="34" spans="1:8" x14ac:dyDescent="0.25">
      <c r="A34" s="3">
        <f t="shared" si="6"/>
        <v>30</v>
      </c>
      <c r="B34">
        <f t="shared" si="5"/>
        <v>150.77936431042593</v>
      </c>
      <c r="C34">
        <f t="shared" si="0"/>
        <v>17.733896526617201</v>
      </c>
      <c r="D34">
        <f t="shared" si="1"/>
        <v>0.88238512207740516</v>
      </c>
      <c r="E34">
        <f t="shared" si="2"/>
        <v>0.11761487792259484</v>
      </c>
      <c r="F34">
        <f t="shared" si="3"/>
        <v>141.91241604711735</v>
      </c>
      <c r="G34">
        <f>SUM(F34:F$104)</f>
        <v>1026.293253097652</v>
      </c>
      <c r="H34">
        <f t="shared" si="4"/>
        <v>6.8065896005816162</v>
      </c>
    </row>
    <row r="35" spans="1:8" x14ac:dyDescent="0.25">
      <c r="A35" s="3">
        <f t="shared" si="6"/>
        <v>31</v>
      </c>
      <c r="B35">
        <f t="shared" si="5"/>
        <v>133.04546778380873</v>
      </c>
      <c r="C35">
        <f t="shared" si="0"/>
        <v>16.11724622751089</v>
      </c>
      <c r="D35">
        <f t="shared" si="1"/>
        <v>0.87885911112958393</v>
      </c>
      <c r="E35">
        <f t="shared" si="2"/>
        <v>0.12114088887041607</v>
      </c>
      <c r="F35">
        <f t="shared" si="3"/>
        <v>124.98684467005329</v>
      </c>
      <c r="G35">
        <f>SUM(F35:F$104)</f>
        <v>884.38083705053407</v>
      </c>
      <c r="H35">
        <f t="shared" si="4"/>
        <v>6.6472075432708637</v>
      </c>
    </row>
    <row r="36" spans="1:8" x14ac:dyDescent="0.25">
      <c r="A36" s="3">
        <f t="shared" si="6"/>
        <v>32</v>
      </c>
      <c r="B36">
        <f t="shared" si="5"/>
        <v>116.92822155629784</v>
      </c>
      <c r="C36">
        <f t="shared" si="0"/>
        <v>14.575431371087163</v>
      </c>
      <c r="D36">
        <f t="shared" si="1"/>
        <v>0.87534719012150985</v>
      </c>
      <c r="E36">
        <f t="shared" si="2"/>
        <v>0.12465280987849015</v>
      </c>
      <c r="F36">
        <f t="shared" si="3"/>
        <v>109.64050587075425</v>
      </c>
      <c r="G36">
        <f>SUM(F36:F$104)</f>
        <v>759.39399238048077</v>
      </c>
      <c r="H36">
        <f t="shared" si="4"/>
        <v>6.4945312797291859</v>
      </c>
    </row>
    <row r="37" spans="1:8" x14ac:dyDescent="0.25">
      <c r="A37" s="3">
        <f t="shared" si="6"/>
        <v>33</v>
      </c>
      <c r="B37">
        <f t="shared" si="5"/>
        <v>102.35279018521068</v>
      </c>
      <c r="C37">
        <f t="shared" si="0"/>
        <v>13.116581427739746</v>
      </c>
      <c r="D37">
        <f t="shared" si="1"/>
        <v>0.87184930274978467</v>
      </c>
      <c r="E37">
        <f t="shared" si="2"/>
        <v>0.12815069725021533</v>
      </c>
      <c r="F37">
        <f t="shared" si="3"/>
        <v>95.794499471340799</v>
      </c>
      <c r="G37">
        <f>SUM(F37:F$104)</f>
        <v>649.7534865097266</v>
      </c>
      <c r="H37">
        <f t="shared" si="4"/>
        <v>6.3481756123499586</v>
      </c>
    </row>
    <row r="38" spans="1:8" x14ac:dyDescent="0.25">
      <c r="A38" s="3">
        <f t="shared" si="6"/>
        <v>34</v>
      </c>
      <c r="B38">
        <f t="shared" si="5"/>
        <v>89.236208757470934</v>
      </c>
      <c r="C38">
        <f t="shared" si="0"/>
        <v>11.746573275671111</v>
      </c>
      <c r="D38">
        <f t="shared" si="1"/>
        <v>0.86836539293599613</v>
      </c>
      <c r="E38">
        <f t="shared" si="2"/>
        <v>0.13163460706400387</v>
      </c>
      <c r="F38">
        <f t="shared" si="3"/>
        <v>83.362922119635385</v>
      </c>
      <c r="G38">
        <f>SUM(F38:F$104)</f>
        <v>553.95898703838577</v>
      </c>
      <c r="H38">
        <f t="shared" si="4"/>
        <v>6.2077826338852367</v>
      </c>
    </row>
    <row r="39" spans="1:8" x14ac:dyDescent="0.25">
      <c r="A39" s="3">
        <f t="shared" si="6"/>
        <v>35</v>
      </c>
      <c r="B39">
        <f t="shared" si="5"/>
        <v>77.489635481799823</v>
      </c>
      <c r="C39">
        <f t="shared" si="0"/>
        <v>10.469205831962995</v>
      </c>
      <c r="D39">
        <f t="shared" si="1"/>
        <v>0.8648954048258245</v>
      </c>
      <c r="E39">
        <f t="shared" si="2"/>
        <v>0.1351045951741755</v>
      </c>
      <c r="F39">
        <f t="shared" si="3"/>
        <v>72.255032565818325</v>
      </c>
      <c r="G39">
        <f>SUM(F39:F$104)</f>
        <v>470.59606491875059</v>
      </c>
      <c r="H39">
        <f t="shared" si="4"/>
        <v>6.073019468897626</v>
      </c>
    </row>
    <row r="40" spans="1:8" x14ac:dyDescent="0.25">
      <c r="A40" s="3">
        <f t="shared" si="6"/>
        <v>36</v>
      </c>
      <c r="B40">
        <f t="shared" si="5"/>
        <v>67.020429649836828</v>
      </c>
      <c r="C40">
        <f t="shared" si="0"/>
        <v>9.2863988001283886</v>
      </c>
      <c r="D40">
        <f t="shared" si="1"/>
        <v>0.86143928278814019</v>
      </c>
      <c r="E40">
        <f t="shared" si="2"/>
        <v>0.13856071721185981</v>
      </c>
      <c r="F40">
        <f t="shared" si="3"/>
        <v>62.377230249772637</v>
      </c>
      <c r="G40">
        <f>SUM(F40:F$104)</f>
        <v>398.34103235293219</v>
      </c>
      <c r="H40">
        <f t="shared" si="4"/>
        <v>5.9435762264454839</v>
      </c>
    </row>
    <row r="41" spans="1:8" x14ac:dyDescent="0.25">
      <c r="A41" s="3">
        <f t="shared" si="6"/>
        <v>37</v>
      </c>
      <c r="B41">
        <f t="shared" si="5"/>
        <v>57.734030849708439</v>
      </c>
      <c r="C41">
        <f t="shared" si="0"/>
        <v>8.1984072331293021</v>
      </c>
      <c r="D41">
        <f t="shared" si="1"/>
        <v>0.85799697141411868</v>
      </c>
      <c r="E41">
        <f t="shared" si="2"/>
        <v>0.14200302858588132</v>
      </c>
      <c r="F41">
        <f t="shared" si="3"/>
        <v>53.634827233143788</v>
      </c>
      <c r="G41">
        <f>SUM(F41:F$104)</f>
        <v>335.96380210315954</v>
      </c>
      <c r="H41">
        <f t="shared" si="4"/>
        <v>5.8191641421630651</v>
      </c>
    </row>
    <row r="42" spans="1:8" x14ac:dyDescent="0.25">
      <c r="A42" s="3">
        <f t="shared" si="6"/>
        <v>38</v>
      </c>
      <c r="B42">
        <f t="shared" si="5"/>
        <v>49.535623616579137</v>
      </c>
      <c r="C42">
        <f t="shared" si="0"/>
        <v>7.2040442309449091</v>
      </c>
      <c r="D42">
        <f t="shared" si="1"/>
        <v>0.8545684155163481</v>
      </c>
      <c r="E42">
        <f t="shared" si="2"/>
        <v>0.1454315844836519</v>
      </c>
      <c r="F42">
        <f t="shared" si="3"/>
        <v>45.933601501106679</v>
      </c>
      <c r="G42">
        <f>SUM(F42:F$104)</f>
        <v>282.32897487001583</v>
      </c>
      <c r="H42">
        <f t="shared" si="4"/>
        <v>5.6995138903535034</v>
      </c>
    </row>
    <row r="43" spans="1:8" x14ac:dyDescent="0.25">
      <c r="A43" s="3">
        <f t="shared" si="6"/>
        <v>39</v>
      </c>
      <c r="B43">
        <f t="shared" si="5"/>
        <v>42.331579385634228</v>
      </c>
      <c r="C43">
        <f t="shared" si="0"/>
        <v>6.3009048857129457</v>
      </c>
      <c r="D43">
        <f t="shared" si="1"/>
        <v>0.85115356012794463</v>
      </c>
      <c r="E43">
        <f t="shared" si="2"/>
        <v>0.14884643987205537</v>
      </c>
      <c r="F43">
        <f t="shared" si="3"/>
        <v>39.181126942777752</v>
      </c>
      <c r="G43">
        <f>SUM(F43:F$104)</f>
        <v>236.39537336890916</v>
      </c>
      <c r="H43">
        <f t="shared" si="4"/>
        <v>5.5843740488722</v>
      </c>
    </row>
    <row r="44" spans="1:8" x14ac:dyDescent="0.25">
      <c r="A44" s="3">
        <f t="shared" si="6"/>
        <v>40</v>
      </c>
      <c r="B44">
        <f t="shared" si="5"/>
        <v>36.030674499921282</v>
      </c>
      <c r="C44">
        <f t="shared" si="0"/>
        <v>5.4855855024523024</v>
      </c>
      <c r="D44">
        <f t="shared" si="1"/>
        <v>0.84775235050167363</v>
      </c>
      <c r="E44">
        <f t="shared" si="2"/>
        <v>0.15224764949832637</v>
      </c>
      <c r="F44">
        <f t="shared" si="3"/>
        <v>33.287881748695128</v>
      </c>
      <c r="G44">
        <f>SUM(F44:F$104)</f>
        <v>197.21424642613144</v>
      </c>
      <c r="H44">
        <f t="shared" si="4"/>
        <v>5.4735097014784531</v>
      </c>
    </row>
    <row r="45" spans="1:8" x14ac:dyDescent="0.25">
      <c r="A45" s="3">
        <f t="shared" si="6"/>
        <v>41</v>
      </c>
      <c r="B45">
        <f t="shared" si="5"/>
        <v>30.54508899746898</v>
      </c>
      <c r="C45">
        <f t="shared" si="0"/>
        <v>4.7538931088734273</v>
      </c>
      <c r="D45">
        <f t="shared" si="1"/>
        <v>0.84436473210906859</v>
      </c>
      <c r="E45">
        <f t="shared" si="2"/>
        <v>0.15563526789093141</v>
      </c>
      <c r="F45">
        <f t="shared" si="3"/>
        <v>28.168142443032266</v>
      </c>
      <c r="G45">
        <f>SUM(F45:F$104)</f>
        <v>163.92636467743628</v>
      </c>
      <c r="H45">
        <f t="shared" si="4"/>
        <v>5.3667011640077238</v>
      </c>
    </row>
    <row r="46" spans="1:8" x14ac:dyDescent="0.25">
      <c r="A46" s="3">
        <f t="shared" si="6"/>
        <v>42</v>
      </c>
      <c r="B46">
        <f t="shared" si="5"/>
        <v>25.791195888595553</v>
      </c>
      <c r="C46">
        <f t="shared" si="0"/>
        <v>4.1010412774732075</v>
      </c>
      <c r="D46">
        <f t="shared" si="1"/>
        <v>0.84099065063956102</v>
      </c>
      <c r="E46">
        <f t="shared" si="2"/>
        <v>0.15900934936043898</v>
      </c>
      <c r="F46">
        <f t="shared" si="3"/>
        <v>23.740675249858949</v>
      </c>
      <c r="G46">
        <f>SUM(F46:F$104)</f>
        <v>135.75822223440403</v>
      </c>
      <c r="H46">
        <f t="shared" si="4"/>
        <v>5.2637428221943798</v>
      </c>
    </row>
    <row r="47" spans="1:8" x14ac:dyDescent="0.25">
      <c r="A47" s="3">
        <f t="shared" si="6"/>
        <v>43</v>
      </c>
      <c r="B47">
        <f t="shared" si="5"/>
        <v>21.690154611122345</v>
      </c>
      <c r="C47">
        <f t="shared" si="0"/>
        <v>3.5218292763284573</v>
      </c>
      <c r="D47">
        <f t="shared" si="1"/>
        <v>0.83763005199960527</v>
      </c>
      <c r="E47">
        <f t="shared" si="2"/>
        <v>0.16236994800039473</v>
      </c>
      <c r="F47">
        <f t="shared" si="3"/>
        <v>19.929239972958115</v>
      </c>
      <c r="G47">
        <f>SUM(F47:F$104)</f>
        <v>112.01754698454505</v>
      </c>
      <c r="H47">
        <f t="shared" si="4"/>
        <v>5.1644420702794038</v>
      </c>
    </row>
    <row r="48" spans="1:8" x14ac:dyDescent="0.25">
      <c r="A48" s="3">
        <f t="shared" si="6"/>
        <v>44</v>
      </c>
      <c r="B48">
        <f t="shared" si="5"/>
        <v>18.168325334793888</v>
      </c>
      <c r="C48">
        <f t="shared" si="0"/>
        <v>3.0108025077032803</v>
      </c>
      <c r="D48">
        <f t="shared" si="1"/>
        <v>0.83428288231181458</v>
      </c>
      <c r="E48">
        <f t="shared" si="2"/>
        <v>0.16571711768818542</v>
      </c>
      <c r="F48">
        <f t="shared" si="3"/>
        <v>16.662924080942247</v>
      </c>
      <c r="G48">
        <f>SUM(F48:F$104)</f>
        <v>92.088307011586934</v>
      </c>
      <c r="H48">
        <f t="shared" si="4"/>
        <v>5.0686183406915326</v>
      </c>
    </row>
    <row r="49" spans="1:8" x14ac:dyDescent="0.25">
      <c r="A49" s="3">
        <f t="shared" si="6"/>
        <v>45</v>
      </c>
      <c r="B49">
        <f t="shared" si="5"/>
        <v>15.157522827090608</v>
      </c>
      <c r="C49">
        <f t="shared" si="0"/>
        <v>2.5623930588825612</v>
      </c>
      <c r="D49">
        <f t="shared" si="1"/>
        <v>0.83094908791409705</v>
      </c>
      <c r="E49">
        <f t="shared" si="2"/>
        <v>0.16905091208590295</v>
      </c>
      <c r="F49">
        <f t="shared" si="3"/>
        <v>13.876326297649328</v>
      </c>
      <c r="G49">
        <f>SUM(F49:F$104)</f>
        <v>75.425382930644687</v>
      </c>
      <c r="H49">
        <f t="shared" si="4"/>
        <v>4.976102216111399</v>
      </c>
    </row>
    <row r="50" spans="1:8" x14ac:dyDescent="0.25">
      <c r="A50" s="3">
        <f t="shared" si="6"/>
        <v>46</v>
      </c>
      <c r="B50">
        <f t="shared" si="5"/>
        <v>12.595129768208047</v>
      </c>
      <c r="C50">
        <f t="shared" si="0"/>
        <v>2.1710399578817174</v>
      </c>
      <c r="D50">
        <f t="shared" si="1"/>
        <v>0.82762861535879206</v>
      </c>
      <c r="E50">
        <f t="shared" si="2"/>
        <v>0.17237138464120794</v>
      </c>
      <c r="F50">
        <f t="shared" si="3"/>
        <v>11.509609789267188</v>
      </c>
      <c r="G50">
        <f>SUM(F50:F$104)</f>
        <v>61.549056632995359</v>
      </c>
      <c r="H50">
        <f t="shared" si="4"/>
        <v>4.8867346161334675</v>
      </c>
    </row>
    <row r="51" spans="1:8" x14ac:dyDescent="0.25">
      <c r="A51" s="3">
        <f t="shared" si="6"/>
        <v>47</v>
      </c>
      <c r="B51">
        <f t="shared" si="5"/>
        <v>10.424089810326329</v>
      </c>
      <c r="C51">
        <f t="shared" si="0"/>
        <v>1.8312893851945748</v>
      </c>
      <c r="D51">
        <f t="shared" si="1"/>
        <v>0.82432141141181847</v>
      </c>
      <c r="E51">
        <f t="shared" si="2"/>
        <v>0.17567858858818153</v>
      </c>
      <c r="F51">
        <f t="shared" si="3"/>
        <v>9.5084451177290426</v>
      </c>
      <c r="G51">
        <f>SUM(F51:F$104)</f>
        <v>50.039446843728172</v>
      </c>
      <c r="H51">
        <f t="shared" si="4"/>
        <v>4.8003660515432252</v>
      </c>
    </row>
    <row r="52" spans="1:8" x14ac:dyDescent="0.25">
      <c r="A52" s="3">
        <f t="shared" si="6"/>
        <v>48</v>
      </c>
      <c r="B52">
        <f t="shared" si="5"/>
        <v>8.5928004251317542</v>
      </c>
      <c r="C52">
        <f t="shared" si="0"/>
        <v>1.537875635287274</v>
      </c>
      <c r="D52">
        <f t="shared" si="1"/>
        <v>0.82102742305181686</v>
      </c>
      <c r="E52">
        <f t="shared" si="2"/>
        <v>0.17897257694818314</v>
      </c>
      <c r="F52">
        <f t="shared" si="3"/>
        <v>7.8238626074881168</v>
      </c>
      <c r="G52">
        <f>SUM(F52:F$104)</f>
        <v>40.531001725999133</v>
      </c>
      <c r="H52">
        <f t="shared" si="4"/>
        <v>4.7168559399397045</v>
      </c>
    </row>
    <row r="53" spans="1:8" x14ac:dyDescent="0.25">
      <c r="A53" s="3">
        <f t="shared" si="6"/>
        <v>49</v>
      </c>
      <c r="B53">
        <f t="shared" si="5"/>
        <v>7.0549247898444802</v>
      </c>
      <c r="C53">
        <f t="shared" si="0"/>
        <v>1.2857840475473283</v>
      </c>
      <c r="D53">
        <f t="shared" si="1"/>
        <v>0.81774659746930167</v>
      </c>
      <c r="E53">
        <f t="shared" si="2"/>
        <v>0.18225340253069833</v>
      </c>
      <c r="F53">
        <f t="shared" si="3"/>
        <v>6.4120327660708156</v>
      </c>
      <c r="G53">
        <f>SUM(F53:F$104)</f>
        <v>32.707139118511016</v>
      </c>
      <c r="H53">
        <f t="shared" si="4"/>
        <v>4.6360719770666776</v>
      </c>
    </row>
    <row r="54" spans="1:8" x14ac:dyDescent="0.25">
      <c r="A54" s="3">
        <f t="shared" si="6"/>
        <v>50</v>
      </c>
      <c r="B54">
        <f t="shared" si="5"/>
        <v>5.7691407422971519</v>
      </c>
      <c r="C54">
        <f t="shared" si="0"/>
        <v>1.0702974400306244</v>
      </c>
      <c r="D54">
        <f t="shared" si="1"/>
        <v>0.81447888206581454</v>
      </c>
      <c r="E54">
        <f t="shared" si="2"/>
        <v>0.18552111793418546</v>
      </c>
      <c r="F54">
        <f t="shared" si="3"/>
        <v>5.2339920222818392</v>
      </c>
      <c r="G54">
        <f>SUM(F54:F$104)</f>
        <v>26.295106352440207</v>
      </c>
      <c r="H54">
        <f t="shared" si="4"/>
        <v>4.5578895587785651</v>
      </c>
    </row>
    <row r="55" spans="1:8" x14ac:dyDescent="0.25">
      <c r="A55" s="3">
        <f t="shared" si="6"/>
        <v>51</v>
      </c>
      <c r="B55">
        <f t="shared" si="5"/>
        <v>4.6988433022665275</v>
      </c>
      <c r="C55">
        <f t="shared" si="0"/>
        <v>0.88702778855881759</v>
      </c>
      <c r="D55">
        <f t="shared" si="1"/>
        <v>0.81122422445307929</v>
      </c>
      <c r="E55">
        <f t="shared" si="2"/>
        <v>0.18877577554692071</v>
      </c>
      <c r="F55">
        <f t="shared" si="3"/>
        <v>4.2553294079871185</v>
      </c>
      <c r="G55">
        <f>SUM(F55:F$104)</f>
        <v>21.061114330158365</v>
      </c>
      <c r="H55">
        <f t="shared" si="4"/>
        <v>4.4821912490674789</v>
      </c>
    </row>
    <row r="56" spans="1:8" x14ac:dyDescent="0.25">
      <c r="A56" s="3">
        <f t="shared" si="6"/>
        <v>52</v>
      </c>
      <c r="B56">
        <f t="shared" si="5"/>
        <v>3.8118155137077099</v>
      </c>
      <c r="C56">
        <f t="shared" si="0"/>
        <v>0.73193500922908417</v>
      </c>
      <c r="D56">
        <f t="shared" si="1"/>
        <v>0.80798257245216487</v>
      </c>
      <c r="E56">
        <f t="shared" si="2"/>
        <v>0.19201742754783513</v>
      </c>
      <c r="F56">
        <f t="shared" si="3"/>
        <v>3.4458480090931678</v>
      </c>
      <c r="G56">
        <f>SUM(F56:F$104)</f>
        <v>16.805784922171242</v>
      </c>
      <c r="H56">
        <f t="shared" si="4"/>
        <v>4.4088662900226367</v>
      </c>
    </row>
    <row r="57" spans="1:8" x14ac:dyDescent="0.25">
      <c r="A57" s="3">
        <f t="shared" si="6"/>
        <v>53</v>
      </c>
      <c r="B57">
        <f t="shared" si="5"/>
        <v>3.0798805044786257</v>
      </c>
      <c r="C57">
        <f t="shared" si="0"/>
        <v>0.60133473675703852</v>
      </c>
      <c r="D57">
        <f t="shared" si="1"/>
        <v>0.80475387409264609</v>
      </c>
      <c r="E57">
        <f t="shared" si="2"/>
        <v>0.19524612590735391</v>
      </c>
      <c r="F57">
        <f t="shared" si="3"/>
        <v>2.7792131361001067</v>
      </c>
      <c r="G57">
        <f>SUM(F57:F$104)</f>
        <v>13.359936913078078</v>
      </c>
      <c r="H57">
        <f t="shared" si="4"/>
        <v>4.3378101499881732</v>
      </c>
    </row>
    <row r="58" spans="1:8" x14ac:dyDescent="0.25">
      <c r="A58" s="3">
        <f t="shared" si="6"/>
        <v>54</v>
      </c>
      <c r="B58">
        <f t="shared" si="5"/>
        <v>2.4785457677215872</v>
      </c>
      <c r="C58">
        <f t="shared" si="0"/>
        <v>0.4918969577892327</v>
      </c>
      <c r="D58">
        <f t="shared" si="1"/>
        <v>0.80153807761177198</v>
      </c>
      <c r="E58">
        <f t="shared" si="2"/>
        <v>0.19846192238822802</v>
      </c>
      <c r="F58">
        <f t="shared" si="3"/>
        <v>2.2325972888269709</v>
      </c>
      <c r="G58">
        <f>SUM(F58:F$104)</f>
        <v>10.580723776977973</v>
      </c>
      <c r="H58">
        <f t="shared" si="4"/>
        <v>4.2689241065353993</v>
      </c>
    </row>
    <row r="59" spans="1:8" x14ac:dyDescent="0.25">
      <c r="A59" s="3">
        <f t="shared" si="6"/>
        <v>55</v>
      </c>
      <c r="B59">
        <f t="shared" si="5"/>
        <v>1.9866488099323545</v>
      </c>
      <c r="C59">
        <f t="shared" si="0"/>
        <v>0.40063727110280034</v>
      </c>
      <c r="D59">
        <f t="shared" si="1"/>
        <v>0.79833513145363522</v>
      </c>
      <c r="E59">
        <f t="shared" si="2"/>
        <v>0.20166486854636478</v>
      </c>
      <c r="F59">
        <f t="shared" si="3"/>
        <v>1.7863301743809543</v>
      </c>
      <c r="G59">
        <f>SUM(F59:F$104)</f>
        <v>8.3481264881510011</v>
      </c>
      <c r="H59">
        <f t="shared" si="4"/>
        <v>4.2021148611743087</v>
      </c>
    </row>
    <row r="60" spans="1:8" x14ac:dyDescent="0.25">
      <c r="A60" s="3">
        <f t="shared" si="6"/>
        <v>56</v>
      </c>
      <c r="B60">
        <f t="shared" si="5"/>
        <v>1.5860115388295541</v>
      </c>
      <c r="C60">
        <f t="shared" si="0"/>
        <v>0.32490241873751224</v>
      </c>
      <c r="D60">
        <f t="shared" si="1"/>
        <v>0.79514498426834657</v>
      </c>
      <c r="E60">
        <f t="shared" si="2"/>
        <v>0.20485501573165343</v>
      </c>
      <c r="F60">
        <f t="shared" si="3"/>
        <v>1.4235603294607979</v>
      </c>
      <c r="G60">
        <f>SUM(F60:F$104)</f>
        <v>6.5617963137700475</v>
      </c>
      <c r="H60">
        <f t="shared" si="4"/>
        <v>4.1372941829997822</v>
      </c>
    </row>
    <row r="61" spans="1:8" x14ac:dyDescent="0.25">
      <c r="A61" s="3">
        <f t="shared" si="6"/>
        <v>57</v>
      </c>
      <c r="B61">
        <f t="shared" si="5"/>
        <v>1.2611091200920419</v>
      </c>
      <c r="C61">
        <f t="shared" si="0"/>
        <v>0.26235157594324587</v>
      </c>
      <c r="D61">
        <f t="shared" si="1"/>
        <v>0.79196758491121044</v>
      </c>
      <c r="E61">
        <f t="shared" si="2"/>
        <v>0.20803241508878956</v>
      </c>
      <c r="F61">
        <f t="shared" si="3"/>
        <v>1.129933332120419</v>
      </c>
      <c r="G61">
        <f>SUM(F61:F$104)</f>
        <v>5.1382359843092491</v>
      </c>
      <c r="H61">
        <f t="shared" si="4"/>
        <v>4.0743785787024009</v>
      </c>
    </row>
    <row r="62" spans="1:8" x14ac:dyDescent="0.25">
      <c r="A62" s="3">
        <f t="shared" si="6"/>
        <v>58</v>
      </c>
      <c r="B62">
        <f t="shared" si="5"/>
        <v>0.99875754414879603</v>
      </c>
      <c r="C62">
        <f t="shared" si="0"/>
        <v>0.21093471446362766</v>
      </c>
      <c r="D62">
        <f t="shared" si="1"/>
        <v>0.78880288244190488</v>
      </c>
      <c r="E62">
        <f t="shared" si="2"/>
        <v>0.21119711755809512</v>
      </c>
      <c r="F62">
        <f t="shared" si="3"/>
        <v>0.89329018691698225</v>
      </c>
      <c r="G62">
        <f>SUM(F62:F$104)</f>
        <v>4.0083026521888296</v>
      </c>
      <c r="H62">
        <f t="shared" si="4"/>
        <v>4.0132889865727694</v>
      </c>
    </row>
    <row r="63" spans="1:8" x14ac:dyDescent="0.25">
      <c r="A63" s="3">
        <f t="shared" si="6"/>
        <v>59</v>
      </c>
      <c r="B63">
        <f t="shared" si="5"/>
        <v>0.78782282968516837</v>
      </c>
      <c r="C63">
        <f t="shared" si="0"/>
        <v>0.16886917270393065</v>
      </c>
      <c r="D63">
        <f t="shared" si="1"/>
        <v>0.78565082612366721</v>
      </c>
      <c r="E63">
        <f t="shared" si="2"/>
        <v>0.21434917387633279</v>
      </c>
      <c r="F63">
        <f t="shared" si="3"/>
        <v>0.70338824333320304</v>
      </c>
      <c r="G63">
        <f>SUM(F63:F$104)</f>
        <v>3.1150124652718452</v>
      </c>
      <c r="H63">
        <f t="shared" si="4"/>
        <v>3.9539504922911077</v>
      </c>
    </row>
    <row r="64" spans="1:8" x14ac:dyDescent="0.25">
      <c r="A64" s="3">
        <f t="shared" si="6"/>
        <v>60</v>
      </c>
      <c r="B64">
        <f t="shared" si="5"/>
        <v>0.61895365698123772</v>
      </c>
      <c r="C64">
        <f t="shared" si="0"/>
        <v>0.13461538572361392</v>
      </c>
      <c r="D64">
        <f t="shared" si="1"/>
        <v>0.78251136542247701</v>
      </c>
      <c r="E64">
        <f t="shared" si="2"/>
        <v>0.21748863457752299</v>
      </c>
      <c r="F64">
        <f t="shared" si="3"/>
        <v>0.55164596411943079</v>
      </c>
      <c r="G64">
        <f>SUM(F64:F$104)</f>
        <v>2.4116242219386419</v>
      </c>
      <c r="H64">
        <f t="shared" si="4"/>
        <v>3.8962920644182337</v>
      </c>
    </row>
    <row r="65" spans="1:8" x14ac:dyDescent="0.25">
      <c r="A65" s="3">
        <f t="shared" si="6"/>
        <v>61</v>
      </c>
      <c r="B65">
        <f t="shared" si="5"/>
        <v>0.4843382712576238</v>
      </c>
      <c r="C65">
        <f t="shared" si="0"/>
        <v>0.10685255409652328</v>
      </c>
      <c r="D65">
        <f t="shared" si="1"/>
        <v>0.7793844500062489</v>
      </c>
      <c r="E65">
        <f t="shared" si="2"/>
        <v>0.2206155499937511</v>
      </c>
      <c r="F65">
        <f t="shared" si="3"/>
        <v>0.43091199420936216</v>
      </c>
      <c r="G65">
        <f>SUM(F65:F$104)</f>
        <v>1.8599782578192148</v>
      </c>
      <c r="H65">
        <f t="shared" si="4"/>
        <v>3.8402463075850473</v>
      </c>
    </row>
    <row r="66" spans="1:8" x14ac:dyDescent="0.25">
      <c r="A66" s="3">
        <f t="shared" si="6"/>
        <v>62</v>
      </c>
      <c r="B66">
        <f t="shared" si="5"/>
        <v>0.37748571716110052</v>
      </c>
      <c r="C66">
        <f t="shared" si="0"/>
        <v>8.4454868272508865E-2</v>
      </c>
      <c r="D66">
        <f t="shared" si="1"/>
        <v>0.77627002974402382</v>
      </c>
      <c r="E66">
        <f t="shared" si="2"/>
        <v>0.22372997025597618</v>
      </c>
      <c r="F66">
        <f t="shared" si="3"/>
        <v>0.33525828302484606</v>
      </c>
      <c r="G66">
        <f>SUM(F66:F$104)</f>
        <v>1.4290662636098526</v>
      </c>
      <c r="H66">
        <f t="shared" si="4"/>
        <v>3.7857492314072547</v>
      </c>
    </row>
    <row r="67" spans="1:8" x14ac:dyDescent="0.25">
      <c r="A67" s="3">
        <f t="shared" si="6"/>
        <v>63</v>
      </c>
      <c r="B67">
        <f t="shared" si="5"/>
        <v>0.29303084888859166</v>
      </c>
      <c r="C67">
        <f t="shared" si="0"/>
        <v>6.6468757484795526E-2</v>
      </c>
      <c r="D67">
        <f t="shared" si="1"/>
        <v>0.77316805470516692</v>
      </c>
      <c r="E67">
        <f t="shared" si="2"/>
        <v>0.22683194529483308</v>
      </c>
      <c r="F67">
        <f t="shared" si="3"/>
        <v>0.25979647014619389</v>
      </c>
      <c r="G67">
        <f>SUM(F67:F$104)</f>
        <v>1.0938079805850063</v>
      </c>
      <c r="H67">
        <f t="shared" si="4"/>
        <v>3.7327400331180307</v>
      </c>
    </row>
    <row r="68" spans="1:8" x14ac:dyDescent="0.25">
      <c r="A68" s="3">
        <f t="shared" si="6"/>
        <v>64</v>
      </c>
      <c r="B68">
        <f t="shared" si="5"/>
        <v>0.22656209140379613</v>
      </c>
      <c r="C68">
        <f t="shared" si="0"/>
        <v>5.2091501526825401E-2</v>
      </c>
      <c r="D68">
        <f t="shared" si="1"/>
        <v>0.77007847515856487</v>
      </c>
      <c r="E68">
        <f t="shared" si="2"/>
        <v>0.22992152484143513</v>
      </c>
      <c r="F68">
        <f t="shared" si="3"/>
        <v>0.20051634064038343</v>
      </c>
      <c r="G68">
        <f>SUM(F68:F$104)</f>
        <v>0.83401151043881117</v>
      </c>
      <c r="H68">
        <f t="shared" si="4"/>
        <v>3.6811608917944381</v>
      </c>
    </row>
    <row r="69" spans="1:8" x14ac:dyDescent="0.25">
      <c r="A69" s="3">
        <f t="shared" si="6"/>
        <v>65</v>
      </c>
      <c r="B69">
        <f t="shared" si="5"/>
        <v>0.17447058987697073</v>
      </c>
      <c r="C69">
        <f t="shared" ref="C69:C104" si="7">B69-B70</f>
        <v>4.06514308235644E-2</v>
      </c>
      <c r="D69">
        <f t="shared" ref="D69:D104" si="8">B70/B69</f>
        <v>0.76700124157183125</v>
      </c>
      <c r="E69">
        <f t="shared" ref="E69:E104" si="9">1-D69</f>
        <v>0.23299875842816875</v>
      </c>
      <c r="F69">
        <f t="shared" ref="F69:F104" si="10">B69-(C69/2)</f>
        <v>0.15414487446518854</v>
      </c>
      <c r="G69">
        <f>SUM(F69:F$104)</f>
        <v>0.63349516979842768</v>
      </c>
      <c r="H69">
        <f t="shared" ref="H69:H104" si="11">G69/B69</f>
        <v>3.6309567718269404</v>
      </c>
    </row>
    <row r="70" spans="1:8" x14ac:dyDescent="0.25">
      <c r="A70" s="3">
        <f t="shared" si="6"/>
        <v>66</v>
      </c>
      <c r="B70">
        <f t="shared" ref="B70:B104" si="12">B$4*(B$1^A70)*(D$1^(A70*A70))</f>
        <v>0.13381915905340633</v>
      </c>
      <c r="C70">
        <f t="shared" si="7"/>
        <v>3.1589845200061029E-2</v>
      </c>
      <c r="D70">
        <f t="shared" si="8"/>
        <v>0.76393630461050999</v>
      </c>
      <c r="E70">
        <f t="shared" si="9"/>
        <v>0.23606369538949001</v>
      </c>
      <c r="F70">
        <f t="shared" si="10"/>
        <v>0.11802423645337581</v>
      </c>
      <c r="G70">
        <f>SUM(F70:F$104)</f>
        <v>0.47935029533323925</v>
      </c>
      <c r="H70">
        <f t="shared" si="11"/>
        <v>3.5820752329039354</v>
      </c>
    </row>
    <row r="71" spans="1:8" x14ac:dyDescent="0.25">
      <c r="A71" s="3">
        <f t="shared" ref="A71:A104" si="13">A70+1</f>
        <v>67</v>
      </c>
      <c r="B71">
        <f t="shared" si="12"/>
        <v>0.1022293138533453</v>
      </c>
      <c r="C71">
        <f t="shared" si="7"/>
        <v>2.4444703955607591E-2</v>
      </c>
      <c r="D71">
        <f t="shared" si="8"/>
        <v>0.76088361513728697</v>
      </c>
      <c r="E71">
        <f t="shared" si="9"/>
        <v>0.23911638486271303</v>
      </c>
      <c r="F71">
        <f t="shared" si="10"/>
        <v>9.0006961875541497E-2</v>
      </c>
      <c r="G71">
        <f>SUM(F71:F$104)</f>
        <v>0.36132605887986347</v>
      </c>
      <c r="H71">
        <f t="shared" si="11"/>
        <v>3.5344662431972256</v>
      </c>
    </row>
    <row r="72" spans="1:8" x14ac:dyDescent="0.25">
      <c r="A72" s="3">
        <f t="shared" si="13"/>
        <v>68</v>
      </c>
      <c r="B72">
        <f t="shared" si="12"/>
        <v>7.7784609897737708E-2</v>
      </c>
      <c r="C72">
        <f t="shared" si="7"/>
        <v>1.8836078117286881E-2</v>
      </c>
      <c r="D72">
        <f t="shared" si="8"/>
        <v>0.75784312421119815</v>
      </c>
      <c r="E72">
        <f t="shared" si="9"/>
        <v>0.24215687578880185</v>
      </c>
      <c r="F72">
        <f t="shared" si="10"/>
        <v>6.8366570839094268E-2</v>
      </c>
      <c r="G72">
        <f>SUM(F72:F$104)</f>
        <v>0.27131909700432189</v>
      </c>
      <c r="H72">
        <f t="shared" si="11"/>
        <v>3.4880819915536136</v>
      </c>
    </row>
    <row r="73" spans="1:8" x14ac:dyDescent="0.25">
      <c r="A73" s="3">
        <f t="shared" si="13"/>
        <v>69</v>
      </c>
      <c r="B73">
        <f t="shared" si="12"/>
        <v>5.8948531780450827E-2</v>
      </c>
      <c r="C73">
        <f t="shared" si="7"/>
        <v>1.4453308551301551E-2</v>
      </c>
      <c r="D73">
        <f t="shared" si="8"/>
        <v>0.75481478308685002</v>
      </c>
      <c r="E73">
        <f t="shared" si="9"/>
        <v>0.24518521691314998</v>
      </c>
      <c r="F73">
        <f t="shared" si="10"/>
        <v>5.1721877504800048E-2</v>
      </c>
      <c r="G73">
        <f>SUM(F73:F$104)</f>
        <v>0.20295252616522783</v>
      </c>
      <c r="H73">
        <f t="shared" si="11"/>
        <v>3.4428766931992225</v>
      </c>
    </row>
    <row r="74" spans="1:8" s="1" customFormat="1" x14ac:dyDescent="0.25">
      <c r="A74" s="4">
        <f t="shared" si="13"/>
        <v>70</v>
      </c>
      <c r="B74" s="1">
        <f t="shared" si="12"/>
        <v>4.4495223229149276E-2</v>
      </c>
      <c r="C74" s="1">
        <f t="shared" si="7"/>
        <v>1.1043779225509337E-2</v>
      </c>
      <c r="D74" s="1">
        <f t="shared" si="8"/>
        <v>0.75179854321363548</v>
      </c>
      <c r="E74" s="1">
        <f t="shared" si="9"/>
        <v>0.24820145678636452</v>
      </c>
      <c r="F74" s="1">
        <f t="shared" si="10"/>
        <v>3.8973333616394608E-2</v>
      </c>
      <c r="G74" s="1">
        <f>SUM(F74:F$104)</f>
        <v>0.15123064866042776</v>
      </c>
      <c r="H74" s="1">
        <f t="shared" si="11"/>
        <v>3.3988063815658087</v>
      </c>
    </row>
    <row r="75" spans="1:8" x14ac:dyDescent="0.25">
      <c r="A75" s="3">
        <f t="shared" si="13"/>
        <v>71</v>
      </c>
      <c r="B75">
        <f t="shared" si="12"/>
        <v>3.3451444003639939E-2</v>
      </c>
      <c r="C75">
        <f t="shared" si="7"/>
        <v>8.4031915258047825E-3</v>
      </c>
      <c r="D75">
        <f t="shared" si="8"/>
        <v>0.74879435623495327</v>
      </c>
      <c r="E75">
        <f t="shared" si="9"/>
        <v>0.25120564376504673</v>
      </c>
      <c r="F75">
        <f t="shared" si="10"/>
        <v>2.924984824073755E-2</v>
      </c>
      <c r="G75">
        <f>SUM(F75:F$104)</f>
        <v>0.11225731504403307</v>
      </c>
      <c r="H75">
        <f t="shared" si="11"/>
        <v>3.3558286760899785</v>
      </c>
    </row>
    <row r="76" spans="1:8" x14ac:dyDescent="0.25">
      <c r="A76" s="3">
        <f t="shared" si="13"/>
        <v>72</v>
      </c>
      <c r="B76">
        <f t="shared" si="12"/>
        <v>2.5048252477835157E-2</v>
      </c>
      <c r="C76">
        <f t="shared" si="7"/>
        <v>6.3672113252794503E-3</v>
      </c>
      <c r="D76">
        <f t="shared" si="8"/>
        <v>0.74580217398743864</v>
      </c>
      <c r="E76">
        <f t="shared" si="9"/>
        <v>0.25419782601256136</v>
      </c>
      <c r="F76">
        <f t="shared" si="10"/>
        <v>2.1864646815195433E-2</v>
      </c>
      <c r="G76">
        <f>SUM(F76:F$104)</f>
        <v>8.3007466803295515E-2</v>
      </c>
      <c r="H76">
        <f t="shared" si="11"/>
        <v>3.3139025118318193</v>
      </c>
    </row>
    <row r="77" spans="1:8" x14ac:dyDescent="0.25">
      <c r="A77" s="3">
        <f t="shared" si="13"/>
        <v>73</v>
      </c>
      <c r="B77">
        <f t="shared" si="12"/>
        <v>1.8681041152555707E-2</v>
      </c>
      <c r="C77">
        <f t="shared" si="7"/>
        <v>4.8043537636021389E-3</v>
      </c>
      <c r="D77">
        <f t="shared" si="8"/>
        <v>0.74282194850018479</v>
      </c>
      <c r="E77">
        <f t="shared" si="9"/>
        <v>0.25717805149981521</v>
      </c>
      <c r="F77">
        <f t="shared" si="10"/>
        <v>1.6278864270754638E-2</v>
      </c>
      <c r="G77">
        <f>SUM(F77:F$104)</f>
        <v>6.1142819988100082E-2</v>
      </c>
      <c r="H77">
        <f t="shared" si="11"/>
        <v>3.2729878109462485</v>
      </c>
    </row>
    <row r="78" spans="1:8" x14ac:dyDescent="0.25">
      <c r="A78" s="3">
        <f t="shared" si="13"/>
        <v>74</v>
      </c>
      <c r="B78">
        <f t="shared" si="12"/>
        <v>1.3876687388953568E-2</v>
      </c>
      <c r="C78">
        <f t="shared" si="7"/>
        <v>3.6099698241912389E-3</v>
      </c>
      <c r="D78">
        <f t="shared" si="8"/>
        <v>0.73985363199397802</v>
      </c>
      <c r="E78">
        <f t="shared" si="9"/>
        <v>0.26014636800602198</v>
      </c>
      <c r="F78">
        <f t="shared" si="10"/>
        <v>1.2071702476857949E-2</v>
      </c>
      <c r="G78">
        <f>SUM(F78:F$104)</f>
        <v>4.4863955717345437E-2</v>
      </c>
      <c r="H78">
        <f t="shared" si="11"/>
        <v>3.2330450675900542</v>
      </c>
    </row>
    <row r="79" spans="1:8" x14ac:dyDescent="0.25">
      <c r="A79" s="3">
        <f t="shared" si="13"/>
        <v>75</v>
      </c>
      <c r="B79">
        <f t="shared" si="12"/>
        <v>1.0266717564762329E-2</v>
      </c>
      <c r="C79">
        <f t="shared" si="7"/>
        <v>2.7012023754592173E-3</v>
      </c>
      <c r="D79">
        <f t="shared" si="8"/>
        <v>0.73689717688053014</v>
      </c>
      <c r="E79">
        <f t="shared" si="9"/>
        <v>0.26310282311946986</v>
      </c>
      <c r="F79">
        <f t="shared" si="10"/>
        <v>8.9161163770327193E-3</v>
      </c>
      <c r="G79">
        <f>SUM(F79:F$104)</f>
        <v>3.2792253240487498E-2</v>
      </c>
      <c r="H79">
        <f t="shared" si="11"/>
        <v>3.194034805538807</v>
      </c>
    </row>
    <row r="80" spans="1:8" x14ac:dyDescent="0.25">
      <c r="A80" s="3">
        <f t="shared" si="13"/>
        <v>76</v>
      </c>
      <c r="B80">
        <f t="shared" si="12"/>
        <v>7.5655151893031115E-3</v>
      </c>
      <c r="C80">
        <f t="shared" si="7"/>
        <v>2.0127861317703168E-3</v>
      </c>
      <c r="D80">
        <f t="shared" si="8"/>
        <v>0.7339525357617156</v>
      </c>
      <c r="E80">
        <f t="shared" si="9"/>
        <v>0.2660474642382844</v>
      </c>
      <c r="F80">
        <f t="shared" si="10"/>
        <v>6.5591221234179535E-3</v>
      </c>
      <c r="G80">
        <f>SUM(F80:F$104)</f>
        <v>2.3876136863454793E-2</v>
      </c>
      <c r="H80">
        <f t="shared" si="11"/>
        <v>3.1559168498152359</v>
      </c>
    </row>
    <row r="81" spans="1:8" x14ac:dyDescent="0.25">
      <c r="A81" s="3">
        <f t="shared" si="13"/>
        <v>77</v>
      </c>
      <c r="B81">
        <f t="shared" si="12"/>
        <v>5.5527290575327947E-3</v>
      </c>
      <c r="C81">
        <f t="shared" si="7"/>
        <v>1.4935749418892464E-3</v>
      </c>
      <c r="D81">
        <f t="shared" si="8"/>
        <v>0.7310196614288117</v>
      </c>
      <c r="E81">
        <f t="shared" si="9"/>
        <v>0.2689803385711883</v>
      </c>
      <c r="F81">
        <f t="shared" si="10"/>
        <v>4.8059415865881715E-3</v>
      </c>
      <c r="G81">
        <f>SUM(F81:F$104)</f>
        <v>1.7317014740036836E-2</v>
      </c>
      <c r="H81">
        <f t="shared" si="11"/>
        <v>3.1186493273149516</v>
      </c>
    </row>
    <row r="82" spans="1:8" x14ac:dyDescent="0.25">
      <c r="A82" s="3">
        <f t="shared" si="13"/>
        <v>78</v>
      </c>
      <c r="B82">
        <f t="shared" si="12"/>
        <v>4.0591541156435483E-3</v>
      </c>
      <c r="C82">
        <f t="shared" si="7"/>
        <v>1.1036900649217854E-3</v>
      </c>
      <c r="D82">
        <f t="shared" si="8"/>
        <v>0.72809850686174216</v>
      </c>
      <c r="E82">
        <f t="shared" si="9"/>
        <v>0.27190149313825784</v>
      </c>
      <c r="F82">
        <f t="shared" si="10"/>
        <v>3.5073090831826553E-3</v>
      </c>
      <c r="G82">
        <f>SUM(F82:F$104)</f>
        <v>1.2511073153448663E-2</v>
      </c>
      <c r="H82">
        <f t="shared" si="11"/>
        <v>3.0821872727700379</v>
      </c>
    </row>
    <row r="83" spans="1:8" x14ac:dyDescent="0.25">
      <c r="A83" s="3">
        <f t="shared" si="13"/>
        <v>79</v>
      </c>
      <c r="B83">
        <f t="shared" si="12"/>
        <v>2.9554640507217628E-3</v>
      </c>
      <c r="C83">
        <f t="shared" si="7"/>
        <v>8.1219395668149716E-4</v>
      </c>
      <c r="D83">
        <f t="shared" si="8"/>
        <v>0.72518902522832285</v>
      </c>
      <c r="E83">
        <f t="shared" si="9"/>
        <v>0.27481097477167715</v>
      </c>
      <c r="F83">
        <f t="shared" si="10"/>
        <v>2.5493670723810142E-3</v>
      </c>
      <c r="G83">
        <f>SUM(F83:F$104)</f>
        <v>9.0037640702660075E-3</v>
      </c>
      <c r="H83">
        <f t="shared" si="11"/>
        <v>3.0464806594643474</v>
      </c>
    </row>
    <row r="84" spans="1:8" x14ac:dyDescent="0.25">
      <c r="A84" s="3">
        <f t="shared" si="13"/>
        <v>80</v>
      </c>
      <c r="B84">
        <f t="shared" si="12"/>
        <v>2.1432700940402657E-3</v>
      </c>
      <c r="C84">
        <f t="shared" si="7"/>
        <v>5.9520503043958089E-4</v>
      </c>
      <c r="D84">
        <f t="shared" si="8"/>
        <v>0.72229116988351039</v>
      </c>
      <c r="E84">
        <f t="shared" si="9"/>
        <v>0.27770883011648961</v>
      </c>
      <c r="F84">
        <f t="shared" si="10"/>
        <v>1.8456675788204751E-3</v>
      </c>
      <c r="G84">
        <f>SUM(F84:F$104)</f>
        <v>6.4543969978849919E-3</v>
      </c>
      <c r="H84">
        <f t="shared" si="11"/>
        <v>3.0114715899935161</v>
      </c>
    </row>
    <row r="85" spans="1:8" x14ac:dyDescent="0.25">
      <c r="A85" s="3">
        <f t="shared" si="13"/>
        <v>81</v>
      </c>
      <c r="B85">
        <f t="shared" si="12"/>
        <v>1.5480650636006848E-3</v>
      </c>
      <c r="C85">
        <f t="shared" si="7"/>
        <v>4.3437948004522767E-4</v>
      </c>
      <c r="D85">
        <f t="shared" si="8"/>
        <v>0.71940489436865585</v>
      </c>
      <c r="E85">
        <f t="shared" si="9"/>
        <v>0.28059510563134415</v>
      </c>
      <c r="F85">
        <f t="shared" si="10"/>
        <v>1.330875323578071E-3</v>
      </c>
      <c r="G85">
        <f>SUM(F85:F$104)</f>
        <v>4.6087294190645155E-3</v>
      </c>
      <c r="H85">
        <f t="shared" si="11"/>
        <v>2.9770902576568403</v>
      </c>
    </row>
    <row r="86" spans="1:8" x14ac:dyDescent="0.25">
      <c r="A86" s="3">
        <f t="shared" si="13"/>
        <v>82</v>
      </c>
      <c r="B86">
        <f t="shared" si="12"/>
        <v>1.1136855835554571E-3</v>
      </c>
      <c r="C86">
        <f t="shared" si="7"/>
        <v>3.1569628263280059E-4</v>
      </c>
      <c r="D86">
        <f t="shared" si="8"/>
        <v>0.71653015241075879</v>
      </c>
      <c r="E86">
        <f t="shared" si="9"/>
        <v>0.28346984758924121</v>
      </c>
      <c r="F86">
        <f t="shared" si="10"/>
        <v>9.5583744223905675E-4</v>
      </c>
      <c r="G86">
        <f>SUM(F86:F$104)</f>
        <v>3.2778540954864462E-3</v>
      </c>
      <c r="H86">
        <f t="shared" si="11"/>
        <v>2.9432491035951549</v>
      </c>
    </row>
    <row r="87" spans="1:8" x14ac:dyDescent="0.25">
      <c r="A87" s="3">
        <f t="shared" si="13"/>
        <v>83</v>
      </c>
      <c r="B87">
        <f t="shared" si="12"/>
        <v>7.9798930092265651E-4</v>
      </c>
      <c r="C87">
        <f t="shared" si="7"/>
        <v>2.2849075195845788E-4</v>
      </c>
      <c r="D87">
        <f t="shared" si="8"/>
        <v>0.71366689792172555</v>
      </c>
      <c r="E87">
        <f t="shared" si="9"/>
        <v>0.28633310207827445</v>
      </c>
      <c r="F87">
        <f t="shared" si="10"/>
        <v>6.8374392494342752E-4</v>
      </c>
      <c r="G87">
        <f>SUM(F87:F$104)</f>
        <v>2.3220166532473894E-3</v>
      </c>
      <c r="H87">
        <f t="shared" si="11"/>
        <v>2.9098343180323494</v>
      </c>
    </row>
    <row r="88" spans="1:8" x14ac:dyDescent="0.25">
      <c r="A88" s="3">
        <f t="shared" si="13"/>
        <v>84</v>
      </c>
      <c r="B88">
        <f t="shared" si="12"/>
        <v>5.6949854896419863E-4</v>
      </c>
      <c r="C88">
        <f t="shared" si="7"/>
        <v>1.6469038947618481E-4</v>
      </c>
      <c r="D88">
        <f t="shared" si="8"/>
        <v>0.71081508499763002</v>
      </c>
      <c r="E88">
        <f t="shared" si="9"/>
        <v>0.28918491500236998</v>
      </c>
      <c r="F88">
        <f t="shared" si="10"/>
        <v>4.8715335422610623E-4</v>
      </c>
      <c r="G88">
        <f>SUM(F88:F$104)</f>
        <v>1.6382727283039615E-3</v>
      </c>
      <c r="H88">
        <f t="shared" si="11"/>
        <v>2.8766934196472396</v>
      </c>
    </row>
    <row r="89" spans="1:8" x14ac:dyDescent="0.25">
      <c r="A89" s="3">
        <f t="shared" si="13"/>
        <v>85</v>
      </c>
      <c r="B89">
        <f t="shared" si="12"/>
        <v>4.0480815948801382E-4</v>
      </c>
      <c r="C89">
        <f t="shared" si="7"/>
        <v>1.1821423720399874E-4</v>
      </c>
      <c r="D89">
        <f t="shared" si="8"/>
        <v>0.70797466791797958</v>
      </c>
      <c r="E89">
        <f t="shared" si="9"/>
        <v>0.29202533208202042</v>
      </c>
      <c r="F89">
        <f t="shared" si="10"/>
        <v>3.4570104088601443E-4</v>
      </c>
      <c r="G89">
        <f>SUM(F89:F$104)</f>
        <v>1.1511193740778556E-3</v>
      </c>
      <c r="H89">
        <f t="shared" si="11"/>
        <v>2.8436170247500647</v>
      </c>
    </row>
    <row r="90" spans="1:8" x14ac:dyDescent="0.25">
      <c r="A90" s="3">
        <f t="shared" si="13"/>
        <v>86</v>
      </c>
      <c r="B90">
        <f t="shared" si="12"/>
        <v>2.8659392228401508E-4</v>
      </c>
      <c r="C90">
        <f t="shared" si="7"/>
        <v>8.4503478670555762E-5</v>
      </c>
      <c r="D90">
        <f t="shared" si="8"/>
        <v>0.70514560114497937</v>
      </c>
      <c r="E90">
        <f t="shared" si="9"/>
        <v>0.29485439885502063</v>
      </c>
      <c r="F90">
        <f t="shared" si="10"/>
        <v>2.443421829487372E-4</v>
      </c>
      <c r="G90">
        <f>SUM(F90:F$104)</f>
        <v>8.0541833319184132E-4</v>
      </c>
      <c r="H90">
        <f t="shared" si="11"/>
        <v>2.8103119800065763</v>
      </c>
    </row>
    <row r="91" spans="1:8" x14ac:dyDescent="0.25">
      <c r="A91" s="3">
        <f t="shared" si="13"/>
        <v>87</v>
      </c>
      <c r="B91">
        <f t="shared" si="12"/>
        <v>2.0209044361345932E-4</v>
      </c>
      <c r="C91">
        <f t="shared" si="7"/>
        <v>6.0156699002631477E-5</v>
      </c>
      <c r="D91">
        <f t="shared" si="8"/>
        <v>0.70232783932280407</v>
      </c>
      <c r="E91">
        <f t="shared" si="9"/>
        <v>0.29767216067719593</v>
      </c>
      <c r="F91">
        <f t="shared" si="10"/>
        <v>1.7201209411214357E-4</v>
      </c>
      <c r="G91">
        <f>SUM(F91:F$104)</f>
        <v>5.6107615024310418E-4</v>
      </c>
      <c r="H91">
        <f t="shared" si="11"/>
        <v>2.776361614190332</v>
      </c>
    </row>
    <row r="92" spans="1:8" x14ac:dyDescent="0.25">
      <c r="A92" s="3">
        <f t="shared" si="13"/>
        <v>88</v>
      </c>
      <c r="B92">
        <f t="shared" si="12"/>
        <v>1.4193374461082784E-4</v>
      </c>
      <c r="C92">
        <f t="shared" si="7"/>
        <v>4.2648061775947804E-5</v>
      </c>
      <c r="D92">
        <f t="shared" si="8"/>
        <v>0.69952133727687005</v>
      </c>
      <c r="E92">
        <f t="shared" si="9"/>
        <v>0.30047866272312995</v>
      </c>
      <c r="F92">
        <f t="shared" si="10"/>
        <v>1.2060971372285394E-4</v>
      </c>
      <c r="G92">
        <f>SUM(F92:F$104)</f>
        <v>3.8906405613096056E-4</v>
      </c>
      <c r="H92">
        <f t="shared" si="11"/>
        <v>2.7411667126640413</v>
      </c>
    </row>
    <row r="93" spans="1:8" x14ac:dyDescent="0.25">
      <c r="A93" s="3">
        <f t="shared" si="13"/>
        <v>89</v>
      </c>
      <c r="B93">
        <f t="shared" si="12"/>
        <v>9.9285682834880038E-5</v>
      </c>
      <c r="C93">
        <f t="shared" si="7"/>
        <v>3.0110761210479451E-5</v>
      </c>
      <c r="D93">
        <f t="shared" si="8"/>
        <v>0.69672605001311183</v>
      </c>
      <c r="E93">
        <f t="shared" si="9"/>
        <v>0.30327394998688817</v>
      </c>
      <c r="F93">
        <f t="shared" si="10"/>
        <v>8.423030222964032E-5</v>
      </c>
      <c r="G93">
        <f>SUM(F93:F$104)</f>
        <v>2.6845434240810664E-4</v>
      </c>
      <c r="H93">
        <f t="shared" si="11"/>
        <v>2.7038575426284521</v>
      </c>
    </row>
    <row r="94" spans="1:8" x14ac:dyDescent="0.25">
      <c r="A94" s="3">
        <f t="shared" si="13"/>
        <v>90</v>
      </c>
      <c r="B94">
        <f t="shared" si="12"/>
        <v>6.9174921624400588E-5</v>
      </c>
      <c r="C94">
        <f t="shared" si="7"/>
        <v>2.1171542816799096E-5</v>
      </c>
      <c r="D94">
        <f t="shared" si="8"/>
        <v>0.69394193271725946</v>
      </c>
      <c r="E94">
        <f t="shared" si="9"/>
        <v>0.30605806728274054</v>
      </c>
      <c r="F94">
        <f t="shared" si="10"/>
        <v>5.858915021600104E-5</v>
      </c>
      <c r="G94">
        <f>SUM(F94:F$104)</f>
        <v>1.8422404017846622E-4</v>
      </c>
      <c r="H94">
        <f t="shared" si="11"/>
        <v>2.6631622537824966</v>
      </c>
    </row>
    <row r="95" spans="1:8" x14ac:dyDescent="0.25">
      <c r="A95" s="3">
        <f t="shared" si="13"/>
        <v>91</v>
      </c>
      <c r="B95">
        <f t="shared" si="12"/>
        <v>4.8003378807601492E-5</v>
      </c>
      <c r="C95">
        <f t="shared" si="7"/>
        <v>1.4824934324532739E-5</v>
      </c>
      <c r="D95">
        <f t="shared" si="8"/>
        <v>0.69116894075412116</v>
      </c>
      <c r="E95">
        <f t="shared" si="9"/>
        <v>0.30883105924587884</v>
      </c>
      <c r="F95">
        <f t="shared" si="10"/>
        <v>4.0590911645335125E-5</v>
      </c>
      <c r="G95">
        <f>SUM(F95:F$104)</f>
        <v>1.256348899624652E-4</v>
      </c>
      <c r="H95">
        <f t="shared" si="11"/>
        <v>2.61720931074482</v>
      </c>
    </row>
    <row r="96" spans="1:8" x14ac:dyDescent="0.25">
      <c r="A96" s="3">
        <f t="shared" si="13"/>
        <v>92</v>
      </c>
      <c r="B96">
        <f t="shared" si="12"/>
        <v>3.3178444483068752E-5</v>
      </c>
      <c r="C96">
        <f t="shared" si="7"/>
        <v>1.0338170067512321E-5</v>
      </c>
      <c r="D96">
        <f t="shared" si="8"/>
        <v>0.68840702966686762</v>
      </c>
      <c r="E96">
        <f t="shared" si="9"/>
        <v>0.31159297033313238</v>
      </c>
      <c r="F96">
        <f t="shared" si="10"/>
        <v>2.8009359449312592E-5</v>
      </c>
      <c r="G96">
        <f>SUM(F96:F$104)</f>
        <v>8.5043978317130112E-5</v>
      </c>
      <c r="H96">
        <f t="shared" si="11"/>
        <v>2.5632298211125839</v>
      </c>
    </row>
    <row r="97" spans="1:8" x14ac:dyDescent="0.25">
      <c r="A97" s="3">
        <f t="shared" si="13"/>
        <v>93</v>
      </c>
      <c r="B97">
        <f t="shared" si="12"/>
        <v>2.2840274415556432E-5</v>
      </c>
      <c r="C97">
        <f t="shared" si="7"/>
        <v>7.1796996766139593E-6</v>
      </c>
      <c r="D97">
        <f t="shared" si="8"/>
        <v>0.68565615517631917</v>
      </c>
      <c r="E97">
        <f t="shared" si="9"/>
        <v>0.31434384482368083</v>
      </c>
      <c r="F97">
        <f t="shared" si="10"/>
        <v>1.925042457724945E-5</v>
      </c>
      <c r="G97">
        <f>SUM(F97:F$104)</f>
        <v>5.7034618867817503E-5</v>
      </c>
      <c r="H97">
        <f t="shared" si="11"/>
        <v>2.4971074265627657</v>
      </c>
    </row>
    <row r="98" spans="1:8" x14ac:dyDescent="0.25">
      <c r="A98" s="3">
        <f t="shared" si="13"/>
        <v>94</v>
      </c>
      <c r="B98">
        <f t="shared" si="12"/>
        <v>1.5660574738942472E-5</v>
      </c>
      <c r="C98">
        <f t="shared" si="7"/>
        <v>4.9657134023633584E-6</v>
      </c>
      <c r="D98">
        <f t="shared" si="8"/>
        <v>0.68291627318023429</v>
      </c>
      <c r="E98">
        <f t="shared" si="9"/>
        <v>0.31708372681976571</v>
      </c>
      <c r="F98">
        <f t="shared" si="10"/>
        <v>1.3177718037760793E-5</v>
      </c>
      <c r="G98">
        <f>SUM(F98:F$104)</f>
        <v>3.7784194290568046E-5</v>
      </c>
      <c r="H98">
        <f t="shared" si="11"/>
        <v>2.4126952503608776</v>
      </c>
    </row>
    <row r="99" spans="1:8" x14ac:dyDescent="0.25">
      <c r="A99" s="3">
        <f t="shared" si="13"/>
        <v>95</v>
      </c>
      <c r="B99">
        <f t="shared" si="12"/>
        <v>1.0694861336579114E-5</v>
      </c>
      <c r="C99">
        <f t="shared" si="7"/>
        <v>3.4203520550283626E-6</v>
      </c>
      <c r="D99">
        <f t="shared" si="8"/>
        <v>0.68018733975260637</v>
      </c>
      <c r="E99">
        <f t="shared" si="9"/>
        <v>0.31981266024739363</v>
      </c>
      <c r="F99">
        <f t="shared" si="10"/>
        <v>8.9846853090649324E-6</v>
      </c>
      <c r="G99">
        <f>SUM(F99:F$104)</f>
        <v>2.4606476252807256E-5</v>
      </c>
      <c r="H99">
        <f t="shared" si="11"/>
        <v>2.3007756228355127</v>
      </c>
    </row>
    <row r="100" spans="1:8" x14ac:dyDescent="0.25">
      <c r="A100" s="3">
        <f t="shared" si="13"/>
        <v>96</v>
      </c>
      <c r="B100">
        <f t="shared" si="12"/>
        <v>7.2745092815507515E-6</v>
      </c>
      <c r="C100">
        <f t="shared" si="7"/>
        <v>2.346252489675534E-6</v>
      </c>
      <c r="D100">
        <f t="shared" si="8"/>
        <v>0.67746931114295461</v>
      </c>
      <c r="E100">
        <f t="shared" si="9"/>
        <v>0.32253068885704539</v>
      </c>
      <c r="F100">
        <f t="shared" si="10"/>
        <v>6.1013830367129845E-6</v>
      </c>
      <c r="G100">
        <f>SUM(F100:F$104)</f>
        <v>1.5621790943742324E-5</v>
      </c>
      <c r="H100">
        <f t="shared" si="11"/>
        <v>2.1474700683057115</v>
      </c>
    </row>
    <row r="101" spans="1:8" x14ac:dyDescent="0.25">
      <c r="A101" s="3">
        <f t="shared" si="13"/>
        <v>97</v>
      </c>
      <c r="B101">
        <f t="shared" si="12"/>
        <v>4.9282567918752175E-6</v>
      </c>
      <c r="C101">
        <f t="shared" si="7"/>
        <v>1.6028556739126979E-6</v>
      </c>
      <c r="D101">
        <f t="shared" si="8"/>
        <v>0.67476214377562782</v>
      </c>
      <c r="E101">
        <f t="shared" si="9"/>
        <v>0.32523785622437218</v>
      </c>
      <c r="F101">
        <f t="shared" si="10"/>
        <v>4.1268289549188688E-6</v>
      </c>
      <c r="G101">
        <f>SUM(F101:F$104)</f>
        <v>9.5204079070293399E-6</v>
      </c>
      <c r="H101">
        <f t="shared" si="11"/>
        <v>1.9318002914792909</v>
      </c>
    </row>
    <row r="102" spans="1:8" x14ac:dyDescent="0.25">
      <c r="A102" s="3">
        <f t="shared" si="13"/>
        <v>98</v>
      </c>
      <c r="B102">
        <f t="shared" si="12"/>
        <v>3.3254011179625196E-6</v>
      </c>
      <c r="C102">
        <f t="shared" si="7"/>
        <v>1.0905127744221942E-6</v>
      </c>
      <c r="D102">
        <f t="shared" si="8"/>
        <v>0.67206579424909985</v>
      </c>
      <c r="E102">
        <f t="shared" si="9"/>
        <v>0.32793420575090015</v>
      </c>
      <c r="F102">
        <f t="shared" si="10"/>
        <v>2.7801447307514225E-6</v>
      </c>
      <c r="G102">
        <f>SUM(F102:F$104)</f>
        <v>5.3935789521104711E-6</v>
      </c>
      <c r="H102">
        <f t="shared" si="11"/>
        <v>1.6219333430113021</v>
      </c>
    </row>
    <row r="103" spans="1:8" x14ac:dyDescent="0.25">
      <c r="A103" s="3">
        <f t="shared" si="13"/>
        <v>99</v>
      </c>
      <c r="B103">
        <f t="shared" si="12"/>
        <v>2.2348883435403254E-6</v>
      </c>
      <c r="C103">
        <f t="shared" si="7"/>
        <v>7.3889829395143937E-7</v>
      </c>
      <c r="D103">
        <f t="shared" si="8"/>
        <v>0.66938021933528113</v>
      </c>
      <c r="E103">
        <f t="shared" si="9"/>
        <v>0.33061978066471887</v>
      </c>
      <c r="F103">
        <f t="shared" si="10"/>
        <v>1.8654391965646057E-6</v>
      </c>
      <c r="G103">
        <f>SUM(F103:F$104)</f>
        <v>2.6134342213590486E-6</v>
      </c>
      <c r="H103">
        <f t="shared" si="11"/>
        <v>1.1693802193352809</v>
      </c>
    </row>
    <row r="104" spans="1:8" x14ac:dyDescent="0.25">
      <c r="A104" s="3">
        <f t="shared" si="13"/>
        <v>100</v>
      </c>
      <c r="B104">
        <f t="shared" si="12"/>
        <v>1.4959900495888861E-6</v>
      </c>
      <c r="C104">
        <f t="shared" si="7"/>
        <v>1.4959900495888861E-6</v>
      </c>
      <c r="D104">
        <f t="shared" si="8"/>
        <v>0</v>
      </c>
      <c r="E104">
        <f t="shared" si="9"/>
        <v>1</v>
      </c>
      <c r="F104">
        <f t="shared" si="10"/>
        <v>7.4799502479444303E-7</v>
      </c>
      <c r="G104">
        <f>SUM(F104:F$104)</f>
        <v>7.4799502479444303E-7</v>
      </c>
      <c r="H104">
        <f t="shared" si="11"/>
        <v>0.5</v>
      </c>
    </row>
    <row r="105" spans="1:8" x14ac:dyDescent="0.25">
      <c r="A105" s="3"/>
    </row>
    <row r="106" spans="1:8" x14ac:dyDescent="0.25">
      <c r="A106" s="3"/>
    </row>
    <row r="107" spans="1:8" x14ac:dyDescent="0.25">
      <c r="A107" s="3"/>
    </row>
    <row r="108" spans="1:8" x14ac:dyDescent="0.25">
      <c r="A108" s="3"/>
    </row>
    <row r="109" spans="1:8" x14ac:dyDescent="0.25">
      <c r="A109" s="3"/>
    </row>
    <row r="110" spans="1:8" x14ac:dyDescent="0.25">
      <c r="A110" s="3"/>
    </row>
    <row r="111" spans="1:8" x14ac:dyDescent="0.25">
      <c r="A111" s="3"/>
    </row>
    <row r="112" spans="1:8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7" workbookViewId="0">
      <selection activeCell="L30" sqref="L30"/>
    </sheetView>
  </sheetViews>
  <sheetFormatPr baseColWidth="10" defaultRowHeight="15" x14ac:dyDescent="0.25"/>
  <sheetData>
    <row r="1" spans="1:13" x14ac:dyDescent="0.25">
      <c r="A1" t="s">
        <v>10</v>
      </c>
      <c r="B1">
        <v>0.96</v>
      </c>
      <c r="E1" t="s">
        <v>6</v>
      </c>
      <c r="F1">
        <v>1000</v>
      </c>
      <c r="G1" t="s">
        <v>11</v>
      </c>
      <c r="H1">
        <v>100</v>
      </c>
    </row>
    <row r="2" spans="1:13" x14ac:dyDescent="0.25">
      <c r="J2">
        <f>B1^H1</f>
        <v>1.6870319358849639E-2</v>
      </c>
    </row>
    <row r="3" spans="1:13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7</v>
      </c>
    </row>
    <row r="4" spans="1:13" x14ac:dyDescent="0.25">
      <c r="A4">
        <v>0</v>
      </c>
      <c r="B4">
        <f>F1</f>
        <v>1000</v>
      </c>
      <c r="C4">
        <f>B4-B5</f>
        <v>40.686392433919764</v>
      </c>
      <c r="D4">
        <f>B5/B4</f>
        <v>0.9593136075660802</v>
      </c>
      <c r="E4">
        <f>1-D4</f>
        <v>4.0686392433919805E-2</v>
      </c>
      <c r="F4">
        <f>B4-(C4/2)</f>
        <v>979.65680378304012</v>
      </c>
      <c r="G4">
        <f>SUM(F4:F$104)</f>
        <v>22784.018915200722</v>
      </c>
      <c r="H4">
        <f>G4/B4</f>
        <v>22.784018915200722</v>
      </c>
    </row>
    <row r="5" spans="1:13" x14ac:dyDescent="0.25">
      <c r="A5">
        <v>1</v>
      </c>
      <c r="B5">
        <f>(F$1/(1-J$2))*((B$1^A5)-J$2)</f>
        <v>959.31360756608024</v>
      </c>
      <c r="C5">
        <f t="shared" ref="C5:C68" si="0">B5-B6</f>
        <v>39.058936736562941</v>
      </c>
      <c r="D5">
        <f t="shared" ref="D5:D68" si="1">B6/B5</f>
        <v>0.95928449630182855</v>
      </c>
      <c r="E5">
        <f t="shared" ref="E5:E68" si="2">1-D5</f>
        <v>4.0715503698171451E-2</v>
      </c>
      <c r="F5">
        <f t="shared" ref="F5:F68" si="3">B5-(C5/2)</f>
        <v>939.78413919779882</v>
      </c>
      <c r="G5">
        <f>SUM(F5:F$104)</f>
        <v>21804.362111417679</v>
      </c>
      <c r="H5">
        <f t="shared" ref="H5:H68" si="4">G5/B5</f>
        <v>22.729128347025696</v>
      </c>
    </row>
    <row r="6" spans="1:13" x14ac:dyDescent="0.25">
      <c r="A6">
        <f>A5+1</f>
        <v>2</v>
      </c>
      <c r="B6">
        <f t="shared" ref="B6:B69" si="5">(F$1/(1-J$2))*((B$1^A6)-J$2)</f>
        <v>920.25467082951729</v>
      </c>
      <c r="C6">
        <f t="shared" si="0"/>
        <v>37.496579267100401</v>
      </c>
      <c r="D6">
        <f t="shared" si="1"/>
        <v>0.95925412773694374</v>
      </c>
      <c r="E6">
        <f t="shared" si="2"/>
        <v>4.074587226305626E-2</v>
      </c>
      <c r="F6">
        <f t="shared" si="3"/>
        <v>901.50638119596715</v>
      </c>
      <c r="G6">
        <f>SUM(F6:F$104)</f>
        <v>20864.577972219879</v>
      </c>
      <c r="H6">
        <f t="shared" si="4"/>
        <v>22.672612955512147</v>
      </c>
    </row>
    <row r="7" spans="1:13" x14ac:dyDescent="0.25">
      <c r="A7">
        <f t="shared" ref="A7:A70" si="6">A6+1</f>
        <v>3</v>
      </c>
      <c r="B7">
        <f t="shared" si="5"/>
        <v>882.75809156241689</v>
      </c>
      <c r="C7">
        <f t="shared" si="0"/>
        <v>35.996716096416321</v>
      </c>
      <c r="D7">
        <f t="shared" si="1"/>
        <v>0.95922244560488279</v>
      </c>
      <c r="E7">
        <f t="shared" si="2"/>
        <v>4.077755439511721E-2</v>
      </c>
      <c r="F7">
        <f t="shared" si="3"/>
        <v>864.75973351420873</v>
      </c>
      <c r="G7">
        <f>SUM(F7:F$104)</f>
        <v>19963.071591023916</v>
      </c>
      <c r="H7">
        <f t="shared" si="4"/>
        <v>22.614430591840566</v>
      </c>
    </row>
    <row r="8" spans="1:13" x14ac:dyDescent="0.25">
      <c r="A8">
        <f t="shared" si="6"/>
        <v>4</v>
      </c>
      <c r="B8">
        <f t="shared" si="5"/>
        <v>846.76137546600057</v>
      </c>
      <c r="C8">
        <f t="shared" si="0"/>
        <v>34.556847452559737</v>
      </c>
      <c r="D8">
        <f t="shared" si="1"/>
        <v>0.9591893909502639</v>
      </c>
      <c r="E8">
        <f t="shared" si="2"/>
        <v>4.0810609049736102E-2</v>
      </c>
      <c r="F8">
        <f t="shared" si="3"/>
        <v>829.48295173972065</v>
      </c>
      <c r="G8">
        <f>SUM(F8:F$104)</f>
        <v>19098.311857509711</v>
      </c>
      <c r="H8">
        <f t="shared" si="4"/>
        <v>22.554538280633412</v>
      </c>
    </row>
    <row r="9" spans="1:13" x14ac:dyDescent="0.25">
      <c r="A9">
        <f t="shared" si="6"/>
        <v>5</v>
      </c>
      <c r="B9">
        <f t="shared" si="5"/>
        <v>812.20452801344084</v>
      </c>
      <c r="C9">
        <f t="shared" si="0"/>
        <v>33.174573554457425</v>
      </c>
      <c r="D9">
        <f t="shared" si="1"/>
        <v>0.95915490198558895</v>
      </c>
      <c r="E9">
        <f t="shared" si="2"/>
        <v>4.0845098014411052E-2</v>
      </c>
      <c r="F9">
        <f t="shared" si="3"/>
        <v>795.61724123621207</v>
      </c>
      <c r="G9">
        <f>SUM(F9:F$104)</f>
        <v>18268.828905769995</v>
      </c>
      <c r="H9">
        <f t="shared" si="4"/>
        <v>22.492892215774095</v>
      </c>
    </row>
    <row r="10" spans="1:13" x14ac:dyDescent="0.25">
      <c r="A10">
        <f t="shared" si="6"/>
        <v>6</v>
      </c>
      <c r="B10">
        <f t="shared" si="5"/>
        <v>779.02995445898341</v>
      </c>
      <c r="C10">
        <f t="shared" si="0"/>
        <v>31.847590612279078</v>
      </c>
      <c r="D10">
        <f t="shared" si="1"/>
        <v>0.95911891393907134</v>
      </c>
      <c r="E10">
        <f t="shared" si="2"/>
        <v>4.0881086060928662E-2</v>
      </c>
      <c r="F10">
        <f t="shared" si="3"/>
        <v>763.10615915284393</v>
      </c>
      <c r="G10">
        <f>SUM(F10:F$104)</f>
        <v>17473.211664533777</v>
      </c>
      <c r="H10">
        <f t="shared" si="4"/>
        <v>22.42944775681762</v>
      </c>
    </row>
    <row r="11" spans="1:13" x14ac:dyDescent="0.25">
      <c r="A11">
        <f t="shared" si="6"/>
        <v>7</v>
      </c>
      <c r="B11">
        <f t="shared" si="5"/>
        <v>747.18236384670433</v>
      </c>
      <c r="C11">
        <f t="shared" si="0"/>
        <v>30.57368698778771</v>
      </c>
      <c r="D11">
        <f t="shared" si="1"/>
        <v>0.95908135889291368</v>
      </c>
      <c r="E11">
        <f t="shared" si="2"/>
        <v>4.0918641107086318E-2</v>
      </c>
      <c r="F11">
        <f t="shared" si="3"/>
        <v>731.89552035281054</v>
      </c>
      <c r="G11">
        <f>SUM(F11:F$104)</f>
        <v>16710.105505380936</v>
      </c>
      <c r="H11">
        <f t="shared" si="4"/>
        <v>22.36415942602369</v>
      </c>
      <c r="K11" t="s">
        <v>28</v>
      </c>
    </row>
    <row r="12" spans="1:13" x14ac:dyDescent="0.25">
      <c r="A12">
        <f t="shared" si="6"/>
        <v>8</v>
      </c>
      <c r="B12">
        <f t="shared" si="5"/>
        <v>716.60867685891662</v>
      </c>
      <c r="C12">
        <f t="shared" si="0"/>
        <v>29.350739508276433</v>
      </c>
      <c r="D12">
        <f t="shared" si="1"/>
        <v>0.95904216561132305</v>
      </c>
      <c r="E12">
        <f t="shared" si="2"/>
        <v>4.095783438867695E-2</v>
      </c>
      <c r="F12">
        <f t="shared" si="3"/>
        <v>701.93330710477835</v>
      </c>
      <c r="G12">
        <f>SUM(F12:F$104)</f>
        <v>15978.209985028127</v>
      </c>
      <c r="H12">
        <f t="shared" si="4"/>
        <v>22.296980906043174</v>
      </c>
      <c r="K12" t="s">
        <v>22</v>
      </c>
      <c r="L12">
        <v>10</v>
      </c>
    </row>
    <row r="13" spans="1:13" x14ac:dyDescent="0.25">
      <c r="A13">
        <f t="shared" si="6"/>
        <v>9</v>
      </c>
      <c r="B13">
        <f t="shared" si="5"/>
        <v>687.25793735064019</v>
      </c>
      <c r="C13">
        <f t="shared" si="0"/>
        <v>28.176709927945353</v>
      </c>
      <c r="D13">
        <f t="shared" si="1"/>
        <v>0.95900125935748992</v>
      </c>
      <c r="E13">
        <f t="shared" si="2"/>
        <v>4.0998740642510079E-2</v>
      </c>
      <c r="F13">
        <f t="shared" si="3"/>
        <v>673.16958238666757</v>
      </c>
      <c r="G13">
        <f>SUM(F13:F$104)</f>
        <v>15276.276677923346</v>
      </c>
      <c r="H13">
        <f t="shared" si="4"/>
        <v>22.227865038289639</v>
      </c>
      <c r="K13" t="s">
        <v>21</v>
      </c>
      <c r="L13">
        <f>H1-L12</f>
        <v>90</v>
      </c>
    </row>
    <row r="14" spans="1:13" x14ac:dyDescent="0.25">
      <c r="A14">
        <f t="shared" si="6"/>
        <v>10</v>
      </c>
      <c r="B14">
        <f t="shared" si="5"/>
        <v>659.08122742269484</v>
      </c>
      <c r="C14">
        <f t="shared" si="0"/>
        <v>27.049641530827444</v>
      </c>
      <c r="D14">
        <f t="shared" si="1"/>
        <v>0.95895856169867899</v>
      </c>
      <c r="E14">
        <f t="shared" si="2"/>
        <v>4.1041438301321009E-2</v>
      </c>
      <c r="F14">
        <f t="shared" si="3"/>
        <v>645.55640665728106</v>
      </c>
      <c r="G14">
        <f>SUM(F14:F$104)</f>
        <v>14603.107095536678</v>
      </c>
      <c r="H14">
        <f t="shared" si="4"/>
        <v>22.15676382202755</v>
      </c>
      <c r="K14" t="s">
        <v>23</v>
      </c>
      <c r="L14">
        <f>B1^L13</f>
        <v>2.5375287622109607E-2</v>
      </c>
    </row>
    <row r="15" spans="1:13" x14ac:dyDescent="0.25">
      <c r="A15">
        <f t="shared" si="6"/>
        <v>11</v>
      </c>
      <c r="B15">
        <f t="shared" si="5"/>
        <v>632.03158589186739</v>
      </c>
      <c r="C15">
        <f t="shared" si="0"/>
        <v>25.967655869594523</v>
      </c>
      <c r="D15">
        <f t="shared" si="1"/>
        <v>0.95891399029852087</v>
      </c>
      <c r="E15">
        <f t="shared" si="2"/>
        <v>4.1086009701479131E-2</v>
      </c>
      <c r="F15">
        <f t="shared" si="3"/>
        <v>619.04775795707019</v>
      </c>
      <c r="G15">
        <f>SUM(F15:F$104)</f>
        <v>13957.550688879401</v>
      </c>
      <c r="H15">
        <f t="shared" si="4"/>
        <v>22.083628414209286</v>
      </c>
      <c r="K15" t="s">
        <v>24</v>
      </c>
      <c r="L15">
        <f>L13*L14</f>
        <v>2.2837758859898645</v>
      </c>
    </row>
    <row r="16" spans="1:13" x14ac:dyDescent="0.25">
      <c r="A16">
        <f t="shared" si="6"/>
        <v>12</v>
      </c>
      <c r="B16">
        <f t="shared" si="5"/>
        <v>606.06393002227287</v>
      </c>
      <c r="C16">
        <f t="shared" si="0"/>
        <v>24.928949634810579</v>
      </c>
      <c r="D16">
        <f t="shared" si="1"/>
        <v>0.95886745869549694</v>
      </c>
      <c r="E16">
        <f t="shared" si="2"/>
        <v>4.1132541304503056E-2</v>
      </c>
      <c r="F16">
        <f t="shared" si="3"/>
        <v>593.59945520486758</v>
      </c>
      <c r="G16">
        <f>SUM(F16:F$104)</f>
        <v>13338.502930922328</v>
      </c>
      <c r="H16">
        <f t="shared" si="4"/>
        <v>22.008409130093153</v>
      </c>
      <c r="K16" t="s">
        <v>25</v>
      </c>
      <c r="L16">
        <f>1-L14</f>
        <v>0.97462471237789039</v>
      </c>
      <c r="M16">
        <f>L15/L16</f>
        <v>2.343236177972448</v>
      </c>
    </row>
    <row r="17" spans="1:12" x14ac:dyDescent="0.25">
      <c r="A17">
        <f t="shared" si="6"/>
        <v>13</v>
      </c>
      <c r="B17">
        <f t="shared" si="5"/>
        <v>581.13498038746229</v>
      </c>
      <c r="C17">
        <f t="shared" si="0"/>
        <v>23.931791649418187</v>
      </c>
      <c r="D17">
        <f t="shared" si="1"/>
        <v>0.95881887606651717</v>
      </c>
      <c r="E17">
        <f t="shared" si="2"/>
        <v>4.1181123933482833E-2</v>
      </c>
      <c r="F17">
        <f t="shared" si="3"/>
        <v>569.16908456275314</v>
      </c>
      <c r="G17">
        <f>SUM(F17:F$104)</f>
        <v>12744.903475717463</v>
      </c>
      <c r="H17">
        <f t="shared" si="4"/>
        <v>21.931055444674843</v>
      </c>
      <c r="K17" t="s">
        <v>26</v>
      </c>
      <c r="L17">
        <f>LN(B1)</f>
        <v>-4.0821994520255166E-2</v>
      </c>
    </row>
    <row r="18" spans="1:12" x14ac:dyDescent="0.25">
      <c r="A18">
        <f t="shared" si="6"/>
        <v>14</v>
      </c>
      <c r="B18">
        <f t="shared" si="5"/>
        <v>557.2031887380441</v>
      </c>
      <c r="C18">
        <f t="shared" si="0"/>
        <v>22.974519983441496</v>
      </c>
      <c r="D18">
        <f t="shared" si="1"/>
        <v>0.95876814697440216</v>
      </c>
      <c r="E18">
        <f t="shared" si="2"/>
        <v>4.1231853025597842E-2</v>
      </c>
      <c r="F18">
        <f t="shared" si="3"/>
        <v>545.71592874632336</v>
      </c>
      <c r="G18">
        <f>SUM(F18:F$104)</f>
        <v>12175.734391154707</v>
      </c>
      <c r="H18">
        <f t="shared" si="4"/>
        <v>21.851515994964704</v>
      </c>
      <c r="K18" t="s">
        <v>27</v>
      </c>
      <c r="L18">
        <f>1/L17</f>
        <v>-24.496598261601779</v>
      </c>
    </row>
    <row r="19" spans="1:12" x14ac:dyDescent="0.25">
      <c r="A19">
        <f t="shared" si="6"/>
        <v>15</v>
      </c>
      <c r="B19">
        <f t="shared" si="5"/>
        <v>534.22866875460261</v>
      </c>
      <c r="C19">
        <f t="shared" si="0"/>
        <v>22.05553918410385</v>
      </c>
      <c r="D19">
        <f t="shared" si="1"/>
        <v>0.95871517109794979</v>
      </c>
      <c r="E19">
        <f t="shared" si="2"/>
        <v>4.1284828902050208E-2</v>
      </c>
      <c r="F19">
        <f t="shared" si="3"/>
        <v>523.20089916255074</v>
      </c>
      <c r="G19">
        <f>SUM(F19:F$104)</f>
        <v>11630.018462408381</v>
      </c>
      <c r="H19">
        <f t="shared" si="4"/>
        <v>21.769738583143351</v>
      </c>
    </row>
    <row r="20" spans="1:12" x14ac:dyDescent="0.25">
      <c r="A20">
        <f t="shared" si="6"/>
        <v>16</v>
      </c>
      <c r="B20">
        <f t="shared" si="5"/>
        <v>512.17312957049876</v>
      </c>
      <c r="C20">
        <f t="shared" si="0"/>
        <v>21.17331761673961</v>
      </c>
      <c r="D20">
        <f t="shared" si="1"/>
        <v>0.9586598429431562</v>
      </c>
      <c r="E20">
        <f t="shared" si="2"/>
        <v>4.1340157056843796E-2</v>
      </c>
      <c r="F20">
        <f t="shared" si="3"/>
        <v>501.58647076212895</v>
      </c>
      <c r="G20">
        <f>SUM(F20:F$104)</f>
        <v>11106.81756324583</v>
      </c>
      <c r="H20">
        <f t="shared" si="4"/>
        <v>21.685670180627891</v>
      </c>
    </row>
    <row r="21" spans="1:12" x14ac:dyDescent="0.25">
      <c r="A21">
        <f t="shared" si="6"/>
        <v>17</v>
      </c>
      <c r="B21">
        <f t="shared" si="5"/>
        <v>490.99981195375915</v>
      </c>
      <c r="C21">
        <f t="shared" si="0"/>
        <v>20.326384912070125</v>
      </c>
      <c r="D21">
        <f t="shared" si="1"/>
        <v>0.95860205153401479</v>
      </c>
      <c r="E21">
        <f t="shared" si="2"/>
        <v>4.1397948465985213E-2</v>
      </c>
      <c r="F21">
        <f t="shared" si="3"/>
        <v>480.83661949772409</v>
      </c>
      <c r="G21">
        <f>SUM(F21:F$104)</f>
        <v>10605.2310924837</v>
      </c>
      <c r="H21">
        <f t="shared" si="4"/>
        <v>21.599256933081001</v>
      </c>
      <c r="L21">
        <f>-M16-L18</f>
        <v>22.153362083629332</v>
      </c>
    </row>
    <row r="22" spans="1:12" x14ac:dyDescent="0.25">
      <c r="A22">
        <f t="shared" si="6"/>
        <v>18</v>
      </c>
      <c r="B22">
        <f t="shared" si="5"/>
        <v>470.67342704168902</v>
      </c>
      <c r="C22">
        <f t="shared" si="0"/>
        <v>19.513329515587202</v>
      </c>
      <c r="D22">
        <f t="shared" si="1"/>
        <v>0.95854168008116836</v>
      </c>
      <c r="E22">
        <f t="shared" si="2"/>
        <v>4.1458319918831643E-2</v>
      </c>
      <c r="F22">
        <f t="shared" si="3"/>
        <v>460.91676228389542</v>
      </c>
      <c r="G22">
        <f>SUM(F22:F$104)</f>
        <v>10124.394472985976</v>
      </c>
      <c r="H22">
        <f t="shared" si="4"/>
        <v>21.510444166394858</v>
      </c>
    </row>
    <row r="23" spans="1:12" x14ac:dyDescent="0.25">
      <c r="A23">
        <f t="shared" si="6"/>
        <v>19</v>
      </c>
      <c r="B23">
        <f t="shared" si="5"/>
        <v>451.16009752610182</v>
      </c>
      <c r="C23">
        <f t="shared" si="0"/>
        <v>18.732796334963837</v>
      </c>
      <c r="D23">
        <f t="shared" si="1"/>
        <v>0.95847860562650922</v>
      </c>
      <c r="E23">
        <f t="shared" si="2"/>
        <v>4.1521394373490783E-2</v>
      </c>
      <c r="F23">
        <f t="shared" si="3"/>
        <v>441.7936993586199</v>
      </c>
      <c r="G23">
        <f>SUM(F23:F$104)</f>
        <v>9663.4777107020836</v>
      </c>
      <c r="H23">
        <f t="shared" si="4"/>
        <v>21.419176393681411</v>
      </c>
    </row>
    <row r="24" spans="1:12" x14ac:dyDescent="0.25">
      <c r="A24">
        <f t="shared" si="6"/>
        <v>20</v>
      </c>
      <c r="B24">
        <f t="shared" si="5"/>
        <v>432.42730119113799</v>
      </c>
      <c r="C24">
        <f t="shared" si="0"/>
        <v>17.983484481565256</v>
      </c>
      <c r="D24">
        <f t="shared" si="1"/>
        <v>0.95841269866165013</v>
      </c>
      <c r="E24">
        <f t="shared" si="2"/>
        <v>4.1587301338349869E-2</v>
      </c>
      <c r="F24">
        <f t="shared" si="3"/>
        <v>423.43555895035536</v>
      </c>
      <c r="G24">
        <f>SUM(F24:F$104)</f>
        <v>9221.6840113434628</v>
      </c>
      <c r="H24">
        <f t="shared" si="4"/>
        <v>21.32539732330029</v>
      </c>
    </row>
    <row r="25" spans="1:12" x14ac:dyDescent="0.25">
      <c r="A25">
        <f t="shared" si="6"/>
        <v>21</v>
      </c>
      <c r="B25">
        <f t="shared" si="5"/>
        <v>414.44381670957273</v>
      </c>
      <c r="C25">
        <f t="shared" si="0"/>
        <v>17.264145102302621</v>
      </c>
      <c r="D25">
        <f t="shared" si="1"/>
        <v>0.95834382271795182</v>
      </c>
      <c r="E25">
        <f t="shared" si="2"/>
        <v>4.1656177282048179E-2</v>
      </c>
      <c r="F25">
        <f t="shared" si="3"/>
        <v>405.81174415842145</v>
      </c>
      <c r="G25">
        <f>SUM(F25:F$104)</f>
        <v>8798.2484523931053</v>
      </c>
      <c r="H25">
        <f t="shared" si="4"/>
        <v>21.229049867954963</v>
      </c>
    </row>
    <row r="26" spans="1:12" x14ac:dyDescent="0.25">
      <c r="A26">
        <f t="shared" si="6"/>
        <v>22</v>
      </c>
      <c r="B26">
        <f t="shared" si="5"/>
        <v>397.17967160727011</v>
      </c>
      <c r="C26">
        <f t="shared" si="0"/>
        <v>16.573579298210518</v>
      </c>
      <c r="D26">
        <f t="shared" si="1"/>
        <v>0.95827183392558313</v>
      </c>
      <c r="E26">
        <f t="shared" si="2"/>
        <v>4.1728166074416873E-2</v>
      </c>
      <c r="F26">
        <f t="shared" si="3"/>
        <v>388.89288195816482</v>
      </c>
      <c r="G26">
        <f>SUM(F26:F$104)</f>
        <v>8392.4367082346816</v>
      </c>
      <c r="H26">
        <f t="shared" si="4"/>
        <v>21.130076154887135</v>
      </c>
    </row>
    <row r="27" spans="1:12" x14ac:dyDescent="0.25">
      <c r="A27">
        <f t="shared" si="6"/>
        <v>23</v>
      </c>
      <c r="B27">
        <f t="shared" si="5"/>
        <v>380.60609230905959</v>
      </c>
      <c r="C27">
        <f t="shared" si="0"/>
        <v>15.910636126282043</v>
      </c>
      <c r="D27">
        <f t="shared" si="1"/>
        <v>0.95819658053880463</v>
      </c>
      <c r="E27">
        <f t="shared" si="2"/>
        <v>4.1803419461195368E-2</v>
      </c>
      <c r="F27">
        <f t="shared" si="3"/>
        <v>372.65077424591857</v>
      </c>
      <c r="G27">
        <f>SUM(F27:F$104)</f>
        <v>8003.5438262765183</v>
      </c>
      <c r="H27">
        <f t="shared" si="4"/>
        <v>21.028417537198759</v>
      </c>
    </row>
    <row r="28" spans="1:12" x14ac:dyDescent="0.25">
      <c r="A28">
        <f t="shared" si="6"/>
        <v>24</v>
      </c>
      <c r="B28">
        <f t="shared" si="5"/>
        <v>364.69545618277755</v>
      </c>
      <c r="C28">
        <f t="shared" si="0"/>
        <v>15.274210681230841</v>
      </c>
      <c r="D28">
        <f t="shared" si="1"/>
        <v>0.9581179024243841</v>
      </c>
      <c r="E28">
        <f t="shared" si="2"/>
        <v>4.1882097575615895E-2</v>
      </c>
      <c r="F28">
        <f t="shared" si="3"/>
        <v>357.0583508421621</v>
      </c>
      <c r="G28">
        <f>SUM(F28:F$104)</f>
        <v>7630.8930520305994</v>
      </c>
      <c r="H28">
        <f t="shared" si="4"/>
        <v>20.924014606329944</v>
      </c>
    </row>
    <row r="29" spans="1:12" x14ac:dyDescent="0.25">
      <c r="A29">
        <f t="shared" si="6"/>
        <v>25</v>
      </c>
      <c r="B29">
        <f t="shared" si="5"/>
        <v>349.42124550154671</v>
      </c>
      <c r="C29">
        <f t="shared" si="0"/>
        <v>14.663242253981593</v>
      </c>
      <c r="D29">
        <f t="shared" si="1"/>
        <v>0.95803563050971752</v>
      </c>
      <c r="E29">
        <f t="shared" si="2"/>
        <v>4.1964369490282483E-2</v>
      </c>
      <c r="F29">
        <f t="shared" si="3"/>
        <v>342.08962437455591</v>
      </c>
      <c r="G29">
        <f>SUM(F29:F$104)</f>
        <v>7273.8347011884371</v>
      </c>
      <c r="H29">
        <f t="shared" si="4"/>
        <v>20.816807205720522</v>
      </c>
    </row>
    <row r="30" spans="1:12" x14ac:dyDescent="0.25">
      <c r="A30">
        <f t="shared" si="6"/>
        <v>26</v>
      </c>
      <c r="B30">
        <f t="shared" si="5"/>
        <v>334.75800324756511</v>
      </c>
      <c r="C30">
        <f t="shared" si="0"/>
        <v>14.076712563822298</v>
      </c>
      <c r="D30">
        <f t="shared" si="1"/>
        <v>0.95794958618685488</v>
      </c>
      <c r="E30">
        <f t="shared" si="2"/>
        <v>4.2050413813145116E-2</v>
      </c>
      <c r="F30">
        <f t="shared" si="3"/>
        <v>327.71964696565396</v>
      </c>
      <c r="G30">
        <f>SUM(F30:F$104)</f>
        <v>6931.7450768138815</v>
      </c>
      <c r="H30">
        <f t="shared" si="4"/>
        <v>20.706734445681398</v>
      </c>
    </row>
    <row r="31" spans="1:12" x14ac:dyDescent="0.25">
      <c r="A31">
        <f t="shared" si="6"/>
        <v>27</v>
      </c>
      <c r="B31">
        <f t="shared" si="5"/>
        <v>320.68129068374282</v>
      </c>
      <c r="C31">
        <f t="shared" si="0"/>
        <v>13.513644061269474</v>
      </c>
      <c r="D31">
        <f t="shared" si="1"/>
        <v>0.95785958066821963</v>
      </c>
      <c r="E31">
        <f t="shared" si="2"/>
        <v>4.2140419331780365E-2</v>
      </c>
      <c r="F31">
        <f t="shared" si="3"/>
        <v>313.92446865310808</v>
      </c>
      <c r="G31">
        <f>SUM(F31:F$104)</f>
        <v>6604.0254298482278</v>
      </c>
      <c r="H31">
        <f t="shared" si="4"/>
        <v>20.593734719501128</v>
      </c>
    </row>
    <row r="32" spans="1:12" x14ac:dyDescent="0.25">
      <c r="A32">
        <f t="shared" si="6"/>
        <v>28</v>
      </c>
      <c r="B32">
        <f t="shared" si="5"/>
        <v>307.16764662247334</v>
      </c>
      <c r="C32">
        <f t="shared" si="0"/>
        <v>12.97309829881857</v>
      </c>
      <c r="D32">
        <f t="shared" si="1"/>
        <v>0.95776541428934003</v>
      </c>
      <c r="E32">
        <f t="shared" si="2"/>
        <v>4.2234585710659966E-2</v>
      </c>
      <c r="F32">
        <f t="shared" si="3"/>
        <v>300.68109747306403</v>
      </c>
      <c r="G32">
        <f>SUM(F32:F$104)</f>
        <v>6290.1009611951204</v>
      </c>
      <c r="H32">
        <f t="shared" si="4"/>
        <v>20.477745720811591</v>
      </c>
    </row>
    <row r="33" spans="1:8" x14ac:dyDescent="0.25">
      <c r="A33">
        <f t="shared" si="6"/>
        <v>29</v>
      </c>
      <c r="B33">
        <f t="shared" si="5"/>
        <v>294.19454832365477</v>
      </c>
      <c r="C33">
        <f t="shared" si="0"/>
        <v>12.454174366865914</v>
      </c>
      <c r="D33">
        <f t="shared" si="1"/>
        <v>0.95766687575337195</v>
      </c>
      <c r="E33">
        <f t="shared" si="2"/>
        <v>4.2333124246628051E-2</v>
      </c>
      <c r="F33">
        <f t="shared" si="3"/>
        <v>287.96746114022181</v>
      </c>
      <c r="G33">
        <f>SUM(F33:F$104)</f>
        <v>5989.4198637220561</v>
      </c>
      <c r="H33">
        <f t="shared" si="4"/>
        <v>20.358704462235188</v>
      </c>
    </row>
    <row r="34" spans="1:8" x14ac:dyDescent="0.25">
      <c r="A34">
        <f t="shared" si="6"/>
        <v>30</v>
      </c>
      <c r="B34">
        <f t="shared" si="5"/>
        <v>281.74037395678886</v>
      </c>
      <c r="C34">
        <f t="shared" si="0"/>
        <v>11.956007392191225</v>
      </c>
      <c r="D34">
        <f t="shared" si="1"/>
        <v>0.95756374131161992</v>
      </c>
      <c r="E34">
        <f t="shared" si="2"/>
        <v>4.243625868838008E-2</v>
      </c>
      <c r="F34">
        <f t="shared" si="3"/>
        <v>275.76237026069327</v>
      </c>
      <c r="G34">
        <f>SUM(F34:F$104)</f>
        <v>5701.4524025818337</v>
      </c>
      <c r="H34">
        <f t="shared" si="4"/>
        <v>20.23654729533467</v>
      </c>
    </row>
    <row r="35" spans="1:8" x14ac:dyDescent="0.25">
      <c r="A35">
        <f t="shared" si="6"/>
        <v>31</v>
      </c>
      <c r="B35">
        <f t="shared" si="5"/>
        <v>269.78436656459763</v>
      </c>
      <c r="C35">
        <f t="shared" si="0"/>
        <v>11.477767096503669</v>
      </c>
      <c r="D35">
        <f t="shared" si="1"/>
        <v>0.95745577387355607</v>
      </c>
      <c r="E35">
        <f t="shared" si="2"/>
        <v>4.2544226126443929E-2</v>
      </c>
      <c r="F35">
        <f t="shared" si="3"/>
        <v>264.04548301634577</v>
      </c>
      <c r="G35">
        <f>SUM(F35:F$104)</f>
        <v>5425.6900323211412</v>
      </c>
      <c r="H35">
        <f t="shared" si="4"/>
        <v>20.111209931884638</v>
      </c>
    </row>
    <row r="36" spans="1:8" x14ac:dyDescent="0.25">
      <c r="A36">
        <f t="shared" si="6"/>
        <v>32</v>
      </c>
      <c r="B36">
        <f t="shared" si="5"/>
        <v>258.30659946809396</v>
      </c>
      <c r="C36">
        <f t="shared" si="0"/>
        <v>11.01865641264348</v>
      </c>
      <c r="D36">
        <f t="shared" si="1"/>
        <v>0.9573427220391072</v>
      </c>
      <c r="E36">
        <f t="shared" si="2"/>
        <v>4.2657277960892803E-2</v>
      </c>
      <c r="F36">
        <f t="shared" si="3"/>
        <v>252.79727126177221</v>
      </c>
      <c r="G36">
        <f>SUM(F36:F$104)</f>
        <v>5161.644549304795</v>
      </c>
      <c r="H36">
        <f t="shared" si="4"/>
        <v>19.98262746648237</v>
      </c>
    </row>
    <row r="37" spans="1:8" x14ac:dyDescent="0.25">
      <c r="A37">
        <f t="shared" si="6"/>
        <v>33</v>
      </c>
      <c r="B37">
        <f t="shared" si="5"/>
        <v>247.28794305545048</v>
      </c>
      <c r="C37">
        <f t="shared" si="0"/>
        <v>10.577910156137733</v>
      </c>
      <c r="D37">
        <f t="shared" si="1"/>
        <v>0.95722431904508265</v>
      </c>
      <c r="E37">
        <f t="shared" si="2"/>
        <v>4.277568095491735E-2</v>
      </c>
      <c r="F37">
        <f t="shared" si="3"/>
        <v>241.9989879773816</v>
      </c>
      <c r="G37">
        <f>SUM(F37:F$104)</f>
        <v>4908.8472780430238</v>
      </c>
      <c r="H37">
        <f t="shared" si="4"/>
        <v>19.850734400513378</v>
      </c>
    </row>
    <row r="38" spans="1:8" x14ac:dyDescent="0.25">
      <c r="A38">
        <f t="shared" si="6"/>
        <v>34</v>
      </c>
      <c r="B38">
        <f t="shared" si="5"/>
        <v>236.71003289931275</v>
      </c>
      <c r="C38">
        <f t="shared" si="0"/>
        <v>10.154793749892207</v>
      </c>
      <c r="D38">
        <f t="shared" si="1"/>
        <v>0.95710028161665772</v>
      </c>
      <c r="E38">
        <f t="shared" si="2"/>
        <v>4.2899718383342278E-2</v>
      </c>
      <c r="F38">
        <f t="shared" si="3"/>
        <v>231.63263602436666</v>
      </c>
      <c r="G38">
        <f>SUM(F38:F$104)</f>
        <v>4666.8482900656436</v>
      </c>
      <c r="H38">
        <f t="shared" si="4"/>
        <v>19.715464667485133</v>
      </c>
    </row>
    <row r="39" spans="1:8" x14ac:dyDescent="0.25">
      <c r="A39">
        <f t="shared" si="6"/>
        <v>35</v>
      </c>
      <c r="B39">
        <f t="shared" si="5"/>
        <v>226.55523914942054</v>
      </c>
      <c r="C39">
        <f t="shared" si="0"/>
        <v>9.7486019998965219</v>
      </c>
      <c r="D39">
        <f t="shared" si="1"/>
        <v>0.95697030871368638</v>
      </c>
      <c r="E39">
        <f t="shared" si="2"/>
        <v>4.3029691286313621E-2</v>
      </c>
      <c r="F39">
        <f t="shared" si="3"/>
        <v>221.6809381494723</v>
      </c>
      <c r="G39">
        <f>SUM(F39:F$104)</f>
        <v>4435.215654041278</v>
      </c>
      <c r="H39">
        <f t="shared" si="4"/>
        <v>19.576751659740296</v>
      </c>
    </row>
    <row r="40" spans="1:8" x14ac:dyDescent="0.25">
      <c r="A40">
        <f t="shared" si="6"/>
        <v>36</v>
      </c>
      <c r="B40">
        <f t="shared" si="5"/>
        <v>216.80663714952402</v>
      </c>
      <c r="C40">
        <f t="shared" si="0"/>
        <v>9.3586579199006792</v>
      </c>
      <c r="D40">
        <f t="shared" si="1"/>
        <v>0.95683408016034888</v>
      </c>
      <c r="E40">
        <f t="shared" si="2"/>
        <v>4.3165919839651123E-2</v>
      </c>
      <c r="F40">
        <f t="shared" si="3"/>
        <v>212.12730818957368</v>
      </c>
      <c r="G40">
        <f>SUM(F40:F$104)</f>
        <v>4213.5347158918057</v>
      </c>
      <c r="H40">
        <f t="shared" si="4"/>
        <v>19.434528256558295</v>
      </c>
    </row>
    <row r="41" spans="1:8" x14ac:dyDescent="0.25">
      <c r="A41">
        <f t="shared" si="6"/>
        <v>37</v>
      </c>
      <c r="B41">
        <f t="shared" si="5"/>
        <v>207.44797922962334</v>
      </c>
      <c r="C41">
        <f t="shared" si="0"/>
        <v>8.9843116031046577</v>
      </c>
      <c r="D41">
        <f t="shared" si="1"/>
        <v>0.95669125514517561</v>
      </c>
      <c r="E41">
        <f t="shared" si="2"/>
        <v>4.3308744854824388E-2</v>
      </c>
      <c r="F41">
        <f t="shared" si="3"/>
        <v>202.95582342807103</v>
      </c>
      <c r="G41">
        <f>SUM(F41:F$104)</f>
        <v>4001.4074077022296</v>
      </c>
      <c r="H41">
        <f t="shared" si="4"/>
        <v>19.288726853651767</v>
      </c>
    </row>
    <row r="42" spans="1:8" x14ac:dyDescent="0.25">
      <c r="A42">
        <f t="shared" si="6"/>
        <v>38</v>
      </c>
      <c r="B42">
        <f t="shared" si="5"/>
        <v>198.46366762651868</v>
      </c>
      <c r="C42">
        <f t="shared" si="0"/>
        <v>8.6249391389804657</v>
      </c>
      <c r="D42">
        <f t="shared" si="1"/>
        <v>0.95654147057681405</v>
      </c>
      <c r="E42">
        <f t="shared" si="2"/>
        <v>4.3458529423185954E-2</v>
      </c>
      <c r="F42">
        <f t="shared" si="3"/>
        <v>194.15119805702847</v>
      </c>
      <c r="G42">
        <f>SUM(F42:F$104)</f>
        <v>3798.4515842741584</v>
      </c>
      <c r="H42">
        <f t="shared" si="4"/>
        <v>19.139279394061798</v>
      </c>
    </row>
    <row r="43" spans="1:8" x14ac:dyDescent="0.25">
      <c r="A43">
        <f t="shared" si="6"/>
        <v>39</v>
      </c>
      <c r="B43">
        <f t="shared" si="5"/>
        <v>189.83872848753822</v>
      </c>
      <c r="C43">
        <f t="shared" si="0"/>
        <v>8.2799415734212118</v>
      </c>
      <c r="D43">
        <f t="shared" si="1"/>
        <v>0.9563843392789857</v>
      </c>
      <c r="E43">
        <f t="shared" si="2"/>
        <v>4.3615660721014304E-2</v>
      </c>
      <c r="F43">
        <f t="shared" si="3"/>
        <v>185.69875770082763</v>
      </c>
      <c r="G43">
        <f>SUM(F43:F$104)</f>
        <v>3604.3003862171299</v>
      </c>
      <c r="H43">
        <f t="shared" si="4"/>
        <v>18.986117400453043</v>
      </c>
    </row>
    <row r="44" spans="1:8" x14ac:dyDescent="0.25">
      <c r="A44">
        <f t="shared" si="6"/>
        <v>40</v>
      </c>
      <c r="B44">
        <f t="shared" si="5"/>
        <v>181.55878691411701</v>
      </c>
      <c r="C44">
        <f t="shared" si="0"/>
        <v>7.9487439104843816</v>
      </c>
      <c r="D44">
        <f t="shared" si="1"/>
        <v>0.95621944800587155</v>
      </c>
      <c r="E44">
        <f t="shared" si="2"/>
        <v>4.3780551994128447E-2</v>
      </c>
      <c r="F44">
        <f t="shared" si="3"/>
        <v>177.58441495887482</v>
      </c>
      <c r="G44">
        <f>SUM(F44:F$104)</f>
        <v>3418.6016285163023</v>
      </c>
      <c r="H44">
        <f t="shared" si="4"/>
        <v>18.829172008807308</v>
      </c>
    </row>
    <row r="45" spans="1:8" x14ac:dyDescent="0.25">
      <c r="A45">
        <f t="shared" si="6"/>
        <v>41</v>
      </c>
      <c r="B45">
        <f t="shared" si="5"/>
        <v>173.61004300363263</v>
      </c>
      <c r="C45">
        <f t="shared" si="0"/>
        <v>7.630794154065029</v>
      </c>
      <c r="D45">
        <f t="shared" si="1"/>
        <v>0.95604635525661752</v>
      </c>
      <c r="E45">
        <f t="shared" si="2"/>
        <v>4.3953644743382481E-2</v>
      </c>
      <c r="F45">
        <f t="shared" si="3"/>
        <v>169.79464592660011</v>
      </c>
      <c r="G45">
        <f>SUM(F45:F$104)</f>
        <v>3241.0172135574276</v>
      </c>
      <c r="H45">
        <f t="shared" si="4"/>
        <v>18.668374003510916</v>
      </c>
    </row>
    <row r="46" spans="1:8" x14ac:dyDescent="0.25">
      <c r="A46">
        <f t="shared" si="6"/>
        <v>42</v>
      </c>
      <c r="B46">
        <f t="shared" si="5"/>
        <v>165.9792488495676</v>
      </c>
      <c r="C46">
        <f t="shared" si="0"/>
        <v>7.3255623879023801</v>
      </c>
      <c r="D46">
        <f t="shared" si="1"/>
        <v>0.95586458886470937</v>
      </c>
      <c r="E46">
        <f t="shared" si="2"/>
        <v>4.4135411135290625E-2</v>
      </c>
      <c r="F46">
        <f t="shared" si="3"/>
        <v>162.31646765561641</v>
      </c>
      <c r="G46">
        <f>SUM(F46:F$104)</f>
        <v>3071.2225676308271</v>
      </c>
      <c r="H46">
        <f t="shared" si="4"/>
        <v>18.503653853828297</v>
      </c>
    </row>
    <row r="47" spans="1:8" x14ac:dyDescent="0.25">
      <c r="A47">
        <f t="shared" si="6"/>
        <v>43</v>
      </c>
      <c r="B47">
        <f t="shared" si="5"/>
        <v>158.65368646166522</v>
      </c>
      <c r="C47">
        <f t="shared" si="0"/>
        <v>7.0325398923863531</v>
      </c>
      <c r="D47">
        <f t="shared" si="1"/>
        <v>0.95567364333456195</v>
      </c>
      <c r="E47">
        <f t="shared" si="2"/>
        <v>4.4326356665438049E-2</v>
      </c>
      <c r="F47">
        <f t="shared" si="3"/>
        <v>155.13741651547204</v>
      </c>
      <c r="G47">
        <f>SUM(F47:F$104)</f>
        <v>2908.906099975211</v>
      </c>
      <c r="H47">
        <f t="shared" si="4"/>
        <v>18.334941751751082</v>
      </c>
    </row>
    <row r="48" spans="1:8" x14ac:dyDescent="0.25">
      <c r="A48">
        <f t="shared" si="6"/>
        <v>44</v>
      </c>
      <c r="B48">
        <f t="shared" si="5"/>
        <v>151.62114656927886</v>
      </c>
      <c r="C48">
        <f t="shared" si="0"/>
        <v>6.7512382966908717</v>
      </c>
      <c r="D48">
        <f t="shared" si="1"/>
        <v>0.95547297689372046</v>
      </c>
      <c r="E48">
        <f t="shared" si="2"/>
        <v>4.452702310627954E-2</v>
      </c>
      <c r="F48">
        <f t="shared" si="3"/>
        <v>148.24552742093343</v>
      </c>
      <c r="G48">
        <f>SUM(F48:F$104)</f>
        <v>2753.7686834597389</v>
      </c>
      <c r="H48">
        <f t="shared" si="4"/>
        <v>18.162167651208762</v>
      </c>
    </row>
    <row r="49" spans="1:8" x14ac:dyDescent="0.25">
      <c r="A49">
        <f t="shared" si="6"/>
        <v>45</v>
      </c>
      <c r="B49">
        <f t="shared" si="5"/>
        <v>144.86990827258799</v>
      </c>
      <c r="C49">
        <f t="shared" si="0"/>
        <v>6.48118876482323</v>
      </c>
      <c r="D49">
        <f t="shared" si="1"/>
        <v>0.9552620082244534</v>
      </c>
      <c r="E49">
        <f t="shared" si="2"/>
        <v>4.4737991775546604E-2</v>
      </c>
      <c r="F49">
        <f t="shared" si="3"/>
        <v>141.62931389017638</v>
      </c>
      <c r="G49">
        <f>SUM(F49:F$104)</f>
        <v>2605.5231560388056</v>
      </c>
      <c r="H49">
        <f t="shared" si="4"/>
        <v>17.985261308623453</v>
      </c>
    </row>
    <row r="50" spans="1:8" x14ac:dyDescent="0.25">
      <c r="A50">
        <f t="shared" si="6"/>
        <v>46</v>
      </c>
      <c r="B50">
        <f t="shared" si="5"/>
        <v>138.38871950776476</v>
      </c>
      <c r="C50">
        <f t="shared" si="0"/>
        <v>6.2219412142302986</v>
      </c>
      <c r="D50">
        <f t="shared" si="1"/>
        <v>0.95504011283317647</v>
      </c>
      <c r="E50">
        <f t="shared" si="2"/>
        <v>4.4959887166823531E-2</v>
      </c>
      <c r="F50">
        <f t="shared" si="3"/>
        <v>135.27774890064961</v>
      </c>
      <c r="G50">
        <f>SUM(F50:F$104)</f>
        <v>2463.8938421486291</v>
      </c>
      <c r="H50">
        <f t="shared" si="4"/>
        <v>17.804152324788177</v>
      </c>
    </row>
    <row r="51" spans="1:8" x14ac:dyDescent="0.25">
      <c r="A51">
        <f t="shared" si="6"/>
        <v>47</v>
      </c>
      <c r="B51">
        <f t="shared" si="5"/>
        <v>132.16677829353446</v>
      </c>
      <c r="C51">
        <f t="shared" si="0"/>
        <v>5.9730635656610929</v>
      </c>
      <c r="D51">
        <f t="shared" si="1"/>
        <v>0.95480661900984465</v>
      </c>
      <c r="E51">
        <f t="shared" si="2"/>
        <v>4.5193380990155352E-2</v>
      </c>
      <c r="F51">
        <f t="shared" si="3"/>
        <v>129.18024651070391</v>
      </c>
      <c r="G51">
        <f>SUM(F51:F$104)</f>
        <v>2328.6160932479793</v>
      </c>
      <c r="H51">
        <f t="shared" si="4"/>
        <v>17.618770188044252</v>
      </c>
    </row>
    <row r="52" spans="1:8" x14ac:dyDescent="0.25">
      <c r="A52">
        <f t="shared" si="6"/>
        <v>48</v>
      </c>
      <c r="B52">
        <f t="shared" si="5"/>
        <v>126.19371472787337</v>
      </c>
      <c r="C52">
        <f t="shared" si="0"/>
        <v>5.7341410230346526</v>
      </c>
      <c r="D52">
        <f t="shared" si="1"/>
        <v>0.95456080332209992</v>
      </c>
      <c r="E52">
        <f t="shared" si="2"/>
        <v>4.5439196677900084E-2</v>
      </c>
      <c r="F52">
        <f t="shared" si="3"/>
        <v>123.32664421635604</v>
      </c>
      <c r="G52">
        <f>SUM(F52:F$104)</f>
        <v>2199.4358467372754</v>
      </c>
      <c r="H52">
        <f t="shared" si="4"/>
        <v>17.429044318729996</v>
      </c>
    </row>
    <row r="53" spans="1:8" x14ac:dyDescent="0.25">
      <c r="A53">
        <f t="shared" si="6"/>
        <v>49</v>
      </c>
      <c r="B53">
        <f t="shared" si="5"/>
        <v>120.45957370483872</v>
      </c>
      <c r="C53">
        <f t="shared" si="0"/>
        <v>5.5047753821132517</v>
      </c>
      <c r="D53">
        <f t="shared" si="1"/>
        <v>0.95430188558028961</v>
      </c>
      <c r="E53">
        <f t="shared" si="2"/>
        <v>4.5698114419710389E-2</v>
      </c>
      <c r="F53">
        <f t="shared" si="3"/>
        <v>117.70718601378209</v>
      </c>
      <c r="G53">
        <f>SUM(F53:F$104)</f>
        <v>2076.1092025209196</v>
      </c>
      <c r="H53">
        <f t="shared" si="4"/>
        <v>17.234904114869241</v>
      </c>
    </row>
    <row r="54" spans="1:8" x14ac:dyDescent="0.25">
      <c r="A54">
        <f t="shared" si="6"/>
        <v>50</v>
      </c>
      <c r="B54">
        <f t="shared" si="5"/>
        <v>114.95479832272547</v>
      </c>
      <c r="C54">
        <f t="shared" si="0"/>
        <v>5.2845843668287102</v>
      </c>
      <c r="D54">
        <f t="shared" si="1"/>
        <v>0.95402902319925176</v>
      </c>
      <c r="E54">
        <f t="shared" si="2"/>
        <v>4.5970976800748242E-2</v>
      </c>
      <c r="F54">
        <f t="shared" si="3"/>
        <v>112.31250613931111</v>
      </c>
      <c r="G54">
        <f>SUM(F54:F$104)</f>
        <v>1958.4020165071377</v>
      </c>
      <c r="H54">
        <f t="shared" si="4"/>
        <v>17.036278999064454</v>
      </c>
    </row>
    <row r="55" spans="1:8" x14ac:dyDescent="0.25">
      <c r="A55">
        <f t="shared" si="6"/>
        <v>51</v>
      </c>
      <c r="B55">
        <f t="shared" si="5"/>
        <v>109.67021395589676</v>
      </c>
      <c r="C55">
        <f t="shared" si="0"/>
        <v>5.0732009921555772</v>
      </c>
      <c r="D55">
        <f t="shared" si="1"/>
        <v>0.95374130487065767</v>
      </c>
      <c r="E55">
        <f t="shared" si="2"/>
        <v>4.6258695129342331E-2</v>
      </c>
      <c r="F55">
        <f t="shared" si="3"/>
        <v>107.13361345981897</v>
      </c>
      <c r="G55">
        <f>SUM(F55:F$104)</f>
        <v>1846.0895103678261</v>
      </c>
      <c r="H55">
        <f t="shared" si="4"/>
        <v>16.833098466555562</v>
      </c>
    </row>
    <row r="56" spans="1:8" x14ac:dyDescent="0.25">
      <c r="A56">
        <f t="shared" si="6"/>
        <v>52</v>
      </c>
      <c r="B56">
        <f t="shared" si="5"/>
        <v>104.59701296374118</v>
      </c>
      <c r="C56">
        <f t="shared" si="0"/>
        <v>4.870272952469378</v>
      </c>
      <c r="D56">
        <f t="shared" si="1"/>
        <v>0.95343774344533461</v>
      </c>
      <c r="E56">
        <f t="shared" si="2"/>
        <v>4.6562256554665393E-2</v>
      </c>
      <c r="F56">
        <f t="shared" si="3"/>
        <v>102.16187648750649</v>
      </c>
      <c r="G56">
        <f>SUM(F56:F$104)</f>
        <v>1738.9558969080069</v>
      </c>
      <c r="H56">
        <f t="shared" si="4"/>
        <v>16.625292134401779</v>
      </c>
    </row>
    <row r="57" spans="1:8" x14ac:dyDescent="0.25">
      <c r="A57">
        <f t="shared" si="6"/>
        <v>53</v>
      </c>
      <c r="B57">
        <f t="shared" si="5"/>
        <v>99.726740011271801</v>
      </c>
      <c r="C57">
        <f t="shared" si="0"/>
        <v>4.6754620343705824</v>
      </c>
      <c r="D57">
        <f t="shared" si="1"/>
        <v>0.95311726790786377</v>
      </c>
      <c r="E57">
        <f t="shared" si="2"/>
        <v>4.6882732092136226E-2</v>
      </c>
      <c r="F57">
        <f t="shared" si="3"/>
        <v>97.38900899408651</v>
      </c>
      <c r="G57">
        <f>SUM(F57:F$104)</f>
        <v>1636.7940204205004</v>
      </c>
      <c r="H57">
        <f t="shared" si="4"/>
        <v>16.412789791739897</v>
      </c>
    </row>
    <row r="58" spans="1:8" x14ac:dyDescent="0.25">
      <c r="A58">
        <f t="shared" si="6"/>
        <v>54</v>
      </c>
      <c r="B58">
        <f t="shared" si="5"/>
        <v>95.051277976901218</v>
      </c>
      <c r="C58">
        <f t="shared" si="0"/>
        <v>4.4884435529957472</v>
      </c>
      <c r="D58">
        <f t="shared" si="1"/>
        <v>0.95277871430527739</v>
      </c>
      <c r="E58">
        <f t="shared" si="2"/>
        <v>4.7221285694722615E-2</v>
      </c>
      <c r="F58">
        <f t="shared" si="3"/>
        <v>92.807056200403338</v>
      </c>
      <c r="G58">
        <f>SUM(F58:F$104)</f>
        <v>1539.4050114264139</v>
      </c>
      <c r="H58">
        <f t="shared" si="4"/>
        <v>16.195521451068871</v>
      </c>
    </row>
    <row r="59" spans="1:8" x14ac:dyDescent="0.25">
      <c r="A59">
        <f t="shared" si="6"/>
        <v>55</v>
      </c>
      <c r="B59">
        <f t="shared" si="5"/>
        <v>90.562834423905471</v>
      </c>
      <c r="C59">
        <f t="shared" si="0"/>
        <v>4.3089058108759275</v>
      </c>
      <c r="D59">
        <f t="shared" si="1"/>
        <v>0.95242081546711699</v>
      </c>
      <c r="E59">
        <f t="shared" si="2"/>
        <v>4.7579184532883012E-2</v>
      </c>
      <c r="F59">
        <f t="shared" si="3"/>
        <v>88.408381518467507</v>
      </c>
      <c r="G59">
        <f>SUM(F59:F$104)</f>
        <v>1446.5979552260105</v>
      </c>
      <c r="H59">
        <f t="shared" si="4"/>
        <v>15.973417400506609</v>
      </c>
    </row>
    <row r="60" spans="1:8" x14ac:dyDescent="0.25">
      <c r="A60">
        <f t="shared" si="6"/>
        <v>56</v>
      </c>
      <c r="B60">
        <f t="shared" si="5"/>
        <v>86.253928613029544</v>
      </c>
      <c r="C60">
        <f t="shared" si="0"/>
        <v>4.1365495784408921</v>
      </c>
      <c r="D60">
        <f t="shared" si="1"/>
        <v>0.95204218932451012</v>
      </c>
      <c r="E60">
        <f t="shared" si="2"/>
        <v>4.7957810675489876E-2</v>
      </c>
      <c r="F60">
        <f t="shared" si="3"/>
        <v>84.185653823809105</v>
      </c>
      <c r="G60">
        <f>SUM(F60:F$104)</f>
        <v>1358.1895737075433</v>
      </c>
      <c r="H60">
        <f t="shared" si="4"/>
        <v>15.74640825696112</v>
      </c>
    </row>
    <row r="61" spans="1:8" x14ac:dyDescent="0.25">
      <c r="A61">
        <f t="shared" si="6"/>
        <v>57</v>
      </c>
      <c r="B61">
        <f t="shared" si="5"/>
        <v>82.117379034588652</v>
      </c>
      <c r="C61">
        <f t="shared" si="0"/>
        <v>3.971087595303274</v>
      </c>
      <c r="D61">
        <f t="shared" si="1"/>
        <v>0.95164132560014347</v>
      </c>
      <c r="E61">
        <f t="shared" si="2"/>
        <v>4.8358674399856527E-2</v>
      </c>
      <c r="F61">
        <f t="shared" si="3"/>
        <v>80.131835236937007</v>
      </c>
      <c r="G61">
        <f>SUM(F61:F$104)</f>
        <v>1274.0039198837344</v>
      </c>
      <c r="H61">
        <f t="shared" si="4"/>
        <v>15.514425020154521</v>
      </c>
    </row>
    <row r="62" spans="1:8" x14ac:dyDescent="0.25">
      <c r="A62">
        <f t="shared" si="6"/>
        <v>58</v>
      </c>
      <c r="B62">
        <f t="shared" si="5"/>
        <v>78.146291439285378</v>
      </c>
      <c r="C62">
        <f t="shared" si="0"/>
        <v>3.8122440914910953</v>
      </c>
      <c r="D62">
        <f t="shared" si="1"/>
        <v>0.95121657059755726</v>
      </c>
      <c r="E62">
        <f t="shared" si="2"/>
        <v>4.8783429402442735E-2</v>
      </c>
      <c r="F62">
        <f t="shared" si="3"/>
        <v>76.24016939353983</v>
      </c>
      <c r="G62">
        <f>SUM(F62:F$104)</f>
        <v>1193.8720846467972</v>
      </c>
      <c r="H62">
        <f t="shared" si="4"/>
        <v>15.277399127434714</v>
      </c>
    </row>
    <row r="63" spans="1:8" x14ac:dyDescent="0.25">
      <c r="A63">
        <f t="shared" si="6"/>
        <v>59</v>
      </c>
      <c r="B63">
        <f t="shared" si="5"/>
        <v>74.334047347794282</v>
      </c>
      <c r="C63">
        <f t="shared" si="0"/>
        <v>3.6597543278315072</v>
      </c>
      <c r="D63">
        <f t="shared" si="1"/>
        <v>0.95076610976517606</v>
      </c>
      <c r="E63">
        <f t="shared" si="2"/>
        <v>4.923389023482394E-2</v>
      </c>
      <c r="F63">
        <f t="shared" si="3"/>
        <v>72.504170183878529</v>
      </c>
      <c r="G63">
        <f>SUM(F63:F$104)</f>
        <v>1117.6319152532576</v>
      </c>
      <c r="H63">
        <f t="shared" si="4"/>
        <v>15.035262509305854</v>
      </c>
    </row>
    <row r="64" spans="1:8" x14ac:dyDescent="0.25">
      <c r="A64">
        <f t="shared" si="6"/>
        <v>60</v>
      </c>
      <c r="B64">
        <f t="shared" si="5"/>
        <v>70.674293019962775</v>
      </c>
      <c r="C64">
        <f t="shared" si="0"/>
        <v>3.5133641547181895</v>
      </c>
      <c r="D64">
        <f t="shared" si="1"/>
        <v>0.95028794764560576</v>
      </c>
      <c r="E64">
        <f t="shared" si="2"/>
        <v>4.9712052354394243E-2</v>
      </c>
      <c r="F64">
        <f t="shared" si="3"/>
        <v>68.917610942603687</v>
      </c>
      <c r="G64">
        <f>SUM(F64:F$104)</f>
        <v>1045.1277450693792</v>
      </c>
      <c r="H64">
        <f t="shared" si="4"/>
        <v>14.787947645605323</v>
      </c>
    </row>
    <row r="65" spans="1:8" x14ac:dyDescent="0.25">
      <c r="A65">
        <f t="shared" si="6"/>
        <v>61</v>
      </c>
      <c r="B65">
        <f t="shared" si="5"/>
        <v>67.160928865244585</v>
      </c>
      <c r="C65">
        <f t="shared" si="0"/>
        <v>3.3728295885295125</v>
      </c>
      <c r="D65">
        <f t="shared" si="1"/>
        <v>0.94977988474077024</v>
      </c>
      <c r="E65">
        <f t="shared" si="2"/>
        <v>5.0220115259229758E-2</v>
      </c>
      <c r="F65">
        <f t="shared" si="3"/>
        <v>65.474514070979836</v>
      </c>
      <c r="G65">
        <f>SUM(F65:F$104)</f>
        <v>976.21013412677519</v>
      </c>
      <c r="H65">
        <f t="shared" si="4"/>
        <v>14.535387622251285</v>
      </c>
    </row>
    <row r="66" spans="1:8" x14ac:dyDescent="0.25">
      <c r="A66">
        <f t="shared" si="6"/>
        <v>62</v>
      </c>
      <c r="B66">
        <f t="shared" si="5"/>
        <v>63.788099276715073</v>
      </c>
      <c r="C66">
        <f t="shared" si="0"/>
        <v>3.2379164049882974</v>
      </c>
      <c r="D66">
        <f t="shared" si="1"/>
        <v>0.94923949072471814</v>
      </c>
      <c r="E66">
        <f t="shared" si="2"/>
        <v>5.0760509275281862E-2</v>
      </c>
      <c r="F66">
        <f t="shared" si="3"/>
        <v>62.169141074220924</v>
      </c>
      <c r="G66">
        <f>SUM(F66:F$104)</f>
        <v>910.73562005579538</v>
      </c>
      <c r="H66">
        <f t="shared" si="4"/>
        <v>14.277516188481984</v>
      </c>
    </row>
    <row r="67" spans="1:8" x14ac:dyDescent="0.25">
      <c r="A67">
        <f t="shared" si="6"/>
        <v>63</v>
      </c>
      <c r="B67">
        <f t="shared" si="5"/>
        <v>60.550182871726776</v>
      </c>
      <c r="C67">
        <f t="shared" si="0"/>
        <v>3.1083997487887984</v>
      </c>
      <c r="D67">
        <f t="shared" si="1"/>
        <v>0.94866407331297709</v>
      </c>
      <c r="E67">
        <f t="shared" si="2"/>
        <v>5.1335926687022915E-2</v>
      </c>
      <c r="F67">
        <f t="shared" si="3"/>
        <v>58.995982997332376</v>
      </c>
      <c r="G67">
        <f>SUM(F67:F$104)</f>
        <v>848.56647898157428</v>
      </c>
      <c r="H67">
        <f t="shared" si="4"/>
        <v>14.01426781450404</v>
      </c>
    </row>
    <row r="68" spans="1:8" x14ac:dyDescent="0.25">
      <c r="A68">
        <f t="shared" si="6"/>
        <v>64</v>
      </c>
      <c r="B68">
        <f t="shared" si="5"/>
        <v>57.441783122937977</v>
      </c>
      <c r="C68">
        <f t="shared" si="0"/>
        <v>2.9840637588372232</v>
      </c>
      <c r="D68">
        <f t="shared" si="1"/>
        <v>0.94805064194384991</v>
      </c>
      <c r="E68">
        <f t="shared" si="2"/>
        <v>5.1949358056150086E-2</v>
      </c>
      <c r="F68">
        <f t="shared" si="3"/>
        <v>55.949751243519366</v>
      </c>
      <c r="G68">
        <f>SUM(F68:F$104)</f>
        <v>789.5704959842418</v>
      </c>
      <c r="H68">
        <f t="shared" si="4"/>
        <v>13.74557774946485</v>
      </c>
    </row>
    <row r="69" spans="1:8" x14ac:dyDescent="0.25">
      <c r="A69">
        <f t="shared" si="6"/>
        <v>65</v>
      </c>
      <c r="B69">
        <f t="shared" si="5"/>
        <v>54.457719364100754</v>
      </c>
      <c r="C69">
        <f t="shared" ref="C69:C104" si="7">B69-B70</f>
        <v>2.8647012084837513</v>
      </c>
      <c r="D69">
        <f t="shared" ref="D69:D104" si="8">B70/B69</f>
        <v>0.94739586523389741</v>
      </c>
      <c r="E69">
        <f t="shared" ref="E69:E104" si="9">1-D69</f>
        <v>5.2604134766102595E-2</v>
      </c>
      <c r="F69">
        <f t="shared" ref="F69:F104" si="10">B69-(C69/2)</f>
        <v>53.025368759858878</v>
      </c>
      <c r="G69">
        <f>SUM(F69:F$104)</f>
        <v>733.62074474072244</v>
      </c>
      <c r="H69">
        <f t="shared" ref="H69:H104" si="11">G69/B69</f>
        <v>13.471382079660406</v>
      </c>
    </row>
    <row r="70" spans="1:8" x14ac:dyDescent="0.25">
      <c r="A70">
        <f t="shared" si="6"/>
        <v>66</v>
      </c>
      <c r="B70">
        <f t="shared" ref="B70:B104" si="12">(F$1/(1-J$2))*((B$1^A70)-J$2)</f>
        <v>51.593018155617003</v>
      </c>
      <c r="C70">
        <f t="shared" si="7"/>
        <v>2.7501131601443873</v>
      </c>
      <c r="D70">
        <f t="shared" si="8"/>
        <v>0.94669602092575045</v>
      </c>
      <c r="E70">
        <f t="shared" si="9"/>
        <v>5.3303979074249552E-2</v>
      </c>
      <c r="F70">
        <f t="shared" si="10"/>
        <v>50.217961575544805</v>
      </c>
      <c r="G70">
        <f>SUM(F70:F$104)</f>
        <v>680.59537598086354</v>
      </c>
      <c r="H70">
        <f t="shared" si="11"/>
        <v>13.191617786887821</v>
      </c>
    </row>
    <row r="71" spans="1:8" x14ac:dyDescent="0.25">
      <c r="A71">
        <f t="shared" ref="A71:A104" si="13">A70+1</f>
        <v>67</v>
      </c>
      <c r="B71">
        <f t="shared" si="12"/>
        <v>48.842904995472615</v>
      </c>
      <c r="C71">
        <f t="shared" si="7"/>
        <v>2.6401086337386133</v>
      </c>
      <c r="D71">
        <f t="shared" si="8"/>
        <v>0.9459469367355744</v>
      </c>
      <c r="E71">
        <f t="shared" si="9"/>
        <v>5.4053063264425605E-2</v>
      </c>
      <c r="F71">
        <f t="shared" si="10"/>
        <v>47.522850678603305</v>
      </c>
      <c r="G71">
        <f>SUM(F71:F$104)</f>
        <v>630.37741440531875</v>
      </c>
      <c r="H71">
        <f t="shared" si="11"/>
        <v>12.906222806848819</v>
      </c>
    </row>
    <row r="72" spans="1:8" x14ac:dyDescent="0.25">
      <c r="A72">
        <f t="shared" si="13"/>
        <v>68</v>
      </c>
      <c r="B72">
        <f t="shared" si="12"/>
        <v>46.202796361734002</v>
      </c>
      <c r="C72">
        <f t="shared" si="7"/>
        <v>2.5345042883890656</v>
      </c>
      <c r="D72">
        <f t="shared" si="8"/>
        <v>0.94514392010938564</v>
      </c>
      <c r="E72">
        <f t="shared" si="9"/>
        <v>5.4856079890614362E-2</v>
      </c>
      <c r="F72">
        <f t="shared" si="10"/>
        <v>44.935544217539473</v>
      </c>
      <c r="G72">
        <f>SUM(F72:F$104)</f>
        <v>582.85456372671547</v>
      </c>
      <c r="H72">
        <f t="shared" si="11"/>
        <v>12.615136087508466</v>
      </c>
    </row>
    <row r="73" spans="1:8" x14ac:dyDescent="0.25">
      <c r="A73">
        <f t="shared" si="13"/>
        <v>69</v>
      </c>
      <c r="B73">
        <f t="shared" si="12"/>
        <v>43.668292073344936</v>
      </c>
      <c r="C73">
        <f t="shared" si="7"/>
        <v>2.4331241168535129</v>
      </c>
      <c r="D73">
        <f t="shared" si="8"/>
        <v>0.94428167438362698</v>
      </c>
      <c r="E73">
        <f t="shared" si="9"/>
        <v>5.5718325616373021E-2</v>
      </c>
      <c r="F73">
        <f t="shared" si="10"/>
        <v>42.451730014918184</v>
      </c>
      <c r="G73">
        <f>SUM(F73:F$104)</f>
        <v>537.91901950917588</v>
      </c>
      <c r="H73">
        <f t="shared" si="11"/>
        <v>12.318297647311031</v>
      </c>
    </row>
    <row r="74" spans="1:8" x14ac:dyDescent="0.25">
      <c r="A74">
        <f t="shared" si="13"/>
        <v>70</v>
      </c>
      <c r="B74">
        <f t="shared" si="12"/>
        <v>41.235167956491424</v>
      </c>
      <c r="C74">
        <f t="shared" si="7"/>
        <v>2.3357991521793622</v>
      </c>
      <c r="D74">
        <f t="shared" si="8"/>
        <v>0.94335419817753763</v>
      </c>
      <c r="E74">
        <f t="shared" si="9"/>
        <v>5.6645801822462372E-2</v>
      </c>
      <c r="F74">
        <f t="shared" si="10"/>
        <v>40.067268380401742</v>
      </c>
      <c r="G74">
        <f>SUM(F74:F$104)</f>
        <v>495.46728949425795</v>
      </c>
      <c r="H74">
        <f t="shared" si="11"/>
        <v>12.01564863315318</v>
      </c>
    </row>
    <row r="75" spans="1:8" x14ac:dyDescent="0.25">
      <c r="A75">
        <f t="shared" si="13"/>
        <v>71</v>
      </c>
      <c r="B75">
        <f t="shared" si="12"/>
        <v>38.899368804312061</v>
      </c>
      <c r="C75">
        <f t="shared" si="7"/>
        <v>2.2423671860921885</v>
      </c>
      <c r="D75">
        <f t="shared" si="8"/>
        <v>0.94235466396967305</v>
      </c>
      <c r="E75">
        <f t="shared" si="9"/>
        <v>5.7645336030326955E-2</v>
      </c>
      <c r="F75">
        <f t="shared" si="10"/>
        <v>37.778185211265964</v>
      </c>
      <c r="G75">
        <f>SUM(F75:F$104)</f>
        <v>455.40002111385621</v>
      </c>
      <c r="H75">
        <f t="shared" si="11"/>
        <v>11.707131378012857</v>
      </c>
    </row>
    <row r="76" spans="1:8" x14ac:dyDescent="0.25">
      <c r="A76">
        <f t="shared" si="13"/>
        <v>72</v>
      </c>
      <c r="B76">
        <f t="shared" si="12"/>
        <v>36.657001618219873</v>
      </c>
      <c r="C76">
        <f t="shared" si="7"/>
        <v>2.1526724986484993</v>
      </c>
      <c r="D76">
        <f t="shared" si="8"/>
        <v>0.94127527065447325</v>
      </c>
      <c r="E76">
        <f t="shared" si="9"/>
        <v>5.8724729345526749E-2</v>
      </c>
      <c r="F76">
        <f t="shared" si="10"/>
        <v>35.580665368895623</v>
      </c>
      <c r="G76">
        <f>SUM(F76:F$104)</f>
        <v>417.62183590259025</v>
      </c>
      <c r="H76">
        <f t="shared" si="11"/>
        <v>11.392689458131155</v>
      </c>
    </row>
    <row r="77" spans="1:8" x14ac:dyDescent="0.25">
      <c r="A77">
        <f t="shared" si="13"/>
        <v>73</v>
      </c>
      <c r="B77">
        <f t="shared" si="12"/>
        <v>34.504329119571373</v>
      </c>
      <c r="C77">
        <f t="shared" si="7"/>
        <v>2.0665655987025744</v>
      </c>
      <c r="D77">
        <f t="shared" si="8"/>
        <v>0.94010706333280403</v>
      </c>
      <c r="E77">
        <f t="shared" si="9"/>
        <v>5.9892936667195973E-2</v>
      </c>
      <c r="F77">
        <f t="shared" si="10"/>
        <v>33.471046320220083</v>
      </c>
      <c r="G77">
        <f>SUM(F77:F$104)</f>
        <v>382.04117053369464</v>
      </c>
      <c r="H77">
        <f t="shared" si="11"/>
        <v>11.072267749642904</v>
      </c>
    </row>
    <row r="78" spans="1:8" x14ac:dyDescent="0.25">
      <c r="A78">
        <f t="shared" si="13"/>
        <v>74</v>
      </c>
      <c r="B78">
        <f t="shared" si="12"/>
        <v>32.437763520868799</v>
      </c>
      <c r="C78">
        <f t="shared" si="7"/>
        <v>1.9839029747544537</v>
      </c>
      <c r="D78">
        <f t="shared" si="8"/>
        <v>0.93883971151469459</v>
      </c>
      <c r="E78">
        <f t="shared" si="9"/>
        <v>6.1160288485305414E-2</v>
      </c>
      <c r="F78">
        <f t="shared" si="10"/>
        <v>31.445812033491571</v>
      </c>
      <c r="G78">
        <f>SUM(F78:F$104)</f>
        <v>348.57012421347457</v>
      </c>
      <c r="H78">
        <f t="shared" si="11"/>
        <v>10.745812484551298</v>
      </c>
    </row>
    <row r="79" spans="1:8" x14ac:dyDescent="0.25">
      <c r="A79">
        <f t="shared" si="13"/>
        <v>75</v>
      </c>
      <c r="B79">
        <f t="shared" si="12"/>
        <v>30.453860546114345</v>
      </c>
      <c r="C79">
        <f t="shared" si="7"/>
        <v>1.9045468557642877</v>
      </c>
      <c r="D79">
        <f t="shared" si="8"/>
        <v>0.93746123408950555</v>
      </c>
      <c r="E79">
        <f t="shared" si="9"/>
        <v>6.2538765910494454E-2</v>
      </c>
      <c r="F79">
        <f t="shared" si="10"/>
        <v>29.501587118232202</v>
      </c>
      <c r="G79">
        <f>SUM(F79:F$104)</f>
        <v>317.12431217998301</v>
      </c>
      <c r="H79">
        <f t="shared" si="11"/>
        <v>10.413271305941059</v>
      </c>
    </row>
    <row r="80" spans="1:8" x14ac:dyDescent="0.25">
      <c r="A80">
        <f t="shared" si="13"/>
        <v>76</v>
      </c>
      <c r="B80">
        <f t="shared" si="12"/>
        <v>28.549313690350058</v>
      </c>
      <c r="C80">
        <f t="shared" si="7"/>
        <v>1.8283649815337064</v>
      </c>
      <c r="D80">
        <f t="shared" si="8"/>
        <v>0.93595765553720789</v>
      </c>
      <c r="E80">
        <f t="shared" si="9"/>
        <v>6.4042344462792111E-2</v>
      </c>
      <c r="F80">
        <f t="shared" si="10"/>
        <v>27.635131199583206</v>
      </c>
      <c r="G80">
        <f>SUM(F80:F$104)</f>
        <v>287.62272506175083</v>
      </c>
      <c r="H80">
        <f t="shared" si="11"/>
        <v>10.074593322324596</v>
      </c>
    </row>
    <row r="81" spans="1:8" x14ac:dyDescent="0.25">
      <c r="A81">
        <f t="shared" si="13"/>
        <v>77</v>
      </c>
      <c r="B81">
        <f t="shared" si="12"/>
        <v>26.720948708816351</v>
      </c>
      <c r="C81">
        <f t="shared" si="7"/>
        <v>1.7552303822723694</v>
      </c>
      <c r="D81">
        <f t="shared" si="8"/>
        <v>0.93431257245393962</v>
      </c>
      <c r="E81">
        <f t="shared" si="9"/>
        <v>6.5687427546060384E-2</v>
      </c>
      <c r="F81">
        <f t="shared" si="10"/>
        <v>25.843333517680165</v>
      </c>
      <c r="G81">
        <f>SUM(F81:F$104)</f>
        <v>259.98759386216767</v>
      </c>
      <c r="H81">
        <f t="shared" si="11"/>
        <v>9.7297291610154151</v>
      </c>
    </row>
    <row r="82" spans="1:8" x14ac:dyDescent="0.25">
      <c r="A82">
        <f t="shared" si="13"/>
        <v>78</v>
      </c>
      <c r="B82">
        <f t="shared" si="12"/>
        <v>24.965718326543982</v>
      </c>
      <c r="C82">
        <f t="shared" si="7"/>
        <v>1.6850211669814676</v>
      </c>
      <c r="D82">
        <f t="shared" si="8"/>
        <v>0.93250660185531598</v>
      </c>
      <c r="E82">
        <f t="shared" si="9"/>
        <v>6.7493398144684025E-2</v>
      </c>
      <c r="F82">
        <f t="shared" si="10"/>
        <v>24.12320774305325</v>
      </c>
      <c r="G82">
        <f>SUM(F82:F$104)</f>
        <v>234.14426034448749</v>
      </c>
      <c r="H82">
        <f t="shared" si="11"/>
        <v>9.3786310204237662</v>
      </c>
    </row>
    <row r="83" spans="1:8" x14ac:dyDescent="0.25">
      <c r="A83">
        <f t="shared" si="13"/>
        <v>79</v>
      </c>
      <c r="B83">
        <f t="shared" si="12"/>
        <v>23.280697159562514</v>
      </c>
      <c r="C83">
        <f t="shared" si="7"/>
        <v>1.6176203203022084</v>
      </c>
      <c r="D83">
        <f t="shared" si="8"/>
        <v>0.93051667184984732</v>
      </c>
      <c r="E83">
        <f t="shared" si="9"/>
        <v>6.9483328150152679E-2</v>
      </c>
      <c r="F83">
        <f t="shared" si="10"/>
        <v>22.47188699941141</v>
      </c>
      <c r="G83">
        <f>SUM(F83:F$104)</f>
        <v>210.02105260143426</v>
      </c>
      <c r="H83">
        <f t="shared" si="11"/>
        <v>9.021252721169839</v>
      </c>
    </row>
    <row r="84" spans="1:8" x14ac:dyDescent="0.25">
      <c r="A84">
        <f t="shared" si="13"/>
        <v>80</v>
      </c>
      <c r="B84">
        <f t="shared" si="12"/>
        <v>21.663076839260306</v>
      </c>
      <c r="C84">
        <f t="shared" si="7"/>
        <v>1.5529155074901233</v>
      </c>
      <c r="D84">
        <f t="shared" si="8"/>
        <v>0.92831509951182223</v>
      </c>
      <c r="E84">
        <f t="shared" si="9"/>
        <v>7.1684900488177772E-2</v>
      </c>
      <c r="F84">
        <f t="shared" si="10"/>
        <v>20.886619085515242</v>
      </c>
      <c r="G84">
        <f>SUM(F84:F$104)</f>
        <v>187.54916560202284</v>
      </c>
      <c r="H84">
        <f t="shared" si="11"/>
        <v>8.6575497559111643</v>
      </c>
    </row>
    <row r="85" spans="1:8" x14ac:dyDescent="0.25">
      <c r="A85">
        <f t="shared" si="13"/>
        <v>81</v>
      </c>
      <c r="B85">
        <f t="shared" si="12"/>
        <v>20.110161331770183</v>
      </c>
      <c r="C85">
        <f t="shared" si="7"/>
        <v>1.4907988871905182</v>
      </c>
      <c r="D85">
        <f t="shared" si="8"/>
        <v>0.92586837755322515</v>
      </c>
      <c r="E85">
        <f t="shared" si="9"/>
        <v>7.4131622446774847E-2</v>
      </c>
      <c r="F85">
        <f t="shared" si="10"/>
        <v>19.364761888174925</v>
      </c>
      <c r="G85">
        <f>SUM(F85:F$104)</f>
        <v>166.6625465165076</v>
      </c>
      <c r="H85">
        <f t="shared" si="11"/>
        <v>8.2874793377819831</v>
      </c>
    </row>
    <row r="86" spans="1:8" x14ac:dyDescent="0.25">
      <c r="A86">
        <f t="shared" si="13"/>
        <v>82</v>
      </c>
      <c r="B86">
        <f t="shared" si="12"/>
        <v>18.619362444579664</v>
      </c>
      <c r="C86">
        <f t="shared" si="7"/>
        <v>1.4311669317028972</v>
      </c>
      <c r="D86">
        <f t="shared" si="8"/>
        <v>0.92313555654965362</v>
      </c>
      <c r="E86">
        <f t="shared" si="9"/>
        <v>7.6864443450346376E-2</v>
      </c>
      <c r="F86">
        <f t="shared" si="10"/>
        <v>17.903778978728216</v>
      </c>
      <c r="G86">
        <f>SUM(F86:F$104)</f>
        <v>147.29778462833261</v>
      </c>
      <c r="H86">
        <f t="shared" si="11"/>
        <v>7.9110004473441506</v>
      </c>
    </row>
    <row r="87" spans="1:8" x14ac:dyDescent="0.25">
      <c r="A87">
        <f t="shared" si="13"/>
        <v>83</v>
      </c>
      <c r="B87">
        <f t="shared" si="12"/>
        <v>17.188195512876767</v>
      </c>
      <c r="C87">
        <f t="shared" si="7"/>
        <v>1.3739202544347737</v>
      </c>
      <c r="D87">
        <f t="shared" si="8"/>
        <v>0.92006605618341475</v>
      </c>
      <c r="E87">
        <f t="shared" si="9"/>
        <v>7.9933943816585251E-2</v>
      </c>
      <c r="F87">
        <f t="shared" si="10"/>
        <v>16.501235385659381</v>
      </c>
      <c r="G87">
        <f>SUM(F87:F$104)</f>
        <v>129.39400564960437</v>
      </c>
      <c r="H87">
        <f t="shared" si="11"/>
        <v>7.5280738779511269</v>
      </c>
    </row>
    <row r="88" spans="1:8" x14ac:dyDescent="0.25">
      <c r="A88">
        <f t="shared" si="13"/>
        <v>84</v>
      </c>
      <c r="B88">
        <f t="shared" si="12"/>
        <v>15.814275258441993</v>
      </c>
      <c r="C88">
        <f t="shared" si="7"/>
        <v>1.3189634442573936</v>
      </c>
      <c r="D88">
        <f t="shared" si="8"/>
        <v>0.91659665569857185</v>
      </c>
      <c r="E88">
        <f t="shared" si="9"/>
        <v>8.3403344301428151E-2</v>
      </c>
      <c r="F88">
        <f t="shared" si="10"/>
        <v>15.154793536313296</v>
      </c>
      <c r="G88">
        <f>SUM(F88:F$104)</f>
        <v>112.892770263945</v>
      </c>
      <c r="H88">
        <f t="shared" si="11"/>
        <v>7.1386622794288632</v>
      </c>
    </row>
    <row r="89" spans="1:8" x14ac:dyDescent="0.25">
      <c r="A89">
        <f t="shared" si="13"/>
        <v>85</v>
      </c>
      <c r="B89">
        <f t="shared" si="12"/>
        <v>14.4953118141846</v>
      </c>
      <c r="C89">
        <f t="shared" si="7"/>
        <v>1.2662049064870935</v>
      </c>
      <c r="D89">
        <f t="shared" si="8"/>
        <v>0.91264728053328037</v>
      </c>
      <c r="E89">
        <f t="shared" si="9"/>
        <v>8.7352719466719631E-2</v>
      </c>
      <c r="F89">
        <f t="shared" si="10"/>
        <v>13.862209360941053</v>
      </c>
      <c r="G89">
        <f>SUM(F89:F$104)</f>
        <v>97.737976727631704</v>
      </c>
      <c r="H89">
        <f t="shared" si="11"/>
        <v>6.7427301999801603</v>
      </c>
    </row>
    <row r="90" spans="1:8" x14ac:dyDescent="0.25">
      <c r="A90">
        <f t="shared" si="13"/>
        <v>86</v>
      </c>
      <c r="B90">
        <f t="shared" si="12"/>
        <v>13.229106907697506</v>
      </c>
      <c r="C90">
        <f t="shared" si="7"/>
        <v>1.2155567102276112</v>
      </c>
      <c r="D90">
        <f t="shared" si="8"/>
        <v>0.90811498321777673</v>
      </c>
      <c r="E90">
        <f t="shared" si="9"/>
        <v>9.1885016782223272E-2</v>
      </c>
      <c r="F90">
        <f t="shared" si="10"/>
        <v>12.621328552583702</v>
      </c>
      <c r="G90">
        <f>SUM(F90:F$104)</f>
        <v>83.875767366690667</v>
      </c>
      <c r="H90">
        <f t="shared" si="11"/>
        <v>6.3402441262218989</v>
      </c>
    </row>
    <row r="91" spans="1:8" x14ac:dyDescent="0.25">
      <c r="A91">
        <f t="shared" si="13"/>
        <v>87</v>
      </c>
      <c r="B91">
        <f t="shared" si="12"/>
        <v>12.013550197469895</v>
      </c>
      <c r="C91">
        <f t="shared" si="7"/>
        <v>1.166934441818503</v>
      </c>
      <c r="D91">
        <f t="shared" si="8"/>
        <v>0.90286514621928626</v>
      </c>
      <c r="E91">
        <f t="shared" si="9"/>
        <v>9.7134853780713737E-2</v>
      </c>
      <c r="F91">
        <f t="shared" si="10"/>
        <v>11.430082976560644</v>
      </c>
      <c r="G91">
        <f>SUM(F91:F$104)</f>
        <v>71.254438814106962</v>
      </c>
      <c r="H91">
        <f t="shared" si="11"/>
        <v>5.93117252126798</v>
      </c>
    </row>
    <row r="92" spans="1:8" x14ac:dyDescent="0.25">
      <c r="A92">
        <f t="shared" si="13"/>
        <v>88</v>
      </c>
      <c r="B92">
        <f t="shared" si="12"/>
        <v>10.846615755651392</v>
      </c>
      <c r="C92">
        <f t="shared" si="7"/>
        <v>1.1202570641457612</v>
      </c>
      <c r="D92">
        <f t="shared" si="8"/>
        <v>0.89671828620258109</v>
      </c>
      <c r="E92">
        <f t="shared" si="9"/>
        <v>0.10328171379741891</v>
      </c>
      <c r="F92">
        <f t="shared" si="10"/>
        <v>10.286487223578511</v>
      </c>
      <c r="G92">
        <f>SUM(F92:F$104)</f>
        <v>59.824355837546321</v>
      </c>
      <c r="H92">
        <f t="shared" si="11"/>
        <v>5.5154858607742367</v>
      </c>
    </row>
    <row r="93" spans="1:8" x14ac:dyDescent="0.25">
      <c r="A93">
        <f t="shared" si="13"/>
        <v>89</v>
      </c>
      <c r="B93">
        <f t="shared" si="12"/>
        <v>9.7263586915056308</v>
      </c>
      <c r="C93">
        <f t="shared" si="7"/>
        <v>1.0754467815799416</v>
      </c>
      <c r="D93">
        <f t="shared" si="8"/>
        <v>0.88942966060678319</v>
      </c>
      <c r="E93">
        <f t="shared" si="9"/>
        <v>0.11057033939321681</v>
      </c>
      <c r="F93">
        <f t="shared" si="10"/>
        <v>9.18863530071566</v>
      </c>
      <c r="G93">
        <f>SUM(F93:F$104)</f>
        <v>49.537868613967809</v>
      </c>
      <c r="H93">
        <f t="shared" si="11"/>
        <v>5.0931566668655721</v>
      </c>
    </row>
    <row r="94" spans="1:8" x14ac:dyDescent="0.25">
      <c r="A94">
        <f t="shared" si="13"/>
        <v>90</v>
      </c>
      <c r="B94">
        <f t="shared" si="12"/>
        <v>8.6509119099256893</v>
      </c>
      <c r="C94">
        <f t="shared" si="7"/>
        <v>1.0324289103167326</v>
      </c>
      <c r="D94">
        <f t="shared" si="8"/>
        <v>0.88065663815947914</v>
      </c>
      <c r="E94">
        <f t="shared" si="9"/>
        <v>0.11934336184052086</v>
      </c>
      <c r="F94">
        <f t="shared" si="10"/>
        <v>8.1346974547673234</v>
      </c>
      <c r="G94">
        <f>SUM(F94:F$104)</f>
        <v>40.349233313252142</v>
      </c>
      <c r="H94">
        <f t="shared" si="11"/>
        <v>4.6641595398696802</v>
      </c>
    </row>
    <row r="95" spans="1:8" x14ac:dyDescent="0.25">
      <c r="A95">
        <f t="shared" si="13"/>
        <v>91</v>
      </c>
      <c r="B95">
        <f t="shared" si="12"/>
        <v>7.6184829996089567</v>
      </c>
      <c r="C95">
        <f t="shared" si="7"/>
        <v>0.99113175390407271</v>
      </c>
      <c r="D95">
        <f t="shared" si="8"/>
        <v>0.86990431639015986</v>
      </c>
      <c r="E95">
        <f t="shared" si="9"/>
        <v>0.13009568360984014</v>
      </c>
      <c r="F95">
        <f t="shared" si="10"/>
        <v>7.1229171226569203</v>
      </c>
      <c r="G95">
        <f>SUM(F95:F$104)</f>
        <v>32.21453585848483</v>
      </c>
      <c r="H95">
        <f t="shared" si="11"/>
        <v>4.2284711877861181</v>
      </c>
    </row>
    <row r="96" spans="1:8" x14ac:dyDescent="0.25">
      <c r="A96">
        <f t="shared" si="13"/>
        <v>92</v>
      </c>
      <c r="B96">
        <f t="shared" si="12"/>
        <v>6.627351245704884</v>
      </c>
      <c r="C96">
        <f t="shared" si="7"/>
        <v>0.95148648374789868</v>
      </c>
      <c r="D96">
        <f t="shared" si="8"/>
        <v>0.85643035226712227</v>
      </c>
      <c r="E96">
        <f t="shared" si="9"/>
        <v>0.14356964773287773</v>
      </c>
      <c r="F96">
        <f t="shared" si="10"/>
        <v>6.1516080038309351</v>
      </c>
      <c r="G96">
        <f>SUM(F96:F$104)</f>
        <v>25.091618735827911</v>
      </c>
      <c r="H96">
        <f t="shared" si="11"/>
        <v>3.7860704534242879</v>
      </c>
    </row>
    <row r="97" spans="1:8" x14ac:dyDescent="0.25">
      <c r="A97">
        <f t="shared" si="13"/>
        <v>93</v>
      </c>
      <c r="B97">
        <f t="shared" si="12"/>
        <v>5.6758647619569853</v>
      </c>
      <c r="C97">
        <f t="shared" si="7"/>
        <v>0.91342702439799162</v>
      </c>
      <c r="D97">
        <f t="shared" si="8"/>
        <v>0.83906821908084883</v>
      </c>
      <c r="E97">
        <f t="shared" si="9"/>
        <v>0.16093178091915117</v>
      </c>
      <c r="F97">
        <f t="shared" si="10"/>
        <v>5.2191512497579895</v>
      </c>
      <c r="G97">
        <f>SUM(F97:F$104)</f>
        <v>18.940010731996971</v>
      </c>
      <c r="H97">
        <f t="shared" si="11"/>
        <v>3.3369383391486291</v>
      </c>
    </row>
    <row r="98" spans="1:8" x14ac:dyDescent="0.25">
      <c r="A98">
        <f t="shared" si="13"/>
        <v>94</v>
      </c>
      <c r="B98">
        <f t="shared" si="12"/>
        <v>4.7624377375589937</v>
      </c>
      <c r="C98">
        <f t="shared" si="7"/>
        <v>0.87688994342206517</v>
      </c>
      <c r="D98">
        <f t="shared" si="8"/>
        <v>0.81587372019449889</v>
      </c>
      <c r="E98">
        <f t="shared" si="9"/>
        <v>0.18412627980550111</v>
      </c>
      <c r="F98">
        <f t="shared" si="10"/>
        <v>4.3239927658479616</v>
      </c>
      <c r="G98">
        <f>SUM(F98:F$104)</f>
        <v>13.72085948223898</v>
      </c>
      <c r="H98">
        <f t="shared" si="11"/>
        <v>2.8810580291747101</v>
      </c>
    </row>
    <row r="99" spans="1:8" x14ac:dyDescent="0.25">
      <c r="A99">
        <f t="shared" si="13"/>
        <v>95</v>
      </c>
      <c r="B99">
        <f t="shared" si="12"/>
        <v>3.8855477941369285</v>
      </c>
      <c r="C99">
        <f t="shared" si="7"/>
        <v>0.84181434568518965</v>
      </c>
      <c r="D99">
        <f t="shared" si="8"/>
        <v>0.7833473192749193</v>
      </c>
      <c r="E99">
        <f t="shared" si="9"/>
        <v>0.2166526807250807</v>
      </c>
      <c r="F99">
        <f t="shared" si="10"/>
        <v>3.4646406212943335</v>
      </c>
      <c r="G99">
        <f>SUM(F99:F$104)</f>
        <v>9.3968667163910204</v>
      </c>
      <c r="H99">
        <f t="shared" si="11"/>
        <v>2.418414909364996</v>
      </c>
    </row>
    <row r="100" spans="1:8" x14ac:dyDescent="0.25">
      <c r="A100">
        <f t="shared" si="13"/>
        <v>96</v>
      </c>
      <c r="B100">
        <f t="shared" si="12"/>
        <v>3.0437334484517389</v>
      </c>
      <c r="C100">
        <f t="shared" si="7"/>
        <v>0.80814177185777858</v>
      </c>
      <c r="D100">
        <f t="shared" si="8"/>
        <v>0.73448996584478921</v>
      </c>
      <c r="E100">
        <f t="shared" si="9"/>
        <v>0.26551003415521079</v>
      </c>
      <c r="F100">
        <f t="shared" si="10"/>
        <v>2.6396625625228496</v>
      </c>
      <c r="G100">
        <f>SUM(F100:F$104)</f>
        <v>5.932226095096687</v>
      </c>
      <c r="H100">
        <f t="shared" si="11"/>
        <v>1.948996584478921</v>
      </c>
    </row>
    <row r="101" spans="1:8" x14ac:dyDescent="0.25">
      <c r="A101">
        <f t="shared" si="13"/>
        <v>97</v>
      </c>
      <c r="B101">
        <f t="shared" si="12"/>
        <v>2.2355916765939603</v>
      </c>
      <c r="C101">
        <f t="shared" si="7"/>
        <v>0.77581610098346721</v>
      </c>
      <c r="D101">
        <f t="shared" si="8"/>
        <v>0.6529705719044977</v>
      </c>
      <c r="E101">
        <f t="shared" si="9"/>
        <v>0.3470294280955023</v>
      </c>
      <c r="F101">
        <f t="shared" si="10"/>
        <v>1.8476836261022267</v>
      </c>
      <c r="G101">
        <f>SUM(F101:F$104)</f>
        <v>3.2925635325738365</v>
      </c>
      <c r="H101">
        <f t="shared" si="11"/>
        <v>1.4727928928373126</v>
      </c>
    </row>
    <row r="102" spans="1:8" x14ac:dyDescent="0.25">
      <c r="A102">
        <f t="shared" si="13"/>
        <v>98</v>
      </c>
      <c r="B102">
        <f t="shared" si="12"/>
        <v>1.4597755756104931</v>
      </c>
      <c r="C102">
        <f t="shared" si="7"/>
        <v>0.7447834569441294</v>
      </c>
      <c r="D102">
        <f t="shared" si="8"/>
        <v>0.48979591836734676</v>
      </c>
      <c r="E102">
        <f t="shared" si="9"/>
        <v>0.51020408163265318</v>
      </c>
      <c r="F102">
        <f t="shared" si="10"/>
        <v>1.0873838471384283</v>
      </c>
      <c r="G102">
        <f>SUM(F102:F$104)</f>
        <v>1.44487990647161</v>
      </c>
      <c r="H102">
        <f t="shared" si="11"/>
        <v>0.98979591836734659</v>
      </c>
    </row>
    <row r="103" spans="1:8" x14ac:dyDescent="0.25">
      <c r="A103">
        <f t="shared" si="13"/>
        <v>99</v>
      </c>
      <c r="B103">
        <f t="shared" si="12"/>
        <v>0.7149921186663637</v>
      </c>
      <c r="C103">
        <f t="shared" si="7"/>
        <v>0.7149921186663637</v>
      </c>
      <c r="D103">
        <f t="shared" si="8"/>
        <v>0</v>
      </c>
      <c r="E103">
        <f t="shared" si="9"/>
        <v>1</v>
      </c>
      <c r="F103">
        <f t="shared" si="10"/>
        <v>0.35749605933318185</v>
      </c>
      <c r="G103">
        <f>SUM(F103:F$104)</f>
        <v>0.35749605933318185</v>
      </c>
      <c r="H103">
        <f t="shared" si="11"/>
        <v>0.5</v>
      </c>
    </row>
    <row r="104" spans="1:8" x14ac:dyDescent="0.25">
      <c r="A104">
        <f t="shared" si="13"/>
        <v>100</v>
      </c>
      <c r="B104">
        <f t="shared" si="12"/>
        <v>0</v>
      </c>
      <c r="C104">
        <f t="shared" si="7"/>
        <v>0</v>
      </c>
      <c r="D104" t="e">
        <f t="shared" si="8"/>
        <v>#DIV/0!</v>
      </c>
      <c r="E104" t="e">
        <f t="shared" si="9"/>
        <v>#DIV/0!</v>
      </c>
      <c r="F104">
        <f t="shared" si="10"/>
        <v>0</v>
      </c>
      <c r="G104">
        <f>SUM(F104:F$104)</f>
        <v>0</v>
      </c>
      <c r="H104" t="e">
        <f t="shared" si="1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K13" sqref="K13"/>
    </sheetView>
  </sheetViews>
  <sheetFormatPr baseColWidth="10" defaultRowHeight="15" x14ac:dyDescent="0.25"/>
  <sheetData>
    <row r="1" spans="1:12" x14ac:dyDescent="0.25">
      <c r="A1" s="7" t="s">
        <v>12</v>
      </c>
      <c r="B1" s="7">
        <v>0.97</v>
      </c>
      <c r="C1" s="6" t="s">
        <v>13</v>
      </c>
      <c r="D1" s="6">
        <v>1.03</v>
      </c>
      <c r="E1" s="9" t="s">
        <v>6</v>
      </c>
      <c r="F1" s="9">
        <v>1000</v>
      </c>
      <c r="G1" s="8" t="s">
        <v>11</v>
      </c>
      <c r="H1" s="8">
        <v>100</v>
      </c>
    </row>
    <row r="3" spans="1:12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7</v>
      </c>
    </row>
    <row r="4" spans="1:12" x14ac:dyDescent="0.25">
      <c r="A4">
        <v>0</v>
      </c>
      <c r="B4">
        <f>F1</f>
        <v>1000</v>
      </c>
      <c r="C4">
        <f>B4-B5</f>
        <v>0.91335885818307361</v>
      </c>
      <c r="D4">
        <f>B5/B4</f>
        <v>0.99908664114181689</v>
      </c>
      <c r="E4">
        <f>1-D4</f>
        <v>9.1335885818311091E-4</v>
      </c>
      <c r="F4">
        <f>B4-(C4/2)</f>
        <v>999.54332057090846</v>
      </c>
      <c r="G4">
        <f>SUM(F4:F$104)</f>
        <v>86654.999465991976</v>
      </c>
      <c r="H4">
        <f>G4/B4</f>
        <v>86.654999465991978</v>
      </c>
      <c r="L4" t="s">
        <v>16</v>
      </c>
    </row>
    <row r="5" spans="1:12" x14ac:dyDescent="0.25">
      <c r="A5">
        <v>1</v>
      </c>
      <c r="B5">
        <f>F$1*(B$1^((D$1^A5)-1))</f>
        <v>999.08664114181693</v>
      </c>
      <c r="C5">
        <f t="shared" ref="C5:C68" si="0">B5-B6</f>
        <v>0.93988749199331778</v>
      </c>
      <c r="D5">
        <f t="shared" ref="D5:D68" si="1">B6/B5</f>
        <v>0.99905925326864631</v>
      </c>
      <c r="E5">
        <f t="shared" ref="E5:E68" si="2">1-D5</f>
        <v>9.4074673135369213E-4</v>
      </c>
      <c r="F5">
        <f t="shared" ref="F5:F68" si="3">B5-(C5/2)</f>
        <v>998.61669739582021</v>
      </c>
      <c r="G5">
        <f>SUM(F5:F$104)</f>
        <v>85655.456145421049</v>
      </c>
      <c r="H5">
        <f t="shared" ref="H5:H68" si="4">G5/B5</f>
        <v>85.733761836239538</v>
      </c>
      <c r="K5" t="s">
        <v>14</v>
      </c>
      <c r="L5">
        <f>D1-1</f>
        <v>3.0000000000000027E-2</v>
      </c>
    </row>
    <row r="6" spans="1:12" x14ac:dyDescent="0.25">
      <c r="A6">
        <f>A5+1</f>
        <v>2</v>
      </c>
      <c r="B6">
        <f t="shared" ref="B6:B69" si="5">F$1*(B$1^((D$1^A6)-1))</f>
        <v>998.14675364982361</v>
      </c>
      <c r="C6">
        <f t="shared" si="0"/>
        <v>0.96715974265305249</v>
      </c>
      <c r="D6">
        <f t="shared" si="1"/>
        <v>0.99903104454418501</v>
      </c>
      <c r="E6">
        <f t="shared" si="2"/>
        <v>9.6895545581499043E-4</v>
      </c>
      <c r="F6">
        <f t="shared" si="3"/>
        <v>997.66317377849714</v>
      </c>
      <c r="G6">
        <f>SUM(F6:F$104)</f>
        <v>84656.839448025246</v>
      </c>
      <c r="H6">
        <f t="shared" si="4"/>
        <v>84.814020722372774</v>
      </c>
      <c r="K6" t="s">
        <v>15</v>
      </c>
      <c r="L6">
        <f>D1^10</f>
        <v>1.3439163793441218</v>
      </c>
    </row>
    <row r="7" spans="1:12" x14ac:dyDescent="0.25">
      <c r="A7">
        <f t="shared" ref="A7:A70" si="6">A6+1</f>
        <v>3</v>
      </c>
      <c r="B7">
        <f t="shared" si="5"/>
        <v>997.17959390717056</v>
      </c>
      <c r="C7">
        <f t="shared" si="0"/>
        <v>0.99519481694619571</v>
      </c>
      <c r="D7">
        <f t="shared" si="1"/>
        <v>0.99900199039067095</v>
      </c>
      <c r="E7">
        <f t="shared" si="2"/>
        <v>9.9800960932905358E-4</v>
      </c>
      <c r="F7">
        <f t="shared" si="3"/>
        <v>996.68199649869746</v>
      </c>
      <c r="G7">
        <f>SUM(F7:F$104)</f>
        <v>83659.17627424674</v>
      </c>
      <c r="H7">
        <f t="shared" si="4"/>
        <v>83.895796489829436</v>
      </c>
      <c r="L7">
        <f>L5*L6</f>
        <v>4.0317491380323686E-2</v>
      </c>
    </row>
    <row r="8" spans="1:12" x14ac:dyDescent="0.25">
      <c r="A8">
        <f t="shared" si="6"/>
        <v>4</v>
      </c>
      <c r="B8">
        <f t="shared" si="5"/>
        <v>996.18439909022436</v>
      </c>
      <c r="C8">
        <f t="shared" si="0"/>
        <v>1.024012316253561</v>
      </c>
      <c r="D8">
        <f t="shared" si="1"/>
        <v>0.99897206549591744</v>
      </c>
      <c r="E8">
        <f t="shared" si="2"/>
        <v>1.0279345040825616E-3</v>
      </c>
      <c r="F8">
        <f t="shared" si="3"/>
        <v>995.67239293209764</v>
      </c>
      <c r="G8">
        <f>SUM(F8:F$104)</f>
        <v>82662.494277748046</v>
      </c>
      <c r="H8">
        <f t="shared" si="4"/>
        <v>82.979109443232019</v>
      </c>
      <c r="L8">
        <f>B1^L7</f>
        <v>0.99877271489590558</v>
      </c>
    </row>
    <row r="9" spans="1:12" x14ac:dyDescent="0.25">
      <c r="A9">
        <f t="shared" si="6"/>
        <v>5</v>
      </c>
      <c r="B9">
        <f t="shared" si="5"/>
        <v>995.1603867739708</v>
      </c>
      <c r="C9">
        <f t="shared" si="0"/>
        <v>1.053632237993952</v>
      </c>
      <c r="D9">
        <f t="shared" si="1"/>
        <v>0.99894124379145599</v>
      </c>
      <c r="E9">
        <f t="shared" si="2"/>
        <v>1.0587562085440094E-3</v>
      </c>
      <c r="F9">
        <f t="shared" si="3"/>
        <v>994.63357065497382</v>
      </c>
      <c r="G9">
        <f>SUM(F9:F$104)</f>
        <v>81666.821884815959</v>
      </c>
      <c r="H9">
        <f t="shared" si="4"/>
        <v>82.063979806869881</v>
      </c>
    </row>
    <row r="10" spans="1:12" x14ac:dyDescent="0.25">
      <c r="A10">
        <f t="shared" si="6"/>
        <v>6</v>
      </c>
      <c r="B10">
        <f t="shared" si="5"/>
        <v>994.10675453597685</v>
      </c>
      <c r="C10">
        <f t="shared" si="0"/>
        <v>1.0840749765329747</v>
      </c>
      <c r="D10">
        <f t="shared" si="1"/>
        <v>0.99890949843003629</v>
      </c>
      <c r="E10">
        <f t="shared" si="2"/>
        <v>1.0905015699637088E-3</v>
      </c>
      <c r="F10">
        <f t="shared" si="3"/>
        <v>993.56471704771036</v>
      </c>
      <c r="G10">
        <f>SUM(F10:F$104)</f>
        <v>80672.188314160972</v>
      </c>
      <c r="H10">
        <f t="shared" si="4"/>
        <v>81.150427704131886</v>
      </c>
    </row>
    <row r="11" spans="1:12" x14ac:dyDescent="0.25">
      <c r="A11">
        <f t="shared" si="6"/>
        <v>7</v>
      </c>
      <c r="B11">
        <f t="shared" si="5"/>
        <v>993.02267955944387</v>
      </c>
      <c r="C11">
        <f t="shared" si="0"/>
        <v>1.1153613235170496</v>
      </c>
      <c r="D11">
        <f t="shared" si="1"/>
        <v>0.99887680176246141</v>
      </c>
      <c r="E11">
        <f t="shared" si="2"/>
        <v>1.1231982375385918E-3</v>
      </c>
      <c r="F11">
        <f t="shared" si="3"/>
        <v>992.46499889768529</v>
      </c>
      <c r="G11">
        <f>SUM(F11:F$104)</f>
        <v>79678.62359711327</v>
      </c>
      <c r="H11">
        <f t="shared" si="4"/>
        <v>80.238473135842995</v>
      </c>
    </row>
    <row r="12" spans="1:12" x14ac:dyDescent="0.25">
      <c r="A12">
        <f t="shared" si="6"/>
        <v>8</v>
      </c>
      <c r="B12">
        <f t="shared" si="5"/>
        <v>991.90731823592682</v>
      </c>
      <c r="C12">
        <f t="shared" si="0"/>
        <v>1.1475124675827146</v>
      </c>
      <c r="D12">
        <f t="shared" si="1"/>
        <v>0.99884312531374042</v>
      </c>
      <c r="E12">
        <f t="shared" si="2"/>
        <v>1.1568746862595791E-3</v>
      </c>
      <c r="F12">
        <f t="shared" si="3"/>
        <v>991.33356200213552</v>
      </c>
      <c r="G12">
        <f>SUM(F12:F$104)</f>
        <v>78686.158598215581</v>
      </c>
      <c r="H12">
        <f t="shared" si="4"/>
        <v>79.328135957456411</v>
      </c>
    </row>
    <row r="13" spans="1:12" x14ac:dyDescent="0.25">
      <c r="A13">
        <f t="shared" si="6"/>
        <v>9</v>
      </c>
      <c r="B13">
        <f t="shared" si="5"/>
        <v>990.75980576834411</v>
      </c>
      <c r="C13">
        <f t="shared" si="0"/>
        <v>1.1805499933913097</v>
      </c>
      <c r="D13">
        <f t="shared" si="1"/>
        <v>0.99880843975853884</v>
      </c>
      <c r="E13">
        <f t="shared" si="2"/>
        <v>1.1915602414611648E-3</v>
      </c>
      <c r="F13">
        <f t="shared" si="3"/>
        <v>990.1695307716484</v>
      </c>
      <c r="G13">
        <f>SUM(F13:F$104)</f>
        <v>77694.825036213471</v>
      </c>
      <c r="H13">
        <f t="shared" si="4"/>
        <v>78.41943585505102</v>
      </c>
    </row>
    <row r="14" spans="1:12" x14ac:dyDescent="0.25">
      <c r="A14">
        <f t="shared" si="6"/>
        <v>10</v>
      </c>
      <c r="B14">
        <f t="shared" si="5"/>
        <v>989.5792557749528</v>
      </c>
      <c r="C14">
        <f t="shared" si="0"/>
        <v>1.2144958799335654</v>
      </c>
      <c r="D14">
        <f t="shared" si="1"/>
        <v>0.99877271489590547</v>
      </c>
      <c r="E14">
        <f t="shared" si="2"/>
        <v>1.2272851040945332E-3</v>
      </c>
      <c r="F14">
        <f t="shared" si="3"/>
        <v>988.97200783498602</v>
      </c>
      <c r="G14">
        <f>SUM(F14:F$104)</f>
        <v>76704.655505441813</v>
      </c>
      <c r="H14">
        <f t="shared" si="4"/>
        <v>77.512392320080892</v>
      </c>
    </row>
    <row r="15" spans="1:12" x14ac:dyDescent="0.25">
      <c r="A15">
        <f t="shared" si="6"/>
        <v>11</v>
      </c>
      <c r="B15">
        <f t="shared" si="5"/>
        <v>988.36475989501923</v>
      </c>
      <c r="C15">
        <f t="shared" si="0"/>
        <v>1.2493724980479328</v>
      </c>
      <c r="D15">
        <f t="shared" si="1"/>
        <v>0.9987359196232567</v>
      </c>
      <c r="E15">
        <f t="shared" si="2"/>
        <v>1.264080376743304E-3</v>
      </c>
      <c r="F15">
        <f t="shared" si="3"/>
        <v>987.74007364599527</v>
      </c>
      <c r="G15">
        <f>SUM(F15:F$104)</f>
        <v>75715.683497606835</v>
      </c>
      <c r="H15">
        <f t="shared" si="4"/>
        <v>76.607024622821541</v>
      </c>
    </row>
    <row r="16" spans="1:12" x14ac:dyDescent="0.25">
      <c r="A16">
        <f t="shared" si="6"/>
        <v>12</v>
      </c>
      <c r="B16">
        <f t="shared" si="5"/>
        <v>987.1153873969713</v>
      </c>
      <c r="C16">
        <f t="shared" si="0"/>
        <v>1.2852026070937654</v>
      </c>
      <c r="D16">
        <f t="shared" si="1"/>
        <v>0.99869802190959367</v>
      </c>
      <c r="E16">
        <f t="shared" si="2"/>
        <v>1.3019780904063305E-3</v>
      </c>
      <c r="F16">
        <f t="shared" si="3"/>
        <v>986.47278609342447</v>
      </c>
      <c r="G16">
        <f>SUM(F16:F$104)</f>
        <v>74727.943423960853</v>
      </c>
      <c r="H16">
        <f t="shared" si="4"/>
        <v>75.703351784454355</v>
      </c>
    </row>
    <row r="17" spans="1:8" x14ac:dyDescent="0.25">
      <c r="A17">
        <f t="shared" si="6"/>
        <v>13</v>
      </c>
      <c r="B17">
        <f t="shared" si="5"/>
        <v>985.83018478987753</v>
      </c>
      <c r="C17">
        <f t="shared" si="0"/>
        <v>1.3220093507128468</v>
      </c>
      <c r="D17">
        <f t="shared" si="1"/>
        <v>0.99865898876793413</v>
      </c>
      <c r="E17">
        <f t="shared" si="2"/>
        <v>1.3410112320658696E-3</v>
      </c>
      <c r="F17">
        <f t="shared" si="3"/>
        <v>985.16918011452117</v>
      </c>
      <c r="G17">
        <f>SUM(F17:F$104)</f>
        <v>73741.470637867416</v>
      </c>
      <c r="H17">
        <f t="shared" si="4"/>
        <v>74.801392547728568</v>
      </c>
    </row>
    <row r="18" spans="1:8" x14ac:dyDescent="0.25">
      <c r="A18">
        <f t="shared" si="6"/>
        <v>14</v>
      </c>
      <c r="B18">
        <f t="shared" si="5"/>
        <v>984.50817543916469</v>
      </c>
      <c r="C18">
        <f t="shared" si="0"/>
        <v>1.3598162516127559</v>
      </c>
      <c r="D18">
        <f t="shared" si="1"/>
        <v>0.9986187862269339</v>
      </c>
      <c r="E18">
        <f t="shared" si="2"/>
        <v>1.3812137730661034E-3</v>
      </c>
      <c r="F18">
        <f t="shared" si="3"/>
        <v>983.82826731335831</v>
      </c>
      <c r="G18">
        <f>SUM(F18:F$104)</f>
        <v>72756.30145775291</v>
      </c>
      <c r="H18">
        <f t="shared" si="4"/>
        <v>73.901165346136537</v>
      </c>
    </row>
    <row r="19" spans="1:8" x14ac:dyDescent="0.25">
      <c r="A19">
        <f t="shared" si="6"/>
        <v>15</v>
      </c>
      <c r="B19">
        <f t="shared" si="5"/>
        <v>983.14835918755193</v>
      </c>
      <c r="C19">
        <f t="shared" si="0"/>
        <v>1.3986472053049965</v>
      </c>
      <c r="D19">
        <f t="shared" si="1"/>
        <v>0.99857737930167445</v>
      </c>
      <c r="E19">
        <f t="shared" si="2"/>
        <v>1.4226206983255496E-3</v>
      </c>
      <c r="F19">
        <f t="shared" si="3"/>
        <v>982.44903558489943</v>
      </c>
      <c r="G19">
        <f>SUM(F19:F$104)</f>
        <v>71772.47319043953</v>
      </c>
      <c r="H19">
        <f t="shared" si="4"/>
        <v>73.002688271534552</v>
      </c>
    </row>
    <row r="20" spans="1:8" x14ac:dyDescent="0.25">
      <c r="A20">
        <f t="shared" si="6"/>
        <v>16</v>
      </c>
      <c r="B20">
        <f t="shared" si="5"/>
        <v>981.74971198224694</v>
      </c>
      <c r="C20">
        <f t="shared" si="0"/>
        <v>1.4385264727175127</v>
      </c>
      <c r="D20">
        <f t="shared" si="1"/>
        <v>0.99853473196359488</v>
      </c>
      <c r="E20">
        <f t="shared" si="2"/>
        <v>1.4652680364051207E-3</v>
      </c>
      <c r="F20">
        <f t="shared" si="3"/>
        <v>981.03044874588818</v>
      </c>
      <c r="G20">
        <f>SUM(F20:F$104)</f>
        <v>70790.024154854633</v>
      </c>
      <c r="H20">
        <f t="shared" si="4"/>
        <v>72.105979040139246</v>
      </c>
    </row>
    <row r="21" spans="1:8" x14ac:dyDescent="0.25">
      <c r="A21">
        <f t="shared" si="6"/>
        <v>17</v>
      </c>
      <c r="B21">
        <f t="shared" si="5"/>
        <v>980.31118550952942</v>
      </c>
      <c r="C21">
        <f t="shared" si="0"/>
        <v>1.4794786716088311</v>
      </c>
      <c r="D21">
        <f t="shared" si="1"/>
        <v>0.99849080710954052</v>
      </c>
      <c r="E21">
        <f t="shared" si="2"/>
        <v>1.5091928904594765E-3</v>
      </c>
      <c r="F21">
        <f t="shared" si="3"/>
        <v>979.57144617372501</v>
      </c>
      <c r="G21">
        <f>SUM(F21:F$104)</f>
        <v>69808.993706108755</v>
      </c>
      <c r="H21">
        <f t="shared" si="4"/>
        <v>71.21105495682437</v>
      </c>
    </row>
    <row r="22" spans="1:8" x14ac:dyDescent="0.25">
      <c r="A22">
        <f t="shared" si="6"/>
        <v>18</v>
      </c>
      <c r="B22">
        <f t="shared" si="5"/>
        <v>978.83170683792059</v>
      </c>
      <c r="C22">
        <f t="shared" si="0"/>
        <v>1.521528766696747</v>
      </c>
      <c r="D22">
        <f t="shared" si="1"/>
        <v>0.99844556652990735</v>
      </c>
      <c r="E22">
        <f t="shared" si="2"/>
        <v>1.5544334700926532E-3</v>
      </c>
      <c r="F22">
        <f t="shared" si="3"/>
        <v>978.07094245457222</v>
      </c>
      <c r="G22">
        <f>SUM(F22:F$104)</f>
        <v>68829.422259935018</v>
      </c>
      <c r="H22">
        <f t="shared" si="4"/>
        <v>70.317932877640331</v>
      </c>
    </row>
    <row r="23" spans="1:8" x14ac:dyDescent="0.25">
      <c r="A23">
        <f t="shared" si="6"/>
        <v>19</v>
      </c>
      <c r="B23">
        <f t="shared" si="5"/>
        <v>977.31017807122385</v>
      </c>
      <c r="C23">
        <f t="shared" si="0"/>
        <v>1.5647020584186748</v>
      </c>
      <c r="D23">
        <f t="shared" si="1"/>
        <v>0.99839897087585161</v>
      </c>
      <c r="E23">
        <f t="shared" si="2"/>
        <v>1.6010291241483898E-3</v>
      </c>
      <c r="F23">
        <f t="shared" si="3"/>
        <v>976.52782704201445</v>
      </c>
      <c r="G23">
        <f>SUM(F23:F$104)</f>
        <v>67851.351317480425</v>
      </c>
      <c r="H23">
        <f t="shared" si="4"/>
        <v>69.426629170473646</v>
      </c>
    </row>
    <row r="24" spans="1:8" x14ac:dyDescent="0.25">
      <c r="A24">
        <f t="shared" si="6"/>
        <v>20</v>
      </c>
      <c r="B24">
        <f t="shared" si="5"/>
        <v>975.74547601280517</v>
      </c>
      <c r="C24">
        <f t="shared" si="0"/>
        <v>1.6090241702318053</v>
      </c>
      <c r="D24">
        <f t="shared" si="1"/>
        <v>0.99835097962554054</v>
      </c>
      <c r="E24">
        <f t="shared" si="2"/>
        <v>1.6490203744594645E-3</v>
      </c>
      <c r="F24">
        <f t="shared" si="3"/>
        <v>974.94096392768927</v>
      </c>
      <c r="G24">
        <f>SUM(F24:F$104)</f>
        <v>66874.823490438415</v>
      </c>
      <c r="H24">
        <f t="shared" si="4"/>
        <v>68.537159673759831</v>
      </c>
    </row>
    <row r="25" spans="1:8" x14ac:dyDescent="0.25">
      <c r="A25">
        <f t="shared" si="6"/>
        <v>21</v>
      </c>
      <c r="B25">
        <f t="shared" si="5"/>
        <v>974.13645184257336</v>
      </c>
      <c r="C25">
        <f t="shared" si="0"/>
        <v>1.6545210343547296</v>
      </c>
      <c r="D25">
        <f t="shared" si="1"/>
        <v>0.99830155104941898</v>
      </c>
      <c r="E25">
        <f t="shared" si="2"/>
        <v>1.6984489505810219E-3</v>
      </c>
      <c r="F25">
        <f t="shared" si="3"/>
        <v>973.309191325396</v>
      </c>
      <c r="G25">
        <f>SUM(F25:F$104)</f>
        <v>65899.88252651073</v>
      </c>
      <c r="H25">
        <f t="shared" si="4"/>
        <v>67.649539653157916</v>
      </c>
    </row>
    <row r="26" spans="1:8" x14ac:dyDescent="0.25">
      <c r="A26">
        <f t="shared" si="6"/>
        <v>22</v>
      </c>
      <c r="B26">
        <f t="shared" si="5"/>
        <v>972.48193080821864</v>
      </c>
      <c r="C26">
        <f t="shared" si="0"/>
        <v>1.7012188758571938</v>
      </c>
      <c r="D26">
        <f t="shared" si="1"/>
        <v>0.99825064217445836</v>
      </c>
      <c r="E26">
        <f t="shared" si="2"/>
        <v>1.749357825541642E-3</v>
      </c>
      <c r="F26">
        <f t="shared" si="3"/>
        <v>971.63132137029004</v>
      </c>
      <c r="G26">
        <f>SUM(F26:F$104)</f>
        <v>64926.573335185327</v>
      </c>
      <c r="H26">
        <f t="shared" si="4"/>
        <v>66.763783756090561</v>
      </c>
    </row>
    <row r="27" spans="1:8" x14ac:dyDescent="0.25">
      <c r="A27">
        <f t="shared" si="6"/>
        <v>23</v>
      </c>
      <c r="B27">
        <f t="shared" si="5"/>
        <v>970.78071193236144</v>
      </c>
      <c r="C27">
        <f t="shared" si="0"/>
        <v>1.7491441949871387</v>
      </c>
      <c r="D27">
        <f t="shared" si="1"/>
        <v>0.99819820874736431</v>
      </c>
      <c r="E27">
        <f t="shared" si="2"/>
        <v>1.8017912526356872E-3</v>
      </c>
      <c r="F27">
        <f t="shared" si="3"/>
        <v>969.90613983486787</v>
      </c>
      <c r="G27">
        <f>SUM(F27:F$104)</f>
        <v>63954.942013815031</v>
      </c>
      <c r="H27">
        <f t="shared" si="4"/>
        <v>65.879905964047467</v>
      </c>
    </row>
    <row r="28" spans="1:8" x14ac:dyDescent="0.25">
      <c r="A28">
        <f t="shared" si="6"/>
        <v>24</v>
      </c>
      <c r="B28">
        <f t="shared" si="5"/>
        <v>969.0315677373743</v>
      </c>
      <c r="C28">
        <f t="shared" si="0"/>
        <v>1.7983237476298655</v>
      </c>
      <c r="D28">
        <f t="shared" si="1"/>
        <v>0.9981442051967111</v>
      </c>
      <c r="E28">
        <f t="shared" si="2"/>
        <v>1.8557948032889016E-3</v>
      </c>
      <c r="F28">
        <f t="shared" si="3"/>
        <v>968.13240586355937</v>
      </c>
      <c r="G28">
        <f>SUM(F28:F$104)</f>
        <v>62985.03587398016</v>
      </c>
      <c r="H28">
        <f t="shared" si="4"/>
        <v>64.997919542545063</v>
      </c>
    </row>
    <row r="29" spans="1:8" x14ac:dyDescent="0.25">
      <c r="A29">
        <f t="shared" si="6"/>
        <v>25</v>
      </c>
      <c r="B29">
        <f t="shared" si="5"/>
        <v>967.23324398974444</v>
      </c>
      <c r="C29">
        <f t="shared" si="0"/>
        <v>1.8487845237833653</v>
      </c>
      <c r="D29">
        <f t="shared" si="1"/>
        <v>0.99808858459397309</v>
      </c>
      <c r="E29">
        <f t="shared" si="2"/>
        <v>1.9114154060269062E-3</v>
      </c>
      <c r="F29">
        <f t="shared" si="3"/>
        <v>966.3088517278527</v>
      </c>
      <c r="G29">
        <f>SUM(F29:F$104)</f>
        <v>62016.903468116601</v>
      </c>
      <c r="H29">
        <f t="shared" si="4"/>
        <v>64.117836988628326</v>
      </c>
    </row>
    <row r="30" spans="1:8" x14ac:dyDescent="0.25">
      <c r="A30">
        <f t="shared" si="6"/>
        <v>26</v>
      </c>
      <c r="B30">
        <f t="shared" si="5"/>
        <v>965.38445946596107</v>
      </c>
      <c r="C30">
        <f t="shared" si="0"/>
        <v>1.9005537239310115</v>
      </c>
      <c r="D30">
        <f t="shared" si="1"/>
        <v>0.99803129861342255</v>
      </c>
      <c r="E30">
        <f t="shared" si="2"/>
        <v>1.9687013865774539E-3</v>
      </c>
      <c r="F30">
        <f t="shared" si="3"/>
        <v>964.43418260399562</v>
      </c>
      <c r="G30">
        <f>SUM(F30:F$104)</f>
        <v>61050.594616388749</v>
      </c>
      <c r="H30">
        <f t="shared" si="4"/>
        <v>63.239669975795131</v>
      </c>
    </row>
    <row r="31" spans="1:8" x14ac:dyDescent="0.25">
      <c r="A31">
        <f t="shared" si="6"/>
        <v>27</v>
      </c>
      <c r="B31">
        <f t="shared" si="5"/>
        <v>963.48390574203006</v>
      </c>
      <c r="C31">
        <f t="shared" si="0"/>
        <v>1.9536587331895134</v>
      </c>
      <c r="D31">
        <f t="shared" si="1"/>
        <v>0.99797229749085958</v>
      </c>
      <c r="E31">
        <f t="shared" si="2"/>
        <v>2.0277025091404166E-3</v>
      </c>
      <c r="F31">
        <f t="shared" si="3"/>
        <v>962.5070763754353</v>
      </c>
      <c r="G31">
        <f>SUM(F31:F$104)</f>
        <v>60086.160433784753</v>
      </c>
      <c r="H31">
        <f t="shared" si="4"/>
        <v>62.363429296215607</v>
      </c>
    </row>
    <row r="32" spans="1:8" x14ac:dyDescent="0.25">
      <c r="A32">
        <f t="shared" si="6"/>
        <v>28</v>
      </c>
      <c r="B32">
        <f t="shared" si="5"/>
        <v>961.53024700884055</v>
      </c>
      <c r="C32">
        <f t="shared" si="0"/>
        <v>2.0081270930985511</v>
      </c>
      <c r="D32">
        <f t="shared" si="1"/>
        <v>0.99791152998114674</v>
      </c>
      <c r="E32">
        <f t="shared" si="2"/>
        <v>2.0884700188532612E-3</v>
      </c>
      <c r="F32">
        <f t="shared" si="3"/>
        <v>960.52618346229133</v>
      </c>
      <c r="G32">
        <f>SUM(F32:F$104)</f>
        <v>59123.653357409312</v>
      </c>
      <c r="H32">
        <f t="shared" si="4"/>
        <v>61.489124800112208</v>
      </c>
    </row>
    <row r="33" spans="1:8" x14ac:dyDescent="0.25">
      <c r="A33">
        <f t="shared" si="6"/>
        <v>29</v>
      </c>
      <c r="B33">
        <f t="shared" si="5"/>
        <v>959.522119915742</v>
      </c>
      <c r="C33">
        <f t="shared" si="0"/>
        <v>2.0639864709231688</v>
      </c>
      <c r="D33">
        <f t="shared" si="1"/>
        <v>0.99784894331450702</v>
      </c>
      <c r="E33">
        <f t="shared" si="2"/>
        <v>2.1510566854929802E-3</v>
      </c>
      <c r="F33">
        <f t="shared" si="3"/>
        <v>958.49012668028035</v>
      </c>
      <c r="G33">
        <f>SUM(F33:F$104)</f>
        <v>58163.127173947025</v>
      </c>
      <c r="H33">
        <f t="shared" si="4"/>
        <v>60.616765332157712</v>
      </c>
    </row>
    <row r="34" spans="1:8" x14ac:dyDescent="0.25">
      <c r="A34">
        <f t="shared" si="6"/>
        <v>30</v>
      </c>
      <c r="B34">
        <f t="shared" si="5"/>
        <v>957.45813344481883</v>
      </c>
      <c r="C34">
        <f t="shared" si="0"/>
        <v>2.121264626324546</v>
      </c>
      <c r="D34">
        <f t="shared" si="1"/>
        <v>0.99778448315155832</v>
      </c>
      <c r="E34">
        <f t="shared" si="2"/>
        <v>2.2155168484416787E-3</v>
      </c>
      <c r="F34">
        <f t="shared" si="3"/>
        <v>956.39750113165655</v>
      </c>
      <c r="G34">
        <f>SUM(F34:F$104)</f>
        <v>57204.63704726674</v>
      </c>
      <c r="H34">
        <f t="shared" si="4"/>
        <v>59.746358664740107</v>
      </c>
    </row>
    <row r="35" spans="1:8" x14ac:dyDescent="0.25">
      <c r="A35">
        <f t="shared" si="6"/>
        <v>31</v>
      </c>
      <c r="B35">
        <f t="shared" si="5"/>
        <v>955.33686881849428</v>
      </c>
      <c r="C35">
        <f t="shared" si="0"/>
        <v>2.1799893752556727</v>
      </c>
      <c r="D35">
        <f t="shared" si="1"/>
        <v>0.99771809353704544</v>
      </c>
      <c r="E35">
        <f t="shared" si="2"/>
        <v>2.2819064629545638E-3</v>
      </c>
      <c r="F35">
        <f t="shared" si="3"/>
        <v>954.24687413086644</v>
      </c>
      <c r="G35">
        <f>SUM(F35:F$104)</f>
        <v>56248.239546135082</v>
      </c>
      <c r="H35">
        <f t="shared" si="4"/>
        <v>58.877911427933974</v>
      </c>
    </row>
    <row r="36" spans="1:8" x14ac:dyDescent="0.25">
      <c r="A36">
        <f t="shared" si="6"/>
        <v>32</v>
      </c>
      <c r="B36">
        <f t="shared" si="5"/>
        <v>953.15687944323861</v>
      </c>
      <c r="C36">
        <f t="shared" si="0"/>
        <v>2.2401885509357271</v>
      </c>
      <c r="D36">
        <f t="shared" si="1"/>
        <v>0.99764971685223081</v>
      </c>
      <c r="E36">
        <f t="shared" si="2"/>
        <v>2.3502831477691943E-3</v>
      </c>
      <c r="F36">
        <f t="shared" si="3"/>
        <v>952.03678516777074</v>
      </c>
      <c r="G36">
        <f>SUM(F36:F$104)</f>
        <v>55293.99267200422</v>
      </c>
      <c r="H36">
        <f t="shared" si="4"/>
        <v>58.011429036007947</v>
      </c>
    </row>
    <row r="37" spans="1:8" x14ac:dyDescent="0.25">
      <c r="A37">
        <f t="shared" si="6"/>
        <v>33</v>
      </c>
      <c r="B37">
        <f t="shared" si="5"/>
        <v>950.91669089230288</v>
      </c>
      <c r="C37">
        <f t="shared" si="0"/>
        <v>2.3018899617391071</v>
      </c>
      <c r="D37">
        <f t="shared" si="1"/>
        <v>0.99757929376591437</v>
      </c>
      <c r="E37">
        <f t="shared" si="2"/>
        <v>2.4207062340856345E-3</v>
      </c>
      <c r="F37">
        <f t="shared" si="3"/>
        <v>949.76574591143333</v>
      </c>
      <c r="G37">
        <f>SUM(F37:F$104)</f>
        <v>54341.955886836447</v>
      </c>
      <c r="H37">
        <f t="shared" si="4"/>
        <v>57.146915610287678</v>
      </c>
    </row>
    <row r="38" spans="1:8" x14ac:dyDescent="0.25">
      <c r="A38">
        <f t="shared" si="6"/>
        <v>34</v>
      </c>
      <c r="B38">
        <f t="shared" si="5"/>
        <v>948.61480093056377</v>
      </c>
      <c r="C38">
        <f t="shared" si="0"/>
        <v>2.3651213458488201</v>
      </c>
      <c r="D38">
        <f t="shared" si="1"/>
        <v>0.99750676318403564</v>
      </c>
      <c r="E38">
        <f t="shared" si="2"/>
        <v>2.4932368159643614E-3</v>
      </c>
      <c r="F38">
        <f t="shared" si="3"/>
        <v>947.43224025763936</v>
      </c>
      <c r="G38">
        <f>SUM(F38:F$104)</f>
        <v>53392.190140925013</v>
      </c>
      <c r="H38">
        <f t="shared" si="4"/>
        <v>56.284373898181656</v>
      </c>
    </row>
    <row r="39" spans="1:8" x14ac:dyDescent="0.25">
      <c r="A39">
        <f t="shared" si="6"/>
        <v>35</v>
      </c>
      <c r="B39">
        <f t="shared" si="5"/>
        <v>946.24967958471495</v>
      </c>
      <c r="C39">
        <f t="shared" si="0"/>
        <v>2.4299103225010867</v>
      </c>
      <c r="D39">
        <f t="shared" si="1"/>
        <v>0.99743206219782554</v>
      </c>
      <c r="E39">
        <f t="shared" si="2"/>
        <v>2.5679378021744581E-3</v>
      </c>
      <c r="F39">
        <f t="shared" si="3"/>
        <v>945.03472442346447</v>
      </c>
      <c r="G39">
        <f>SUM(F39:F$104)</f>
        <v>52444.75790066737</v>
      </c>
      <c r="H39">
        <f t="shared" si="4"/>
        <v>55.423805188165609</v>
      </c>
    </row>
    <row r="40" spans="1:8" x14ac:dyDescent="0.25">
      <c r="A40">
        <f t="shared" si="6"/>
        <v>36</v>
      </c>
      <c r="B40">
        <f t="shared" si="5"/>
        <v>943.81976926221387</v>
      </c>
      <c r="C40">
        <f t="shared" si="0"/>
        <v>2.4962843396536982</v>
      </c>
      <c r="D40">
        <f t="shared" si="1"/>
        <v>0.9973551260304655</v>
      </c>
      <c r="E40">
        <f t="shared" si="2"/>
        <v>2.6448739695345003E-3</v>
      </c>
      <c r="F40">
        <f t="shared" si="3"/>
        <v>942.57162709238696</v>
      </c>
      <c r="G40">
        <f>SUM(F40:F$104)</f>
        <v>51499.723176243911</v>
      </c>
      <c r="H40">
        <f t="shared" si="4"/>
        <v>54.565209220507604</v>
      </c>
    </row>
    <row r="41" spans="1:8" x14ac:dyDescent="0.25">
      <c r="A41">
        <f t="shared" si="6"/>
        <v>37</v>
      </c>
      <c r="B41">
        <f t="shared" si="5"/>
        <v>941.32348492256017</v>
      </c>
      <c r="C41">
        <f t="shared" si="0"/>
        <v>2.5642706179038441</v>
      </c>
      <c r="D41">
        <f t="shared" si="1"/>
        <v>0.99727588798221178</v>
      </c>
      <c r="E41">
        <f t="shared" si="2"/>
        <v>2.7241120177882161E-3</v>
      </c>
      <c r="F41">
        <f t="shared" si="3"/>
        <v>940.04134961360819</v>
      </c>
      <c r="G41">
        <f>SUM(F41:F$104)</f>
        <v>50557.151549151524</v>
      </c>
      <c r="H41">
        <f t="shared" si="4"/>
        <v>53.708584093501827</v>
      </c>
    </row>
    <row r="42" spans="1:8" x14ac:dyDescent="0.25">
      <c r="A42">
        <f t="shared" si="6"/>
        <v>38</v>
      </c>
      <c r="B42">
        <f t="shared" si="5"/>
        <v>938.75921430465633</v>
      </c>
      <c r="C42">
        <f t="shared" si="0"/>
        <v>2.6338960904726036</v>
      </c>
      <c r="D42">
        <f t="shared" si="1"/>
        <v>0.99719427937394622</v>
      </c>
      <c r="E42">
        <f t="shared" si="2"/>
        <v>2.8057206260537759E-3</v>
      </c>
      <c r="F42">
        <f t="shared" si="3"/>
        <v>937.44226625941997</v>
      </c>
      <c r="G42">
        <f>SUM(F42:F$104)</f>
        <v>49617.110199537914</v>
      </c>
      <c r="H42">
        <f t="shared" si="4"/>
        <v>52.853926164963994</v>
      </c>
    </row>
    <row r="43" spans="1:8" x14ac:dyDescent="0.25">
      <c r="A43">
        <f t="shared" si="6"/>
        <v>39</v>
      </c>
      <c r="B43">
        <f t="shared" si="5"/>
        <v>936.12531821418372</v>
      </c>
      <c r="C43">
        <f t="shared" si="0"/>
        <v>2.705187339076133</v>
      </c>
      <c r="D43">
        <f t="shared" si="1"/>
        <v>0.99711022948910655</v>
      </c>
      <c r="E43">
        <f t="shared" si="2"/>
        <v>2.8897705108934524E-3</v>
      </c>
      <c r="F43">
        <f t="shared" si="3"/>
        <v>934.7727245446456</v>
      </c>
      <c r="G43">
        <f>SUM(F43:F$104)</f>
        <v>48679.667933278484</v>
      </c>
      <c r="H43">
        <f t="shared" si="4"/>
        <v>52.001229948724308</v>
      </c>
    </row>
    <row r="44" spans="1:8" x14ac:dyDescent="0.25">
      <c r="A44">
        <f t="shared" si="6"/>
        <v>40</v>
      </c>
      <c r="B44">
        <f t="shared" si="5"/>
        <v>933.42013087510759</v>
      </c>
      <c r="C44">
        <f t="shared" si="0"/>
        <v>2.7781705254931239</v>
      </c>
      <c r="D44">
        <f t="shared" si="1"/>
        <v>0.99702366551395405</v>
      </c>
      <c r="E44">
        <f t="shared" si="2"/>
        <v>2.9763344860459506E-3</v>
      </c>
      <c r="F44">
        <f t="shared" si="3"/>
        <v>932.03104561236103</v>
      </c>
      <c r="G44">
        <f>SUM(F44:F$104)</f>
        <v>47744.89520873384</v>
      </c>
      <c r="H44">
        <f t="shared" si="4"/>
        <v>51.150488005836834</v>
      </c>
    </row>
    <row r="45" spans="1:8" x14ac:dyDescent="0.25">
      <c r="A45">
        <f t="shared" si="6"/>
        <v>41</v>
      </c>
      <c r="B45">
        <f t="shared" si="5"/>
        <v>930.64196034961446</v>
      </c>
      <c r="C45">
        <f t="shared" si="0"/>
        <v>2.8528713186346977</v>
      </c>
      <c r="D45">
        <f t="shared" si="1"/>
        <v>0.99693451247613751</v>
      </c>
      <c r="E45">
        <f t="shared" si="2"/>
        <v>3.0654875238624868E-3</v>
      </c>
      <c r="F45">
        <f t="shared" si="3"/>
        <v>929.21552469029712</v>
      </c>
      <c r="G45">
        <f>SUM(F45:F$104)</f>
        <v>46812.864163121478</v>
      </c>
      <c r="H45">
        <f t="shared" si="4"/>
        <v>50.301690830204215</v>
      </c>
    </row>
    <row r="46" spans="1:8" x14ac:dyDescent="0.25">
      <c r="A46">
        <f t="shared" si="6"/>
        <v>42</v>
      </c>
      <c r="B46">
        <f t="shared" si="5"/>
        <v>927.78908903097977</v>
      </c>
      <c r="C46">
        <f t="shared" si="0"/>
        <v>2.9293148169297183</v>
      </c>
      <c r="D46">
        <f t="shared" si="1"/>
        <v>0.99684269318149754</v>
      </c>
      <c r="E46">
        <f t="shared" si="2"/>
        <v>3.1573068185024589E-3</v>
      </c>
      <c r="F46">
        <f t="shared" si="3"/>
        <v>926.32443162251491</v>
      </c>
      <c r="G46">
        <f>SUM(F46:F$104)</f>
        <v>45883.648638431179</v>
      </c>
      <c r="H46">
        <f t="shared" si="4"/>
        <v>49.454826728296524</v>
      </c>
    </row>
    <row r="47" spans="1:8" x14ac:dyDescent="0.25">
      <c r="A47">
        <f t="shared" si="6"/>
        <v>43</v>
      </c>
      <c r="B47">
        <f t="shared" si="5"/>
        <v>924.85977421405005</v>
      </c>
      <c r="C47">
        <f t="shared" si="0"/>
        <v>3.0075254658202084</v>
      </c>
      <c r="D47">
        <f t="shared" si="1"/>
        <v>0.99674812814907421</v>
      </c>
      <c r="E47">
        <f t="shared" si="2"/>
        <v>3.2518718509257916E-3</v>
      </c>
      <c r="F47">
        <f t="shared" si="3"/>
        <v>923.35601148113994</v>
      </c>
      <c r="G47">
        <f>SUM(F47:F$104)</f>
        <v>44957.324206808669</v>
      </c>
      <c r="H47">
        <f t="shared" si="4"/>
        <v>48.60988169262049</v>
      </c>
    </row>
    <row r="48" spans="1:8" x14ac:dyDescent="0.25">
      <c r="A48">
        <f t="shared" si="6"/>
        <v>44</v>
      </c>
      <c r="B48">
        <f t="shared" si="5"/>
        <v>921.85224874822984</v>
      </c>
      <c r="C48">
        <f t="shared" si="0"/>
        <v>3.0875269701724619</v>
      </c>
      <c r="D48">
        <f t="shared" si="1"/>
        <v>0.99665073554426431</v>
      </c>
      <c r="E48">
        <f t="shared" si="2"/>
        <v>3.3492644557356899E-3</v>
      </c>
      <c r="F48">
        <f t="shared" si="3"/>
        <v>920.30848526314367</v>
      </c>
      <c r="G48">
        <f>SUM(F48:F$104)</f>
        <v>44033.968195327521</v>
      </c>
      <c r="H48">
        <f t="shared" si="4"/>
        <v>47.766839268571104</v>
      </c>
    </row>
    <row r="49" spans="1:8" x14ac:dyDescent="0.25">
      <c r="A49">
        <f t="shared" si="6"/>
        <v>45</v>
      </c>
      <c r="B49">
        <f t="shared" si="5"/>
        <v>918.76472177805738</v>
      </c>
      <c r="C49">
        <f t="shared" si="0"/>
        <v>3.1693422014014914</v>
      </c>
      <c r="D49">
        <f t="shared" si="1"/>
        <v>0.99655043111008013</v>
      </c>
      <c r="E49">
        <f t="shared" si="2"/>
        <v>3.449568889919874E-3</v>
      </c>
      <c r="F49">
        <f t="shared" si="3"/>
        <v>917.18005067735658</v>
      </c>
      <c r="G49">
        <f>SUM(F49:F$104)</f>
        <v>43113.659710064378</v>
      </c>
      <c r="H49">
        <f t="shared" si="4"/>
        <v>46.925680414271703</v>
      </c>
    </row>
    <row r="50" spans="1:8" x14ac:dyDescent="0.25">
      <c r="A50">
        <f t="shared" si="6"/>
        <v>46</v>
      </c>
      <c r="B50">
        <f t="shared" si="5"/>
        <v>915.59537957665589</v>
      </c>
      <c r="C50">
        <f t="shared" si="0"/>
        <v>3.2529930991113361</v>
      </c>
      <c r="D50">
        <f t="shared" si="1"/>
        <v>0.99644712809645741</v>
      </c>
      <c r="E50">
        <f t="shared" si="2"/>
        <v>3.5528719035425871E-3</v>
      </c>
      <c r="F50">
        <f t="shared" si="3"/>
        <v>913.96888302710022</v>
      </c>
      <c r="G50">
        <f>SUM(F50:F$104)</f>
        <v>42196.47965938702</v>
      </c>
      <c r="H50">
        <f t="shared" si="4"/>
        <v>46.086383352980022</v>
      </c>
    </row>
    <row r="51" spans="1:8" x14ac:dyDescent="0.25">
      <c r="A51">
        <f t="shared" si="6"/>
        <v>47</v>
      </c>
      <c r="B51">
        <f t="shared" si="5"/>
        <v>912.34238647754455</v>
      </c>
      <c r="C51">
        <f t="shared" si="0"/>
        <v>3.3385005670447754</v>
      </c>
      <c r="D51">
        <f t="shared" si="1"/>
        <v>0.99634073718756577</v>
      </c>
      <c r="E51">
        <f t="shared" si="2"/>
        <v>3.6592628124342275E-3</v>
      </c>
      <c r="F51">
        <f t="shared" si="3"/>
        <v>910.67313619402216</v>
      </c>
      <c r="G51">
        <f>SUM(F51:F$104)</f>
        <v>41282.510776359915</v>
      </c>
      <c r="H51">
        <f t="shared" si="4"/>
        <v>45.248923417607763</v>
      </c>
    </row>
    <row r="52" spans="1:8" x14ac:dyDescent="0.25">
      <c r="A52">
        <f t="shared" si="6"/>
        <v>48</v>
      </c>
      <c r="B52">
        <f t="shared" si="5"/>
        <v>909.00388591049978</v>
      </c>
      <c r="C52">
        <f t="shared" si="0"/>
        <v>3.4258843631500895</v>
      </c>
      <c r="D52">
        <f t="shared" si="1"/>
        <v>0.99623116642706255</v>
      </c>
      <c r="E52">
        <f t="shared" si="2"/>
        <v>3.7688335729374467E-3</v>
      </c>
      <c r="F52">
        <f t="shared" si="3"/>
        <v>907.29094372892473</v>
      </c>
      <c r="G52">
        <f>SUM(F52:F$104)</f>
        <v>40371.83764016589</v>
      </c>
      <c r="H52">
        <f t="shared" si="4"/>
        <v>44.413272886867382</v>
      </c>
    </row>
    <row r="53" spans="1:8" x14ac:dyDescent="0.25">
      <c r="A53">
        <f t="shared" si="6"/>
        <v>49</v>
      </c>
      <c r="B53">
        <f t="shared" si="5"/>
        <v>905.57800154734969</v>
      </c>
      <c r="C53">
        <f t="shared" si="0"/>
        <v>3.5151629835634139</v>
      </c>
      <c r="D53">
        <f t="shared" si="1"/>
        <v>0.99611832114124121</v>
      </c>
      <c r="E53">
        <f t="shared" si="2"/>
        <v>3.8816788587587858E-3</v>
      </c>
      <c r="F53">
        <f t="shared" si="3"/>
        <v>903.82042005556798</v>
      </c>
      <c r="G53">
        <f>SUM(F53:F$104)</f>
        <v>39464.54669643697</v>
      </c>
      <c r="H53">
        <f t="shared" si="4"/>
        <v>43.579400812524597</v>
      </c>
    </row>
    <row r="54" spans="1:8" x14ac:dyDescent="0.25">
      <c r="A54">
        <f t="shared" si="6"/>
        <v>50</v>
      </c>
      <c r="B54">
        <f t="shared" si="5"/>
        <v>902.06283856378627</v>
      </c>
      <c r="C54">
        <f t="shared" si="0"/>
        <v>3.6063535403183096</v>
      </c>
      <c r="D54">
        <f t="shared" si="1"/>
        <v>0.99600210386001475</v>
      </c>
      <c r="E54">
        <f t="shared" si="2"/>
        <v>3.9978961399852464E-3</v>
      </c>
      <c r="F54">
        <f t="shared" si="3"/>
        <v>900.25966179362717</v>
      </c>
      <c r="G54">
        <f>SUM(F54:F$104)</f>
        <v>38560.7262763814</v>
      </c>
      <c r="H54">
        <f t="shared" si="4"/>
        <v>42.747272837195709</v>
      </c>
    </row>
    <row r="55" spans="1:8" x14ac:dyDescent="0.25">
      <c r="A55">
        <f t="shared" si="6"/>
        <v>51</v>
      </c>
      <c r="B55">
        <f t="shared" si="5"/>
        <v>898.45648502346796</v>
      </c>
      <c r="C55">
        <f t="shared" si="0"/>
        <v>3.6994716325896206</v>
      </c>
      <c r="D55">
        <f t="shared" si="1"/>
        <v>0.99588241423568447</v>
      </c>
      <c r="E55">
        <f t="shared" si="2"/>
        <v>4.1175857643155345E-3</v>
      </c>
      <c r="F55">
        <f t="shared" si="3"/>
        <v>896.60674920717315</v>
      </c>
      <c r="G55">
        <f>SUM(F55:F$104)</f>
        <v>37660.466614587764</v>
      </c>
      <c r="H55">
        <f t="shared" si="4"/>
        <v>41.916851002087277</v>
      </c>
    </row>
    <row r="56" spans="1:8" x14ac:dyDescent="0.25">
      <c r="A56">
        <f t="shared" si="6"/>
        <v>52</v>
      </c>
      <c r="B56">
        <f t="shared" si="5"/>
        <v>894.75701339087834</v>
      </c>
      <c r="C56">
        <f t="shared" si="0"/>
        <v>3.794531211299045</v>
      </c>
      <c r="D56">
        <f t="shared" si="1"/>
        <v>0.99575914895942663</v>
      </c>
      <c r="E56">
        <f t="shared" si="2"/>
        <v>4.2408510405733679E-3</v>
      </c>
      <c r="F56">
        <f t="shared" si="3"/>
        <v>892.85974778522882</v>
      </c>
      <c r="G56">
        <f>SUM(F56:F$104)</f>
        <v>36763.859865380589</v>
      </c>
      <c r="H56">
        <f t="shared" si="4"/>
        <v>41.088093544029192</v>
      </c>
    </row>
    <row r="57" spans="1:8" x14ac:dyDescent="0.25">
      <c r="A57">
        <f t="shared" si="6"/>
        <v>53</v>
      </c>
      <c r="B57">
        <f t="shared" si="5"/>
        <v>890.9624821795793</v>
      </c>
      <c r="C57">
        <f t="shared" si="0"/>
        <v>3.8915444369010856</v>
      </c>
      <c r="D57">
        <f t="shared" si="1"/>
        <v>0.99563220167544975</v>
      </c>
      <c r="E57">
        <f t="shared" si="2"/>
        <v>4.3677983245502539E-3</v>
      </c>
      <c r="F57">
        <f t="shared" si="3"/>
        <v>889.01670996112875</v>
      </c>
      <c r="G57">
        <f>SUM(F57:F$104)</f>
        <v>35871.000117595358</v>
      </c>
      <c r="H57">
        <f t="shared" si="4"/>
        <v>40.260954681103314</v>
      </c>
    </row>
    <row r="58" spans="1:8" x14ac:dyDescent="0.25">
      <c r="A58">
        <f t="shared" si="6"/>
        <v>54</v>
      </c>
      <c r="B58">
        <f t="shared" si="5"/>
        <v>887.07093774267821</v>
      </c>
      <c r="C58">
        <f t="shared" si="0"/>
        <v>3.9905215301949966</v>
      </c>
      <c r="D58">
        <f t="shared" si="1"/>
        <v>0.99550146289275399</v>
      </c>
      <c r="E58">
        <f t="shared" si="2"/>
        <v>4.4985371072460145E-3</v>
      </c>
      <c r="F58">
        <f t="shared" si="3"/>
        <v>885.07567697758077</v>
      </c>
      <c r="G58">
        <f>SUM(F58:F$104)</f>
        <v>34981.983407634238</v>
      </c>
      <c r="H58">
        <f t="shared" si="4"/>
        <v>39.435384386115267</v>
      </c>
    </row>
    <row r="59" spans="1:8" x14ac:dyDescent="0.25">
      <c r="A59">
        <f t="shared" si="6"/>
        <v>55</v>
      </c>
      <c r="B59">
        <f t="shared" si="5"/>
        <v>883.08041621248321</v>
      </c>
      <c r="C59">
        <f t="shared" si="0"/>
        <v>4.0914706160090191</v>
      </c>
      <c r="D59">
        <f t="shared" si="1"/>
        <v>0.99536681989443576</v>
      </c>
      <c r="E59">
        <f t="shared" si="2"/>
        <v>4.6331801055642385E-3</v>
      </c>
      <c r="F59">
        <f t="shared" si="3"/>
        <v>881.03468090447871</v>
      </c>
      <c r="G59">
        <f>SUM(F59:F$104)</f>
        <v>34096.907730656654</v>
      </c>
      <c r="H59">
        <f t="shared" si="4"/>
        <v>38.611328147098661</v>
      </c>
    </row>
    <row r="60" spans="1:8" x14ac:dyDescent="0.25">
      <c r="A60">
        <f t="shared" si="6"/>
        <v>56</v>
      </c>
      <c r="B60">
        <f t="shared" si="5"/>
        <v>878.9889455964742</v>
      </c>
      <c r="C60">
        <f t="shared" si="0"/>
        <v>4.194397559624349</v>
      </c>
      <c r="D60">
        <f t="shared" si="1"/>
        <v>0.99522815664447517</v>
      </c>
      <c r="E60">
        <f t="shared" si="2"/>
        <v>4.7718433555248296E-3</v>
      </c>
      <c r="F60">
        <f t="shared" si="3"/>
        <v>876.89174681666202</v>
      </c>
      <c r="G60">
        <f>SUM(F60:F$104)</f>
        <v>33215.873049752176</v>
      </c>
      <c r="H60">
        <f t="shared" si="4"/>
        <v>37.788726713977248</v>
      </c>
    </row>
    <row r="61" spans="1:8" x14ac:dyDescent="0.25">
      <c r="A61">
        <f t="shared" si="6"/>
        <v>57</v>
      </c>
      <c r="B61">
        <f t="shared" si="5"/>
        <v>874.79454803684985</v>
      </c>
      <c r="C61">
        <f t="shared" si="0"/>
        <v>4.2993057958195777</v>
      </c>
      <c r="D61">
        <f t="shared" si="1"/>
        <v>0.99508535369194084</v>
      </c>
      <c r="E61">
        <f t="shared" si="2"/>
        <v>4.9146463080591563E-3</v>
      </c>
      <c r="F61">
        <f t="shared" si="3"/>
        <v>872.64489513894</v>
      </c>
      <c r="G61">
        <f>SUM(F61:F$104)</f>
        <v>32338.981302935514</v>
      </c>
      <c r="H61">
        <f t="shared" si="4"/>
        <v>36.967515830440753</v>
      </c>
    </row>
    <row r="62" spans="1:8" x14ac:dyDescent="0.25">
      <c r="A62">
        <f t="shared" si="6"/>
        <v>58</v>
      </c>
      <c r="B62">
        <f t="shared" si="5"/>
        <v>870.49524224103027</v>
      </c>
      <c r="C62">
        <f t="shared" si="0"/>
        <v>4.4061961504382907</v>
      </c>
      <c r="D62">
        <f t="shared" si="1"/>
        <v>0.9949382880725518</v>
      </c>
      <c r="E62">
        <f t="shared" si="2"/>
        <v>5.0617119274481981E-3</v>
      </c>
      <c r="F62">
        <f t="shared" si="3"/>
        <v>868.29214416581112</v>
      </c>
      <c r="G62">
        <f>SUM(F62:F$104)</f>
        <v>31466.336407796574</v>
      </c>
      <c r="H62">
        <f t="shared" si="4"/>
        <v>36.147625950015133</v>
      </c>
    </row>
    <row r="63" spans="1:8" x14ac:dyDescent="0.25">
      <c r="A63">
        <f t="shared" si="6"/>
        <v>59</v>
      </c>
      <c r="B63">
        <f t="shared" si="5"/>
        <v>866.08904609059198</v>
      </c>
      <c r="C63">
        <f t="shared" si="0"/>
        <v>4.5150666544053593</v>
      </c>
      <c r="D63">
        <f t="shared" si="1"/>
        <v>0.99478683320752559</v>
      </c>
      <c r="E63">
        <f t="shared" si="2"/>
        <v>5.2131667924744107E-3</v>
      </c>
      <c r="F63">
        <f t="shared" si="3"/>
        <v>863.83151276338936</v>
      </c>
      <c r="G63">
        <f>SUM(F63:F$104)</f>
        <v>30598.04426363076</v>
      </c>
      <c r="H63">
        <f t="shared" si="4"/>
        <v>35.328981935224981</v>
      </c>
    </row>
    <row r="64" spans="1:8" x14ac:dyDescent="0.25">
      <c r="A64">
        <f t="shared" si="6"/>
        <v>60</v>
      </c>
      <c r="B64">
        <f t="shared" si="5"/>
        <v>861.57397943618662</v>
      </c>
      <c r="C64">
        <f t="shared" si="0"/>
        <v>4.6259123501409931</v>
      </c>
      <c r="D64">
        <f t="shared" si="1"/>
        <v>0.99463085879964919</v>
      </c>
      <c r="E64">
        <f t="shared" si="2"/>
        <v>5.3691412003508132E-3</v>
      </c>
      <c r="F64">
        <f t="shared" si="3"/>
        <v>859.26102326111618</v>
      </c>
      <c r="G64">
        <f>SUM(F64:F$104)</f>
        <v>29734.212750867366</v>
      </c>
      <c r="H64">
        <f t="shared" si="4"/>
        <v>34.511502738656766</v>
      </c>
    </row>
    <row r="65" spans="1:8" x14ac:dyDescent="0.25">
      <c r="A65">
        <f t="shared" si="6"/>
        <v>61</v>
      </c>
      <c r="B65">
        <f t="shared" si="5"/>
        <v>856.94806708604563</v>
      </c>
      <c r="C65">
        <f t="shared" si="0"/>
        <v>4.7387250903526592</v>
      </c>
      <c r="D65">
        <f t="shared" si="1"/>
        <v>0.99447023072650576</v>
      </c>
      <c r="E65">
        <f t="shared" si="2"/>
        <v>5.529769273494245E-3</v>
      </c>
      <c r="F65">
        <f t="shared" si="3"/>
        <v>854.57870454086924</v>
      </c>
      <c r="G65">
        <f>SUM(F65:F$104)</f>
        <v>28874.951727606254</v>
      </c>
      <c r="H65">
        <f t="shared" si="4"/>
        <v>33.695101064633057</v>
      </c>
    </row>
    <row r="66" spans="1:8" x14ac:dyDescent="0.25">
      <c r="A66">
        <f t="shared" si="6"/>
        <v>62</v>
      </c>
      <c r="B66">
        <f t="shared" si="5"/>
        <v>852.20934199569297</v>
      </c>
      <c r="C66">
        <f t="shared" si="0"/>
        <v>4.8534933292175992</v>
      </c>
      <c r="D66">
        <f t="shared" si="1"/>
        <v>0.99430481093078404</v>
      </c>
      <c r="E66">
        <f t="shared" si="2"/>
        <v>5.6951890692159557E-3</v>
      </c>
      <c r="F66">
        <f t="shared" si="3"/>
        <v>849.78259533108417</v>
      </c>
      <c r="G66">
        <f>SUM(F66:F$104)</f>
        <v>28020.373023065385</v>
      </c>
      <c r="H66">
        <f t="shared" si="4"/>
        <v>32.879683010101289</v>
      </c>
    </row>
    <row r="67" spans="1:8" x14ac:dyDescent="0.25">
      <c r="A67">
        <f t="shared" si="6"/>
        <v>63</v>
      </c>
      <c r="B67">
        <f t="shared" si="5"/>
        <v>847.35584866647537</v>
      </c>
      <c r="C67">
        <f t="shared" si="0"/>
        <v>4.9702019060043767</v>
      </c>
      <c r="D67">
        <f t="shared" si="1"/>
        <v>0.9941344573076043</v>
      </c>
      <c r="E67">
        <f t="shared" si="2"/>
        <v>5.8655426923956977E-3</v>
      </c>
      <c r="F67">
        <f t="shared" si="3"/>
        <v>844.87074771347318</v>
      </c>
      <c r="G67">
        <f>SUM(F67:F$104)</f>
        <v>27170.5904277343</v>
      </c>
      <c r="H67">
        <f t="shared" si="4"/>
        <v>32.06514768322419</v>
      </c>
    </row>
    <row r="68" spans="1:8" x14ac:dyDescent="0.25">
      <c r="A68">
        <f t="shared" si="6"/>
        <v>64</v>
      </c>
      <c r="B68">
        <f t="shared" si="5"/>
        <v>842.38564676047099</v>
      </c>
      <c r="C68">
        <f t="shared" si="0"/>
        <v>5.0888318212246304</v>
      </c>
      <c r="D68">
        <f t="shared" si="1"/>
        <v>0.99395902358878674</v>
      </c>
      <c r="E68">
        <f t="shared" si="2"/>
        <v>6.0409764112132613E-3</v>
      </c>
      <c r="F68">
        <f t="shared" si="3"/>
        <v>839.84123084985868</v>
      </c>
      <c r="G68">
        <f>SUM(F68:F$104)</f>
        <v>26325.719680020826</v>
      </c>
      <c r="H68">
        <f t="shared" si="4"/>
        <v>31.251386798030808</v>
      </c>
    </row>
    <row r="69" spans="1:8" x14ac:dyDescent="0.25">
      <c r="A69">
        <f t="shared" si="6"/>
        <v>65</v>
      </c>
      <c r="B69">
        <f t="shared" si="5"/>
        <v>837.29681493924636</v>
      </c>
      <c r="C69">
        <f t="shared" ref="C69:C104" si="7">B69-B70</f>
        <v>5.2093600054463423</v>
      </c>
      <c r="D69">
        <f t="shared" ref="D69:D104" si="8">B70/B69</f>
        <v>0.9937783592239936</v>
      </c>
      <c r="E69">
        <f t="shared" ref="E69:E104" si="9">1-D69</f>
        <v>6.2216407760063985E-3</v>
      </c>
      <c r="F69">
        <f t="shared" ref="F69:F104" si="10">B69-(C69/2)</f>
        <v>834.69213493652319</v>
      </c>
      <c r="G69">
        <f>SUM(F69:F$104)</f>
        <v>25485.878449170967</v>
      </c>
      <c r="H69">
        <f t="shared" ref="H69:H104" si="11">G69/B69</f>
        <v>30.438284243348285</v>
      </c>
    </row>
    <row r="70" spans="1:8" x14ac:dyDescent="0.25">
      <c r="A70">
        <f t="shared" si="6"/>
        <v>66</v>
      </c>
      <c r="B70">
        <f t="shared" ref="B70:B104" si="12">F$1*(B$1^((D$1^A70)-1))</f>
        <v>832.08745493380002</v>
      </c>
      <c r="C70">
        <f t="shared" si="7"/>
        <v>5.3317590809588182</v>
      </c>
      <c r="D70">
        <f t="shared" si="8"/>
        <v>0.99359230925866682</v>
      </c>
      <c r="E70">
        <f t="shared" si="9"/>
        <v>6.4076907413331829E-3</v>
      </c>
      <c r="F70">
        <f t="shared" si="10"/>
        <v>829.42157539332061</v>
      </c>
      <c r="G70">
        <f>SUM(F70:F$104)</f>
        <v>24651.186314234445</v>
      </c>
      <c r="H70">
        <f t="shared" si="11"/>
        <v>29.625715624081444</v>
      </c>
    </row>
    <row r="71" spans="1:8" x14ac:dyDescent="0.25">
      <c r="A71">
        <f t="shared" ref="A71:A104" si="13">A70+1</f>
        <v>67</v>
      </c>
      <c r="B71">
        <f t="shared" si="12"/>
        <v>826.7556958528412</v>
      </c>
      <c r="C71">
        <f t="shared" si="7"/>
        <v>5.455997116524486</v>
      </c>
      <c r="D71">
        <f t="shared" si="8"/>
        <v>0.99340071420869214</v>
      </c>
      <c r="E71">
        <f t="shared" si="9"/>
        <v>6.5992857913078629E-3</v>
      </c>
      <c r="F71">
        <f t="shared" si="10"/>
        <v>824.02769729457896</v>
      </c>
      <c r="G71">
        <f>SUM(F71:F$104)</f>
        <v>23821.764738841128</v>
      </c>
      <c r="H71">
        <f t="shared" si="11"/>
        <v>28.813547772740467</v>
      </c>
    </row>
    <row r="72" spans="1:8" x14ac:dyDescent="0.25">
      <c r="A72">
        <f t="shared" si="13"/>
        <v>68</v>
      </c>
      <c r="B72">
        <f t="shared" si="12"/>
        <v>821.29969873631671</v>
      </c>
      <c r="C72">
        <f t="shared" si="7"/>
        <v>5.5820373755211676</v>
      </c>
      <c r="D72">
        <f t="shared" si="8"/>
        <v>0.99320340993170952</v>
      </c>
      <c r="E72">
        <f t="shared" si="9"/>
        <v>6.7965900682904756E-3</v>
      </c>
      <c r="F72">
        <f t="shared" si="10"/>
        <v>818.50868004855613</v>
      </c>
      <c r="G72">
        <f>SUM(F72:F$104)</f>
        <v>22997.737041546552</v>
      </c>
      <c r="H72">
        <f t="shared" si="11"/>
        <v>28.001638228933668</v>
      </c>
    </row>
    <row r="73" spans="1:8" x14ac:dyDescent="0.25">
      <c r="A73">
        <f t="shared" si="13"/>
        <v>69</v>
      </c>
      <c r="B73">
        <f t="shared" si="12"/>
        <v>815.71766136079555</v>
      </c>
      <c r="C73">
        <f t="shared" si="7"/>
        <v>5.7098380578358956</v>
      </c>
      <c r="D73">
        <f t="shared" si="8"/>
        <v>0.99300022749500039</v>
      </c>
      <c r="E73">
        <f t="shared" si="9"/>
        <v>6.9997725049996129E-3</v>
      </c>
      <c r="F73">
        <f t="shared" si="10"/>
        <v>812.8627423318776</v>
      </c>
      <c r="G73">
        <f>SUM(F73:F$104)</f>
        <v>22179.228361497993</v>
      </c>
      <c r="H73">
        <f t="shared" si="11"/>
        <v>27.189834684341868</v>
      </c>
    </row>
    <row r="74" spans="1:8" x14ac:dyDescent="0.25">
      <c r="A74">
        <f t="shared" si="13"/>
        <v>70</v>
      </c>
      <c r="B74">
        <f t="shared" si="12"/>
        <v>810.00782330295965</v>
      </c>
      <c r="C74">
        <f t="shared" si="7"/>
        <v>5.8393520359554714</v>
      </c>
      <c r="D74">
        <f t="shared" si="8"/>
        <v>0.99279099303986418</v>
      </c>
      <c r="E74">
        <f t="shared" si="9"/>
        <v>7.209006960135822E-3</v>
      </c>
      <c r="F74">
        <f t="shared" si="10"/>
        <v>807.08814728498191</v>
      </c>
      <c r="G74">
        <f>SUM(F74:F$104)</f>
        <v>21366.365619166118</v>
      </c>
      <c r="H74">
        <f t="shared" si="11"/>
        <v>26.377974390470371</v>
      </c>
    </row>
    <row r="75" spans="1:8" x14ac:dyDescent="0.25">
      <c r="A75">
        <f t="shared" si="13"/>
        <v>71</v>
      </c>
      <c r="B75">
        <f t="shared" si="12"/>
        <v>804.16847126700418</v>
      </c>
      <c r="C75">
        <f t="shared" si="7"/>
        <v>5.9705265857573977</v>
      </c>
      <c r="D75">
        <f t="shared" si="8"/>
        <v>0.9925755276424223</v>
      </c>
      <c r="E75">
        <f t="shared" si="9"/>
        <v>7.424472357577705E-3</v>
      </c>
      <c r="F75">
        <f t="shared" si="10"/>
        <v>801.18320797412548</v>
      </c>
      <c r="G75">
        <f>SUM(F75:F$104)</f>
        <v>20559.277471881142</v>
      </c>
      <c r="H75">
        <f t="shared" si="11"/>
        <v>25.56588352623308</v>
      </c>
    </row>
    <row r="76" spans="1:8" x14ac:dyDescent="0.25">
      <c r="A76">
        <f t="shared" si="13"/>
        <v>72</v>
      </c>
      <c r="B76">
        <f t="shared" si="12"/>
        <v>798.19794468124678</v>
      </c>
      <c r="C76">
        <f t="shared" si="7"/>
        <v>6.1033031126129345</v>
      </c>
      <c r="D76">
        <f t="shared" si="8"/>
        <v>0.99235364717075258</v>
      </c>
      <c r="E76">
        <f t="shared" si="9"/>
        <v>7.6463528292474159E-3</v>
      </c>
      <c r="F76">
        <f t="shared" si="10"/>
        <v>795.14629312494026</v>
      </c>
      <c r="G76">
        <f>SUM(F76:F$104)</f>
        <v>19758.094263907016</v>
      </c>
      <c r="H76">
        <f t="shared" si="11"/>
        <v>24.753376522157339</v>
      </c>
    </row>
    <row r="77" spans="1:8" x14ac:dyDescent="0.25">
      <c r="A77">
        <f t="shared" si="13"/>
        <v>73</v>
      </c>
      <c r="B77">
        <f t="shared" si="12"/>
        <v>792.09464156863385</v>
      </c>
      <c r="C77">
        <f t="shared" si="7"/>
        <v>6.2376168734812154</v>
      </c>
      <c r="D77">
        <f t="shared" si="8"/>
        <v>0.99212516213829138</v>
      </c>
      <c r="E77">
        <f t="shared" si="9"/>
        <v>7.8748378617086168E-3</v>
      </c>
      <c r="F77">
        <f t="shared" si="10"/>
        <v>788.9758331318933</v>
      </c>
      <c r="G77">
        <f>SUM(F77:F$104)</f>
        <v>18962.947970782076</v>
      </c>
      <c r="H77">
        <f t="shared" si="11"/>
        <v>23.94025533770634</v>
      </c>
    </row>
    <row r="78" spans="1:8" x14ac:dyDescent="0.25">
      <c r="A78">
        <f t="shared" si="13"/>
        <v>74</v>
      </c>
      <c r="B78">
        <f t="shared" si="12"/>
        <v>785.85702469515263</v>
      </c>
      <c r="C78">
        <f t="shared" si="7"/>
        <v>6.373396695786596</v>
      </c>
      <c r="D78">
        <f t="shared" si="8"/>
        <v>0.99188987755341507</v>
      </c>
      <c r="E78">
        <f t="shared" si="9"/>
        <v>8.1101224465849331E-3</v>
      </c>
      <c r="F78">
        <f t="shared" si="10"/>
        <v>782.67032634725933</v>
      </c>
      <c r="G78">
        <f>SUM(F78:F$104)</f>
        <v>18173.97213765018</v>
      </c>
      <c r="H78">
        <f t="shared" si="11"/>
        <v>23.126308687894181</v>
      </c>
    </row>
    <row r="79" spans="1:8" x14ac:dyDescent="0.25">
      <c r="A79">
        <f t="shared" si="13"/>
        <v>75</v>
      </c>
      <c r="B79">
        <f t="shared" si="12"/>
        <v>779.48362799936604</v>
      </c>
      <c r="C79">
        <f t="shared" si="7"/>
        <v>6.5105646939708777</v>
      </c>
      <c r="D79">
        <f t="shared" si="8"/>
        <v>0.99164759276512193</v>
      </c>
      <c r="E79">
        <f t="shared" si="9"/>
        <v>8.3524072348780676E-3</v>
      </c>
      <c r="F79">
        <f t="shared" si="10"/>
        <v>776.22834565238054</v>
      </c>
      <c r="G79">
        <f>SUM(F79:F$104)</f>
        <v>17391.301811302921</v>
      </c>
      <c r="H79">
        <f t="shared" si="11"/>
        <v>22.31131121501511</v>
      </c>
    </row>
    <row r="80" spans="1:8" x14ac:dyDescent="0.25">
      <c r="A80">
        <f t="shared" si="13"/>
        <v>76</v>
      </c>
      <c r="B80">
        <f t="shared" si="12"/>
        <v>772.97306330539516</v>
      </c>
      <c r="C80">
        <f t="shared" si="7"/>
        <v>6.6490359847199443</v>
      </c>
      <c r="D80">
        <f t="shared" si="8"/>
        <v>0.99139810130473727</v>
      </c>
      <c r="E80">
        <f t="shared" si="9"/>
        <v>8.601898695262733E-3</v>
      </c>
      <c r="F80">
        <f t="shared" si="10"/>
        <v>769.64854531303513</v>
      </c>
      <c r="G80">
        <f>SUM(F80:F$104)</f>
        <v>16615.073465650541</v>
      </c>
      <c r="H80">
        <f t="shared" si="11"/>
        <v>21.495022600918325</v>
      </c>
    </row>
    <row r="81" spans="1:8" x14ac:dyDescent="0.25">
      <c r="A81">
        <f t="shared" si="13"/>
        <v>77</v>
      </c>
      <c r="B81">
        <f t="shared" si="12"/>
        <v>766.32402732067521</v>
      </c>
      <c r="C81">
        <f t="shared" si="7"/>
        <v>6.7887184019904225</v>
      </c>
      <c r="D81">
        <f t="shared" si="8"/>
        <v>0.99114119072355589</v>
      </c>
      <c r="E81">
        <f t="shared" si="9"/>
        <v>8.8588092764441129E-3</v>
      </c>
      <c r="F81">
        <f t="shared" si="10"/>
        <v>762.92966811967995</v>
      </c>
      <c r="G81">
        <f>SUM(F81:F$104)</f>
        <v>15845.424920337509</v>
      </c>
      <c r="H81">
        <f t="shared" si="11"/>
        <v>20.677186614829772</v>
      </c>
    </row>
    <row r="82" spans="1:8" x14ac:dyDescent="0.25">
      <c r="A82">
        <f t="shared" si="13"/>
        <v>78</v>
      </c>
      <c r="B82">
        <f t="shared" si="12"/>
        <v>759.53530891868479</v>
      </c>
      <c r="C82">
        <f t="shared" si="7"/>
        <v>6.9295122130778282</v>
      </c>
      <c r="D82">
        <f t="shared" si="8"/>
        <v>0.9908766424263501</v>
      </c>
      <c r="E82">
        <f t="shared" si="9"/>
        <v>9.123357573649904E-3</v>
      </c>
      <c r="F82">
        <f t="shared" si="10"/>
        <v>756.07055281214593</v>
      </c>
      <c r="G82">
        <f>SUM(F82:F$104)</f>
        <v>15082.49525221783</v>
      </c>
      <c r="H82">
        <f t="shared" si="11"/>
        <v>19.857530091247607</v>
      </c>
    </row>
    <row r="83" spans="1:8" x14ac:dyDescent="0.25">
      <c r="A83">
        <f t="shared" si="13"/>
        <v>79</v>
      </c>
      <c r="B83">
        <f t="shared" si="12"/>
        <v>752.60579670560696</v>
      </c>
      <c r="C83">
        <f t="shared" si="7"/>
        <v>7.071309837114768</v>
      </c>
      <c r="D83">
        <f t="shared" si="8"/>
        <v>0.99060423150065002</v>
      </c>
      <c r="E83">
        <f t="shared" si="9"/>
        <v>9.3957684993499768E-3</v>
      </c>
      <c r="F83">
        <f t="shared" si="10"/>
        <v>749.07014178704958</v>
      </c>
      <c r="G83">
        <f>SUM(F83:F$104)</f>
        <v>14326.424699405685</v>
      </c>
      <c r="H83">
        <f t="shared" si="11"/>
        <v>19.03576183191382</v>
      </c>
    </row>
    <row r="84" spans="1:8" x14ac:dyDescent="0.25">
      <c r="A84">
        <f t="shared" si="13"/>
        <v>80</v>
      </c>
      <c r="B84">
        <f t="shared" si="12"/>
        <v>745.53448686849219</v>
      </c>
      <c r="C84">
        <f t="shared" si="7"/>
        <v>7.2139955675122565</v>
      </c>
      <c r="D84">
        <f t="shared" si="8"/>
        <v>0.99032372654172773</v>
      </c>
      <c r="E84">
        <f t="shared" si="9"/>
        <v>9.6762734582722665E-3</v>
      </c>
      <c r="F84">
        <f t="shared" si="10"/>
        <v>741.92748908473607</v>
      </c>
      <c r="G84">
        <f>SUM(F84:F$104)</f>
        <v>13577.354557618635</v>
      </c>
      <c r="H84">
        <f t="shared" si="11"/>
        <v>18.211571425284848</v>
      </c>
    </row>
    <row r="85" spans="1:8" x14ac:dyDescent="0.25">
      <c r="A85">
        <f t="shared" si="13"/>
        <v>81</v>
      </c>
      <c r="B85">
        <f t="shared" si="12"/>
        <v>738.32049130097994</v>
      </c>
      <c r="C85">
        <f t="shared" si="7"/>
        <v>7.3574453000175026</v>
      </c>
      <c r="D85">
        <f t="shared" si="8"/>
        <v>0.9900348894731974</v>
      </c>
      <c r="E85">
        <f t="shared" si="9"/>
        <v>9.9651105268026008E-3</v>
      </c>
      <c r="F85">
        <f t="shared" si="10"/>
        <v>734.64176865097124</v>
      </c>
      <c r="G85">
        <f>SUM(F85:F$104)</f>
        <v>12835.427068533898</v>
      </c>
      <c r="H85">
        <f t="shared" si="11"/>
        <v>17.384627976282829</v>
      </c>
    </row>
    <row r="86" spans="1:8" x14ac:dyDescent="0.25">
      <c r="A86">
        <f t="shared" si="13"/>
        <v>82</v>
      </c>
      <c r="B86">
        <f t="shared" si="12"/>
        <v>730.96304600096244</v>
      </c>
      <c r="C86">
        <f t="shared" si="7"/>
        <v>7.5015262682088633</v>
      </c>
      <c r="D86">
        <f t="shared" si="8"/>
        <v>0.98973747536315404</v>
      </c>
      <c r="E86">
        <f t="shared" si="9"/>
        <v>1.026252463684596E-2</v>
      </c>
      <c r="F86">
        <f t="shared" si="10"/>
        <v>727.212282866858</v>
      </c>
      <c r="G86">
        <f>SUM(F86:F$104)</f>
        <v>12100.785299882928</v>
      </c>
      <c r="H86">
        <f t="shared" si="11"/>
        <v>16.554578738399034</v>
      </c>
    </row>
    <row r="87" spans="1:8" x14ac:dyDescent="0.25">
      <c r="A87">
        <f t="shared" si="13"/>
        <v>83</v>
      </c>
      <c r="B87">
        <f t="shared" si="12"/>
        <v>723.46151973275357</v>
      </c>
      <c r="C87">
        <f t="shared" si="7"/>
        <v>7.6460967884113415</v>
      </c>
      <c r="D87">
        <f t="shared" si="8"/>
        <v>0.98943123223577145</v>
      </c>
      <c r="E87">
        <f t="shared" si="9"/>
        <v>1.0568767764228548E-2</v>
      </c>
      <c r="F87">
        <f t="shared" si="10"/>
        <v>719.6384713385479</v>
      </c>
      <c r="G87">
        <f>SUM(F87:F$104)</f>
        <v>11373.57301701607</v>
      </c>
      <c r="H87">
        <f t="shared" si="11"/>
        <v>15.721047639434179</v>
      </c>
    </row>
    <row r="88" spans="1:8" x14ac:dyDescent="0.25">
      <c r="A88">
        <f t="shared" si="13"/>
        <v>84</v>
      </c>
      <c r="B88">
        <f t="shared" si="12"/>
        <v>715.81542294434223</v>
      </c>
      <c r="C88">
        <f t="shared" si="7"/>
        <v>7.7910060161800629</v>
      </c>
      <c r="D88">
        <f t="shared" si="8"/>
        <v>0.98911590087828294</v>
      </c>
      <c r="E88">
        <f t="shared" si="9"/>
        <v>1.0884099121717061E-2</v>
      </c>
      <c r="F88">
        <f t="shared" si="10"/>
        <v>711.9199199362522</v>
      </c>
      <c r="G88">
        <f>SUM(F88:F$104)</f>
        <v>10653.934545677521</v>
      </c>
      <c r="H88">
        <f t="shared" si="11"/>
        <v>14.883633691287356</v>
      </c>
    </row>
    <row r="89" spans="1:8" x14ac:dyDescent="0.25">
      <c r="A89">
        <f t="shared" si="13"/>
        <v>85</v>
      </c>
      <c r="B89">
        <f t="shared" si="12"/>
        <v>708.02441692816217</v>
      </c>
      <c r="C89">
        <f t="shared" si="7"/>
        <v>7.9360937166781014</v>
      </c>
      <c r="D89">
        <f t="shared" si="8"/>
        <v>0.98879121464326092</v>
      </c>
      <c r="E89">
        <f t="shared" si="9"/>
        <v>1.1208785356739082E-2</v>
      </c>
      <c r="F89">
        <f t="shared" si="10"/>
        <v>704.05637006982306</v>
      </c>
      <c r="G89">
        <f>SUM(F89:F$104)</f>
        <v>9942.0146257412689</v>
      </c>
      <c r="H89">
        <f t="shared" si="11"/>
        <v>14.041909273236278</v>
      </c>
    </row>
    <row r="90" spans="1:8" x14ac:dyDescent="0.25">
      <c r="A90">
        <f t="shared" si="13"/>
        <v>86</v>
      </c>
      <c r="B90">
        <f t="shared" si="12"/>
        <v>700.08832321148407</v>
      </c>
      <c r="C90">
        <f t="shared" si="7"/>
        <v>8.0811900514388526</v>
      </c>
      <c r="D90">
        <f t="shared" si="8"/>
        <v>0.98845689924612889</v>
      </c>
      <c r="E90">
        <f t="shared" si="9"/>
        <v>1.1543100753871105E-2</v>
      </c>
      <c r="F90">
        <f t="shared" si="10"/>
        <v>696.04772818576464</v>
      </c>
      <c r="G90">
        <f>SUM(F90:F$104)</f>
        <v>9237.9582556714449</v>
      </c>
      <c r="H90">
        <f t="shared" si="11"/>
        <v>13.195418277074769</v>
      </c>
    </row>
    <row r="91" spans="1:8" x14ac:dyDescent="0.25">
      <c r="A91">
        <f t="shared" si="13"/>
        <v>87</v>
      </c>
      <c r="B91">
        <f t="shared" si="12"/>
        <v>692.00713316004521</v>
      </c>
      <c r="C91">
        <f t="shared" si="7"/>
        <v>8.2261153841951682</v>
      </c>
      <c r="D91">
        <f t="shared" si="8"/>
        <v>0.98811267255782365</v>
      </c>
      <c r="E91">
        <f t="shared" si="9"/>
        <v>1.1887327442176354E-2</v>
      </c>
      <c r="F91">
        <f t="shared" si="10"/>
        <v>687.89407546794769</v>
      </c>
      <c r="G91">
        <f>SUM(F91:F$104)</f>
        <v>8541.9105274856811</v>
      </c>
      <c r="H91">
        <f t="shared" si="11"/>
        <v>12.343674101275679</v>
      </c>
    </row>
    <row r="92" spans="1:8" x14ac:dyDescent="0.25">
      <c r="A92">
        <f t="shared" si="13"/>
        <v>88</v>
      </c>
      <c r="B92">
        <f t="shared" si="12"/>
        <v>683.78101777585005</v>
      </c>
      <c r="C92">
        <f t="shared" si="7"/>
        <v>8.3706801086345877</v>
      </c>
      <c r="D92">
        <f t="shared" si="8"/>
        <v>0.98775824439253657</v>
      </c>
      <c r="E92">
        <f t="shared" si="9"/>
        <v>1.2241755607463434E-2</v>
      </c>
      <c r="F92">
        <f t="shared" si="10"/>
        <v>679.59567772153275</v>
      </c>
      <c r="G92">
        <f>SUM(F92:F$104)</f>
        <v>7854.0164520177314</v>
      </c>
      <c r="H92">
        <f t="shared" si="11"/>
        <v>11.486157480014096</v>
      </c>
    </row>
    <row r="93" spans="1:8" x14ac:dyDescent="0.25">
      <c r="A93">
        <f t="shared" si="13"/>
        <v>89</v>
      </c>
      <c r="B93">
        <f t="shared" si="12"/>
        <v>675.41033766721546</v>
      </c>
      <c r="C93">
        <f t="shared" si="7"/>
        <v>8.5146845011208825</v>
      </c>
      <c r="D93">
        <f t="shared" si="8"/>
        <v>0.9873933162904649</v>
      </c>
      <c r="E93">
        <f t="shared" si="9"/>
        <v>1.2606683709535105E-2</v>
      </c>
      <c r="F93">
        <f t="shared" si="10"/>
        <v>671.15299541665502</v>
      </c>
      <c r="G93">
        <f>SUM(F93:F$104)</f>
        <v>7174.4207742961989</v>
      </c>
      <c r="H93">
        <f t="shared" si="11"/>
        <v>10.622314131400135</v>
      </c>
    </row>
    <row r="94" spans="1:8" x14ac:dyDescent="0.25">
      <c r="A94">
        <f t="shared" si="13"/>
        <v>90</v>
      </c>
      <c r="B94">
        <f t="shared" si="12"/>
        <v>666.89565316609458</v>
      </c>
      <c r="C94">
        <f t="shared" si="7"/>
        <v>8.6579186016095946</v>
      </c>
      <c r="D94">
        <f t="shared" si="8"/>
        <v>0.98701758129550543</v>
      </c>
      <c r="E94">
        <f t="shared" si="9"/>
        <v>1.2982418704494569E-2</v>
      </c>
      <c r="F94">
        <f t="shared" si="10"/>
        <v>662.56669386528984</v>
      </c>
      <c r="G94">
        <f>SUM(F94:F$104)</f>
        <v>6503.2677788795445</v>
      </c>
      <c r="H94">
        <f t="shared" si="11"/>
        <v>9.7515522076133028</v>
      </c>
    </row>
    <row r="95" spans="1:8" x14ac:dyDescent="0.25">
      <c r="A95">
        <f t="shared" si="13"/>
        <v>91</v>
      </c>
      <c r="B95">
        <f t="shared" si="12"/>
        <v>658.23773456448498</v>
      </c>
      <c r="C95">
        <f t="shared" si="7"/>
        <v>8.8001621261681748</v>
      </c>
      <c r="D95">
        <f t="shared" si="8"/>
        <v>0.98663072372781746</v>
      </c>
      <c r="E95">
        <f t="shared" si="9"/>
        <v>1.336927627218254E-2</v>
      </c>
      <c r="F95">
        <f t="shared" si="10"/>
        <v>653.83765350140084</v>
      </c>
      <c r="G95">
        <f>SUM(F95:F$104)</f>
        <v>5840.7010850142542</v>
      </c>
      <c r="H95">
        <f t="shared" si="11"/>
        <v>8.8732395277804663</v>
      </c>
    </row>
    <row r="96" spans="1:8" x14ac:dyDescent="0.25">
      <c r="A96">
        <f t="shared" si="13"/>
        <v>92</v>
      </c>
      <c r="B96">
        <f t="shared" si="12"/>
        <v>649.43757243831681</v>
      </c>
      <c r="C96">
        <f t="shared" si="7"/>
        <v>8.9411844146785597</v>
      </c>
      <c r="D96">
        <f t="shared" si="8"/>
        <v>0.98623241895120295</v>
      </c>
      <c r="E96">
        <f t="shared" si="9"/>
        <v>1.3767581048797051E-2</v>
      </c>
      <c r="F96">
        <f t="shared" si="10"/>
        <v>644.96698023097747</v>
      </c>
      <c r="G96">
        <f>SUM(F96:F$104)</f>
        <v>5186.8634315128529</v>
      </c>
      <c r="H96">
        <f t="shared" si="11"/>
        <v>7.9867005723717934</v>
      </c>
    </row>
    <row r="97" spans="1:8" x14ac:dyDescent="0.25">
      <c r="A97">
        <f t="shared" si="13"/>
        <v>93</v>
      </c>
      <c r="B97">
        <f t="shared" si="12"/>
        <v>640.49638802363825</v>
      </c>
      <c r="C97">
        <f t="shared" si="7"/>
        <v>9.0807444174837428</v>
      </c>
      <c r="D97">
        <f t="shared" si="8"/>
        <v>0.98582233313523604</v>
      </c>
      <c r="E97">
        <f t="shared" si="9"/>
        <v>1.417766686476396E-2</v>
      </c>
      <c r="F97">
        <f t="shared" si="10"/>
        <v>635.95601581489632</v>
      </c>
      <c r="G97">
        <f>SUM(F97:F$104)</f>
        <v>4541.8964512818757</v>
      </c>
      <c r="H97">
        <f t="shared" si="11"/>
        <v>7.0912132155759355</v>
      </c>
    </row>
    <row r="98" spans="1:8" x14ac:dyDescent="0.25">
      <c r="A98">
        <f t="shared" si="13"/>
        <v>94</v>
      </c>
      <c r="B98">
        <f t="shared" si="12"/>
        <v>631.4156436061545</v>
      </c>
      <c r="C98">
        <f t="shared" si="7"/>
        <v>9.2185907248928061</v>
      </c>
      <c r="D98">
        <f t="shared" si="8"/>
        <v>0.98540012301208857</v>
      </c>
      <c r="E98">
        <f t="shared" si="9"/>
        <v>1.4599876987911431E-2</v>
      </c>
      <c r="F98">
        <f t="shared" si="10"/>
        <v>626.80634824370804</v>
      </c>
      <c r="G98">
        <f>SUM(F98:F$104)</f>
        <v>3905.9404354669796</v>
      </c>
      <c r="H98">
        <f t="shared" si="11"/>
        <v>6.1860051695255587</v>
      </c>
    </row>
    <row r="99" spans="1:8" x14ac:dyDescent="0.25">
      <c r="A99">
        <f t="shared" si="13"/>
        <v>95</v>
      </c>
      <c r="B99">
        <f t="shared" si="12"/>
        <v>622.1970528812617</v>
      </c>
      <c r="C99">
        <f t="shared" si="7"/>
        <v>9.3544616436109891</v>
      </c>
      <c r="D99">
        <f t="shared" si="8"/>
        <v>0.98496543562800165</v>
      </c>
      <c r="E99">
        <f t="shared" si="9"/>
        <v>1.5034564371998349E-2</v>
      </c>
      <c r="F99">
        <f t="shared" si="10"/>
        <v>617.51982205945615</v>
      </c>
      <c r="G99">
        <f>SUM(F99:F$104)</f>
        <v>3279.1340872232713</v>
      </c>
      <c r="H99">
        <f t="shared" si="11"/>
        <v>5.2702501113406139</v>
      </c>
    </row>
    <row r="100" spans="1:8" x14ac:dyDescent="0.25">
      <c r="A100">
        <f t="shared" si="13"/>
        <v>96</v>
      </c>
      <c r="B100">
        <f t="shared" si="12"/>
        <v>612.84259123765071</v>
      </c>
      <c r="C100">
        <f t="shared" si="7"/>
        <v>9.4880853242991634</v>
      </c>
      <c r="D100">
        <f t="shared" si="8"/>
        <v>0.98451790808935502</v>
      </c>
      <c r="E100">
        <f t="shared" si="9"/>
        <v>1.5482091910644979E-2</v>
      </c>
      <c r="F100">
        <f t="shared" si="10"/>
        <v>608.09854857550113</v>
      </c>
      <c r="G100">
        <f>SUM(F100:F$104)</f>
        <v>2661.6142651638152</v>
      </c>
      <c r="H100">
        <f t="shared" si="11"/>
        <v>4.3430634606981533</v>
      </c>
    </row>
    <row r="101" spans="1:8" x14ac:dyDescent="0.25">
      <c r="A101">
        <f t="shared" si="13"/>
        <v>97</v>
      </c>
      <c r="B101">
        <f t="shared" si="12"/>
        <v>603.35450591335155</v>
      </c>
      <c r="C101">
        <f t="shared" si="7"/>
        <v>9.6191799445821289</v>
      </c>
      <c r="D101">
        <f t="shared" si="8"/>
        <v>0.98405716730329096</v>
      </c>
      <c r="E101">
        <f t="shared" si="9"/>
        <v>1.5942832696709042E-2</v>
      </c>
      <c r="F101">
        <f t="shared" si="10"/>
        <v>598.54491594106048</v>
      </c>
      <c r="G101">
        <f>SUM(F101:F$104)</f>
        <v>2053.5157165883143</v>
      </c>
      <c r="H101">
        <f t="shared" si="11"/>
        <v>3.4034977719768982</v>
      </c>
    </row>
    <row r="102" spans="1:8" x14ac:dyDescent="0.25">
      <c r="A102">
        <f t="shared" si="13"/>
        <v>98</v>
      </c>
      <c r="B102">
        <f t="shared" si="12"/>
        <v>593.73532596876942</v>
      </c>
      <c r="C102">
        <f t="shared" si="7"/>
        <v>9.74745395192042</v>
      </c>
      <c r="D102">
        <f t="shared" si="8"/>
        <v>0.98358282971285904</v>
      </c>
      <c r="E102">
        <f t="shared" si="9"/>
        <v>1.6417170287140959E-2</v>
      </c>
      <c r="F102">
        <f t="shared" si="10"/>
        <v>588.86159899280915</v>
      </c>
      <c r="G102">
        <f>SUM(F102:F$104)</f>
        <v>1454.9708006472538</v>
      </c>
      <c r="H102">
        <f t="shared" si="11"/>
        <v>2.450537700907804</v>
      </c>
    </row>
    <row r="103" spans="1:8" x14ac:dyDescent="0.25">
      <c r="A103">
        <f t="shared" si="13"/>
        <v>99</v>
      </c>
      <c r="B103">
        <f t="shared" si="12"/>
        <v>583.987872016849</v>
      </c>
      <c r="C103">
        <f t="shared" si="7"/>
        <v>9.8726063708288621</v>
      </c>
      <c r="D103">
        <f t="shared" si="8"/>
        <v>0.98309450102665141</v>
      </c>
      <c r="E103">
        <f t="shared" si="9"/>
        <v>1.6905498973348587E-2</v>
      </c>
      <c r="F103">
        <f t="shared" si="10"/>
        <v>579.05156883143457</v>
      </c>
      <c r="G103">
        <f>SUM(F103:F$104)</f>
        <v>866.10920165444463</v>
      </c>
      <c r="H103">
        <f t="shared" si="11"/>
        <v>1.4830945010266514</v>
      </c>
    </row>
    <row r="104" spans="1:8" x14ac:dyDescent="0.25">
      <c r="A104">
        <f t="shared" si="13"/>
        <v>100</v>
      </c>
      <c r="B104">
        <f t="shared" si="12"/>
        <v>574.11526564602013</v>
      </c>
      <c r="C104">
        <f t="shared" si="7"/>
        <v>574.11526564602013</v>
      </c>
      <c r="D104">
        <f t="shared" si="8"/>
        <v>0</v>
      </c>
      <c r="E104">
        <f t="shared" si="9"/>
        <v>1</v>
      </c>
      <c r="F104">
        <f t="shared" si="10"/>
        <v>287.05763282301007</v>
      </c>
      <c r="G104">
        <f>SUM(F104:F$104)</f>
        <v>287.05763282301007</v>
      </c>
      <c r="H104">
        <f t="shared" si="11"/>
        <v>0.5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A88" workbookViewId="0">
      <selection activeCell="K29" sqref="K29"/>
    </sheetView>
  </sheetViews>
  <sheetFormatPr baseColWidth="10" defaultRowHeight="15" x14ac:dyDescent="0.25"/>
  <sheetData>
    <row r="1" spans="1:12" x14ac:dyDescent="0.25">
      <c r="A1" s="5" t="s">
        <v>12</v>
      </c>
      <c r="B1" s="5">
        <v>0.97</v>
      </c>
      <c r="C1" s="6" t="s">
        <v>13</v>
      </c>
      <c r="D1" s="6">
        <v>1.03</v>
      </c>
      <c r="E1" s="10" t="s">
        <v>6</v>
      </c>
      <c r="F1" s="10">
        <v>1000</v>
      </c>
      <c r="G1" t="s">
        <v>11</v>
      </c>
      <c r="H1">
        <v>100</v>
      </c>
      <c r="I1" s="11" t="s">
        <v>5</v>
      </c>
      <c r="J1" s="11">
        <v>0.99</v>
      </c>
    </row>
    <row r="3" spans="1:12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7</v>
      </c>
    </row>
    <row r="4" spans="1:12" x14ac:dyDescent="0.25">
      <c r="A4">
        <v>0</v>
      </c>
      <c r="B4">
        <f>F$1*(J$1^A4)*((B$1^((D$1^A4)-1)))</f>
        <v>1000</v>
      </c>
      <c r="C4">
        <f>B4-B5</f>
        <v>10.904225269601284</v>
      </c>
      <c r="D4">
        <f>B5/B4</f>
        <v>0.98909577473039867</v>
      </c>
      <c r="E4">
        <f>1-D4</f>
        <v>1.0904225269601331E-2</v>
      </c>
      <c r="F4">
        <f>B4-(C4/2)</f>
        <v>994.54788736519936</v>
      </c>
      <c r="G4">
        <f>SUM(F4:F$104)</f>
        <v>56585.32320380881</v>
      </c>
      <c r="H4">
        <f>G4/B4</f>
        <v>56.585323203808812</v>
      </c>
    </row>
    <row r="5" spans="1:12" x14ac:dyDescent="0.25">
      <c r="A5">
        <v>1</v>
      </c>
      <c r="B5">
        <f>F$1*(J$1^A5)*((B$1^((D$1^A5)-1)))</f>
        <v>989.09577473039872</v>
      </c>
      <c r="C5">
        <f t="shared" ref="C5:C68" si="0">B5-B6</f>
        <v>10.812141478206513</v>
      </c>
      <c r="D5">
        <f t="shared" ref="D5:D68" si="1">B6/B5</f>
        <v>0.98906866073596</v>
      </c>
      <c r="E5">
        <f t="shared" ref="E5:E68" si="2">1-D5</f>
        <v>1.0931339264039996E-2</v>
      </c>
      <c r="F5">
        <f t="shared" ref="F5:F68" si="3">B5-(C5/2)</f>
        <v>983.68970399129546</v>
      </c>
      <c r="G5">
        <f>SUM(F5:F$104)</f>
        <v>55590.775316443614</v>
      </c>
      <c r="H5">
        <f t="shared" ref="H5:H68" si="4">G5/B5</f>
        <v>56.203632384938842</v>
      </c>
      <c r="K5" t="s">
        <v>19</v>
      </c>
    </row>
    <row r="6" spans="1:12" x14ac:dyDescent="0.25">
      <c r="A6">
        <f>A5+1</f>
        <v>2</v>
      </c>
      <c r="B6">
        <f t="shared" ref="B6:B69" si="5">F$1*(J$1^A6)*((B$1^((D$1^A6)-1)))</f>
        <v>978.2836332521922</v>
      </c>
      <c r="C6">
        <f t="shared" si="0"/>
        <v>10.721270463658584</v>
      </c>
      <c r="D6">
        <f t="shared" si="1"/>
        <v>0.98904073409874294</v>
      </c>
      <c r="E6">
        <f t="shared" si="2"/>
        <v>1.0959265901257065E-2</v>
      </c>
      <c r="F6">
        <f t="shared" si="3"/>
        <v>972.92299802036291</v>
      </c>
      <c r="G6">
        <f>SUM(F6:F$104)</f>
        <v>54607.08561245232</v>
      </c>
      <c r="H6">
        <f t="shared" si="4"/>
        <v>55.819277514556077</v>
      </c>
      <c r="K6">
        <v>12</v>
      </c>
      <c r="L6" t="s">
        <v>20</v>
      </c>
    </row>
    <row r="7" spans="1:12" x14ac:dyDescent="0.25">
      <c r="A7">
        <f t="shared" ref="A7:A70" si="6">A6+1</f>
        <v>3</v>
      </c>
      <c r="B7">
        <f t="shared" si="5"/>
        <v>967.56236278853362</v>
      </c>
      <c r="C7">
        <f t="shared" si="0"/>
        <v>10.631603798216474</v>
      </c>
      <c r="D7">
        <f t="shared" si="1"/>
        <v>0.98901197048676426</v>
      </c>
      <c r="E7">
        <f t="shared" si="2"/>
        <v>1.0988029513235742E-2</v>
      </c>
      <c r="F7">
        <f t="shared" si="3"/>
        <v>962.24656088942538</v>
      </c>
      <c r="G7">
        <f>SUM(F7:F$104)</f>
        <v>53634.16261443196</v>
      </c>
      <c r="H7">
        <f t="shared" si="4"/>
        <v>55.432253958139974</v>
      </c>
    </row>
    <row r="8" spans="1:12" x14ac:dyDescent="0.25">
      <c r="A8">
        <f t="shared" si="6"/>
        <v>4</v>
      </c>
      <c r="B8">
        <f t="shared" si="5"/>
        <v>956.93075899031714</v>
      </c>
      <c r="C8">
        <f t="shared" si="0"/>
        <v>10.543133113635463</v>
      </c>
      <c r="D8">
        <f t="shared" si="1"/>
        <v>0.98898234484095815</v>
      </c>
      <c r="E8">
        <f t="shared" si="2"/>
        <v>1.101765515904185E-2</v>
      </c>
      <c r="F8">
        <f t="shared" si="3"/>
        <v>951.65919243349936</v>
      </c>
      <c r="G8">
        <f>SUM(F8:F$104)</f>
        <v>52671.916053542533</v>
      </c>
      <c r="H8">
        <f t="shared" si="4"/>
        <v>55.04255721607074</v>
      </c>
      <c r="K8" t="s">
        <v>14</v>
      </c>
      <c r="L8">
        <f>D1-1</f>
        <v>3.0000000000000027E-2</v>
      </c>
    </row>
    <row r="9" spans="1:12" x14ac:dyDescent="0.25">
      <c r="A9">
        <f t="shared" si="6"/>
        <v>5</v>
      </c>
      <c r="B9">
        <f t="shared" si="5"/>
        <v>946.38762587668168</v>
      </c>
      <c r="C9">
        <f t="shared" si="0"/>
        <v>10.455850095607161</v>
      </c>
      <c r="D9">
        <f t="shared" si="1"/>
        <v>0.98895183135354137</v>
      </c>
      <c r="E9">
        <f t="shared" si="2"/>
        <v>1.1048168646458634E-2</v>
      </c>
      <c r="F9">
        <f t="shared" si="3"/>
        <v>941.15970082887816</v>
      </c>
      <c r="G9">
        <f>SUM(F9:F$104)</f>
        <v>51720.256861109032</v>
      </c>
      <c r="H9">
        <f t="shared" si="4"/>
        <v>54.650182913368312</v>
      </c>
      <c r="K9" t="s">
        <v>15</v>
      </c>
      <c r="L9">
        <f>D1^K6</f>
        <v>1.4257608868461786</v>
      </c>
    </row>
    <row r="10" spans="1:12" x14ac:dyDescent="0.25">
      <c r="A10">
        <f t="shared" si="6"/>
        <v>6</v>
      </c>
      <c r="B10">
        <f t="shared" si="5"/>
        <v>935.93177578107452</v>
      </c>
      <c r="C10">
        <f t="shared" si="0"/>
        <v>10.369746477970011</v>
      </c>
      <c r="D10">
        <f t="shared" si="1"/>
        <v>0.98892040344573617</v>
      </c>
      <c r="E10">
        <f t="shared" si="2"/>
        <v>1.1079596554263826E-2</v>
      </c>
      <c r="F10">
        <f t="shared" si="3"/>
        <v>930.74690254208952</v>
      </c>
      <c r="G10">
        <f>SUM(F10:F$104)</f>
        <v>50779.097160280158</v>
      </c>
      <c r="H10">
        <f t="shared" si="4"/>
        <v>54.255126788384615</v>
      </c>
      <c r="K10" t="s">
        <v>17</v>
      </c>
      <c r="L10">
        <f>L8*L9</f>
        <v>4.2772826605385394E-2</v>
      </c>
    </row>
    <row r="11" spans="1:12" x14ac:dyDescent="0.25">
      <c r="A11">
        <f t="shared" si="6"/>
        <v>7</v>
      </c>
      <c r="B11">
        <f t="shared" si="5"/>
        <v>925.56202930310451</v>
      </c>
      <c r="C11">
        <f t="shared" si="0"/>
        <v>10.284814036676607</v>
      </c>
      <c r="D11">
        <f t="shared" si="1"/>
        <v>0.98888803374483669</v>
      </c>
      <c r="E11">
        <f t="shared" si="2"/>
        <v>1.1111966255163308E-2</v>
      </c>
      <c r="F11">
        <f t="shared" si="3"/>
        <v>920.41962228476621</v>
      </c>
      <c r="G11">
        <f>SUM(F11:F$104)</f>
        <v>49848.350257738057</v>
      </c>
      <c r="H11">
        <f t="shared" si="4"/>
        <v>53.857384680388222</v>
      </c>
      <c r="K11" t="s">
        <v>18</v>
      </c>
      <c r="L11">
        <f>B1^L10</f>
        <v>0.99869802190959356</v>
      </c>
    </row>
    <row r="12" spans="1:12" x14ac:dyDescent="0.25">
      <c r="A12">
        <f t="shared" si="6"/>
        <v>8</v>
      </c>
      <c r="B12">
        <f t="shared" si="5"/>
        <v>915.2772152664279</v>
      </c>
      <c r="C12">
        <f t="shared" si="0"/>
        <v>10.201044583503631</v>
      </c>
      <c r="D12">
        <f t="shared" si="1"/>
        <v>0.988854694060603</v>
      </c>
      <c r="E12">
        <f t="shared" si="2"/>
        <v>1.1145305939396999E-2</v>
      </c>
      <c r="F12">
        <f t="shared" si="3"/>
        <v>910.17669297467614</v>
      </c>
      <c r="G12">
        <f>SUM(F12:F$104)</f>
        <v>48927.930635453296</v>
      </c>
      <c r="H12">
        <f t="shared" si="4"/>
        <v>53.456952515977221</v>
      </c>
      <c r="L12">
        <f>J1*L11</f>
        <v>0.98871104169049762</v>
      </c>
    </row>
    <row r="13" spans="1:12" x14ac:dyDescent="0.25">
      <c r="A13">
        <f t="shared" si="6"/>
        <v>9</v>
      </c>
      <c r="B13">
        <f t="shared" si="5"/>
        <v>905.07617068292427</v>
      </c>
      <c r="C13">
        <f t="shared" si="0"/>
        <v>10.118429959504169</v>
      </c>
      <c r="D13">
        <f t="shared" si="1"/>
        <v>0.98882035536095336</v>
      </c>
      <c r="E13">
        <f t="shared" si="2"/>
        <v>1.1179644639046638E-2</v>
      </c>
      <c r="F13">
        <f t="shared" si="3"/>
        <v>900.01695570317224</v>
      </c>
      <c r="G13">
        <f>SUM(F13:F$104)</f>
        <v>48017.753942478615</v>
      </c>
      <c r="H13">
        <f t="shared" si="4"/>
        <v>53.053826294251976</v>
      </c>
    </row>
    <row r="14" spans="1:12" x14ac:dyDescent="0.25">
      <c r="A14">
        <f t="shared" si="6"/>
        <v>10</v>
      </c>
      <c r="B14">
        <f t="shared" si="5"/>
        <v>894.9577407234201</v>
      </c>
      <c r="C14">
        <f t="shared" si="0"/>
        <v>10.036962028178323</v>
      </c>
      <c r="D14">
        <f t="shared" si="1"/>
        <v>0.98878498774694645</v>
      </c>
      <c r="E14">
        <f t="shared" si="2"/>
        <v>1.1215012253053547E-2</v>
      </c>
      <c r="F14">
        <f t="shared" si="3"/>
        <v>889.93925970933094</v>
      </c>
      <c r="G14">
        <f>SUM(F14:F$104)</f>
        <v>47117.736986775439</v>
      </c>
      <c r="H14">
        <f t="shared" si="4"/>
        <v>52.648002070677457</v>
      </c>
    </row>
    <row r="15" spans="1:12" x14ac:dyDescent="0.25">
      <c r="A15">
        <f t="shared" si="6"/>
        <v>11</v>
      </c>
      <c r="B15">
        <f t="shared" si="5"/>
        <v>884.92077869524178</v>
      </c>
      <c r="C15">
        <f t="shared" si="0"/>
        <v>9.9566326683601574</v>
      </c>
      <c r="D15">
        <f t="shared" si="1"/>
        <v>0.9887485604270243</v>
      </c>
      <c r="E15">
        <f t="shared" si="2"/>
        <v>1.1251439572975697E-2</v>
      </c>
      <c r="F15">
        <f t="shared" si="3"/>
        <v>879.94246236106164</v>
      </c>
      <c r="G15">
        <f>SUM(F15:F$104)</f>
        <v>46227.797727066114</v>
      </c>
      <c r="H15">
        <f t="shared" si="4"/>
        <v>52.239475939559242</v>
      </c>
    </row>
    <row r="16" spans="1:12" x14ac:dyDescent="0.25">
      <c r="A16">
        <f t="shared" si="6"/>
        <v>12</v>
      </c>
      <c r="B16">
        <f t="shared" si="5"/>
        <v>874.96414602688162</v>
      </c>
      <c r="C16">
        <f t="shared" si="0"/>
        <v>9.8774337668069165</v>
      </c>
      <c r="D16">
        <f t="shared" si="1"/>
        <v>0.98871104169049751</v>
      </c>
      <c r="E16">
        <f t="shared" si="2"/>
        <v>1.1288958309502495E-2</v>
      </c>
      <c r="F16">
        <f t="shared" si="3"/>
        <v>870.02542914347816</v>
      </c>
      <c r="G16">
        <f>SUM(F16:F$104)</f>
        <v>45347.855264705046</v>
      </c>
      <c r="H16">
        <f t="shared" si="4"/>
        <v>51.828244015054551</v>
      </c>
    </row>
    <row r="17" spans="1:8" x14ac:dyDescent="0.25">
      <c r="A17">
        <f t="shared" si="6"/>
        <v>13</v>
      </c>
      <c r="B17">
        <f t="shared" si="5"/>
        <v>865.08671226007471</v>
      </c>
      <c r="C17">
        <f t="shared" si="0"/>
        <v>9.799357210473886</v>
      </c>
      <c r="D17">
        <f t="shared" si="1"/>
        <v>0.98867239888025482</v>
      </c>
      <c r="E17">
        <f t="shared" si="2"/>
        <v>1.1327601119745179E-2</v>
      </c>
      <c r="F17">
        <f t="shared" si="3"/>
        <v>860.18703365483771</v>
      </c>
      <c r="G17">
        <f>SUM(F17:F$104)</f>
        <v>44477.82983556157</v>
      </c>
      <c r="H17">
        <f t="shared" si="4"/>
        <v>51.414302410635123</v>
      </c>
    </row>
    <row r="18" spans="1:8" x14ac:dyDescent="0.25">
      <c r="A18">
        <f t="shared" si="6"/>
        <v>14</v>
      </c>
      <c r="B18">
        <f t="shared" si="5"/>
        <v>855.28735504960082</v>
      </c>
      <c r="C18">
        <f t="shared" si="0"/>
        <v>9.722394878472528</v>
      </c>
      <c r="D18">
        <f t="shared" si="1"/>
        <v>0.98863259836466455</v>
      </c>
      <c r="E18">
        <f t="shared" si="2"/>
        <v>1.136740163533545E-2</v>
      </c>
      <c r="F18">
        <f t="shared" si="3"/>
        <v>850.4261576103645</v>
      </c>
      <c r="G18">
        <f>SUM(F18:F$104)</f>
        <v>43617.642801906732</v>
      </c>
      <c r="H18">
        <f t="shared" si="4"/>
        <v>50.99764721691367</v>
      </c>
    </row>
    <row r="19" spans="1:8" x14ac:dyDescent="0.25">
      <c r="A19">
        <f t="shared" si="6"/>
        <v>15</v>
      </c>
      <c r="B19">
        <f t="shared" si="5"/>
        <v>845.56496017112829</v>
      </c>
      <c r="C19">
        <f t="shared" si="0"/>
        <v>9.6465386336884649</v>
      </c>
      <c r="D19">
        <f t="shared" si="1"/>
        <v>0.98859160550865754</v>
      </c>
      <c r="E19">
        <f t="shared" si="2"/>
        <v>1.1408394491342455E-2</v>
      </c>
      <c r="F19">
        <f t="shared" si="3"/>
        <v>840.74169085428412</v>
      </c>
      <c r="G19">
        <f>SUM(F19:F$104)</f>
        <v>42767.216644296372</v>
      </c>
      <c r="H19">
        <f t="shared" si="4"/>
        <v>50.578274477742077</v>
      </c>
    </row>
    <row r="20" spans="1:8" x14ac:dyDescent="0.25">
      <c r="A20">
        <f t="shared" si="6"/>
        <v>16</v>
      </c>
      <c r="B20">
        <f t="shared" si="5"/>
        <v>835.91842153743983</v>
      </c>
      <c r="C20">
        <f t="shared" si="0"/>
        <v>9.5717803140541946</v>
      </c>
      <c r="D20">
        <f t="shared" si="1"/>
        <v>0.98854938464395892</v>
      </c>
      <c r="E20">
        <f t="shared" si="2"/>
        <v>1.1450615356041083E-2</v>
      </c>
      <c r="F20">
        <f t="shared" si="3"/>
        <v>831.13253138041273</v>
      </c>
      <c r="G20">
        <f>SUM(F20:F$104)</f>
        <v>41926.474953442084</v>
      </c>
      <c r="H20">
        <f t="shared" si="4"/>
        <v>50.156180164483004</v>
      </c>
    </row>
    <row r="21" spans="1:8" x14ac:dyDescent="0.25">
      <c r="A21">
        <f t="shared" si="6"/>
        <v>17</v>
      </c>
      <c r="B21">
        <f t="shared" si="5"/>
        <v>826.34664122338563</v>
      </c>
      <c r="C21">
        <f t="shared" si="0"/>
        <v>9.4981117234632393</v>
      </c>
      <c r="D21">
        <f t="shared" si="1"/>
        <v>0.98850589903844532</v>
      </c>
      <c r="E21">
        <f t="shared" si="2"/>
        <v>1.1494100961554676E-2</v>
      </c>
      <c r="F21">
        <f t="shared" si="3"/>
        <v>821.59758536165396</v>
      </c>
      <c r="G21">
        <f>SUM(F21:F$104)</f>
        <v>41095.342422061673</v>
      </c>
      <c r="H21">
        <f t="shared" si="4"/>
        <v>49.731360148352564</v>
      </c>
    </row>
    <row r="22" spans="1:8" x14ac:dyDescent="0.25">
      <c r="A22">
        <f t="shared" si="6"/>
        <v>18</v>
      </c>
      <c r="B22">
        <f t="shared" si="5"/>
        <v>816.84852949992239</v>
      </c>
      <c r="C22">
        <f t="shared" si="0"/>
        <v>9.4255246223074209</v>
      </c>
      <c r="D22">
        <f t="shared" si="1"/>
        <v>0.98846111086460819</v>
      </c>
      <c r="E22">
        <f t="shared" si="2"/>
        <v>1.1538889135391805E-2</v>
      </c>
      <c r="F22">
        <f t="shared" si="3"/>
        <v>812.13576718876868</v>
      </c>
      <c r="G22">
        <f>SUM(F22:F$104)</f>
        <v>40273.744836700011</v>
      </c>
      <c r="H22">
        <f t="shared" si="4"/>
        <v>49.303810170724972</v>
      </c>
    </row>
    <row r="23" spans="1:8" x14ac:dyDescent="0.25">
      <c r="A23">
        <f t="shared" si="6"/>
        <v>19</v>
      </c>
      <c r="B23">
        <f t="shared" si="5"/>
        <v>807.42300487761497</v>
      </c>
      <c r="C23">
        <f t="shared" si="0"/>
        <v>9.3540107176294214</v>
      </c>
      <c r="D23">
        <f t="shared" si="1"/>
        <v>0.98841498116709314</v>
      </c>
      <c r="E23">
        <f t="shared" si="2"/>
        <v>1.1585018832906857E-2</v>
      </c>
      <c r="F23">
        <f t="shared" si="3"/>
        <v>802.74599951880032</v>
      </c>
      <c r="G23">
        <f>SUM(F23:F$104)</f>
        <v>39461.609069511243</v>
      </c>
      <c r="H23">
        <f t="shared" si="4"/>
        <v>48.873525811284793</v>
      </c>
    </row>
    <row r="24" spans="1:8" x14ac:dyDescent="0.25">
      <c r="A24">
        <f t="shared" si="6"/>
        <v>20</v>
      </c>
      <c r="B24">
        <f t="shared" si="5"/>
        <v>798.06899415998555</v>
      </c>
      <c r="C24">
        <f t="shared" si="0"/>
        <v>9.2835616528782339</v>
      </c>
      <c r="D24">
        <f t="shared" si="1"/>
        <v>0.98836746982928492</v>
      </c>
      <c r="E24">
        <f t="shared" si="2"/>
        <v>1.1632530170715083E-2</v>
      </c>
      <c r="F24">
        <f t="shared" si="3"/>
        <v>793.42721333354643</v>
      </c>
      <c r="G24">
        <f>SUM(F24:F$104)</f>
        <v>38658.863069992432</v>
      </c>
      <c r="H24">
        <f t="shared" si="4"/>
        <v>48.440502453905196</v>
      </c>
    </row>
    <row r="25" spans="1:8" x14ac:dyDescent="0.25">
      <c r="A25">
        <f t="shared" si="6"/>
        <v>21</v>
      </c>
      <c r="B25">
        <f t="shared" si="5"/>
        <v>788.78543250710732</v>
      </c>
      <c r="C25">
        <f t="shared" si="0"/>
        <v>9.2141689972455652</v>
      </c>
      <c r="D25">
        <f t="shared" si="1"/>
        <v>0.9883185355389249</v>
      </c>
      <c r="E25">
        <f t="shared" si="2"/>
        <v>1.1681464461075097E-2</v>
      </c>
      <c r="F25">
        <f t="shared" si="3"/>
        <v>784.17834800848459</v>
      </c>
      <c r="G25">
        <f>SUM(F25:F$104)</f>
        <v>37865.435856658885</v>
      </c>
      <c r="H25">
        <f t="shared" si="4"/>
        <v>48.004735250124817</v>
      </c>
    </row>
    <row r="26" spans="1:8" x14ac:dyDescent="0.25">
      <c r="A26">
        <f t="shared" si="6"/>
        <v>22</v>
      </c>
      <c r="B26">
        <f t="shared" si="5"/>
        <v>779.57126350986175</v>
      </c>
      <c r="C26">
        <f t="shared" si="0"/>
        <v>9.1458242345829603</v>
      </c>
      <c r="D26">
        <f t="shared" si="1"/>
        <v>0.98826813575271399</v>
      </c>
      <c r="E26">
        <f t="shared" si="2"/>
        <v>1.1731864247286006E-2</v>
      </c>
      <c r="F26">
        <f t="shared" si="3"/>
        <v>774.99835139257027</v>
      </c>
      <c r="G26">
        <f>SUM(F26:F$104)</f>
        <v>37081.2575086504</v>
      </c>
      <c r="H26">
        <f t="shared" si="4"/>
        <v>47.566219080087109</v>
      </c>
    </row>
    <row r="27" spans="1:8" x14ac:dyDescent="0.25">
      <c r="A27">
        <f t="shared" si="6"/>
        <v>23</v>
      </c>
      <c r="B27">
        <f t="shared" si="5"/>
        <v>770.42543927527879</v>
      </c>
      <c r="C27">
        <f t="shared" si="0"/>
        <v>9.078518751874185</v>
      </c>
      <c r="D27">
        <f t="shared" si="1"/>
        <v>0.98821622665989051</v>
      </c>
      <c r="E27">
        <f t="shared" si="2"/>
        <v>1.1783773340109494E-2</v>
      </c>
      <c r="F27">
        <f t="shared" si="3"/>
        <v>765.88617989934164</v>
      </c>
      <c r="G27">
        <f>SUM(F27:F$104)</f>
        <v>36306.259157257831</v>
      </c>
      <c r="H27">
        <f t="shared" si="4"/>
        <v>47.124948510799797</v>
      </c>
    </row>
    <row r="28" spans="1:8" x14ac:dyDescent="0.25">
      <c r="A28">
        <f t="shared" si="6"/>
        <v>24</v>
      </c>
      <c r="B28">
        <f t="shared" si="5"/>
        <v>761.34692052340461</v>
      </c>
      <c r="C28">
        <f t="shared" si="0"/>
        <v>9.0122438272553609</v>
      </c>
      <c r="D28">
        <f t="shared" si="1"/>
        <v>0.98816276314474394</v>
      </c>
      <c r="E28">
        <f t="shared" si="2"/>
        <v>1.1837236855256061E-2</v>
      </c>
      <c r="F28">
        <f t="shared" si="3"/>
        <v>756.84079860977693</v>
      </c>
      <c r="G28">
        <f>SUM(F28:F$104)</f>
        <v>35540.372977358493</v>
      </c>
      <c r="H28">
        <f t="shared" si="4"/>
        <v>46.680917751562568</v>
      </c>
    </row>
    <row r="29" spans="1:8" x14ac:dyDescent="0.25">
      <c r="A29">
        <f t="shared" si="6"/>
        <v>25</v>
      </c>
      <c r="B29">
        <f t="shared" si="5"/>
        <v>752.33467669614924</v>
      </c>
      <c r="C29">
        <f t="shared" si="0"/>
        <v>8.9469906175714868</v>
      </c>
      <c r="D29">
        <f t="shared" si="1"/>
        <v>0.98810769874803339</v>
      </c>
      <c r="E29">
        <f t="shared" si="2"/>
        <v>1.1892301251966608E-2</v>
      </c>
      <c r="F29">
        <f t="shared" si="3"/>
        <v>747.86118138736356</v>
      </c>
      <c r="G29">
        <f>SUM(F29:F$104)</f>
        <v>34783.532178748719</v>
      </c>
      <c r="H29">
        <f t="shared" si="4"/>
        <v>46.234120606402662</v>
      </c>
    </row>
    <row r="30" spans="1:8" x14ac:dyDescent="0.25">
      <c r="A30">
        <f t="shared" si="6"/>
        <v>26</v>
      </c>
      <c r="B30">
        <f t="shared" si="5"/>
        <v>743.38768607857776</v>
      </c>
      <c r="C30">
        <f t="shared" si="0"/>
        <v>8.8827501454497906</v>
      </c>
      <c r="D30">
        <f t="shared" si="1"/>
        <v>0.98805098562728833</v>
      </c>
      <c r="E30">
        <f t="shared" si="2"/>
        <v>1.1949014372711675E-2</v>
      </c>
      <c r="F30">
        <f t="shared" si="3"/>
        <v>738.94631100585286</v>
      </c>
      <c r="G30">
        <f>SUM(F30:F$104)</f>
        <v>34035.670997361354</v>
      </c>
      <c r="H30">
        <f t="shared" si="4"/>
        <v>45.784550423348968</v>
      </c>
    </row>
    <row r="31" spans="1:8" x14ac:dyDescent="0.25">
      <c r="A31">
        <f t="shared" si="6"/>
        <v>27</v>
      </c>
      <c r="B31">
        <f t="shared" si="5"/>
        <v>734.50493593312797</v>
      </c>
      <c r="C31">
        <f t="shared" si="0"/>
        <v>8.8195132858832039</v>
      </c>
      <c r="D31">
        <f t="shared" si="1"/>
        <v>0.98799257451595102</v>
      </c>
      <c r="E31">
        <f t="shared" si="2"/>
        <v>1.2007425484048984E-2</v>
      </c>
      <c r="F31">
        <f t="shared" si="3"/>
        <v>730.09517929018637</v>
      </c>
      <c r="G31">
        <f>SUM(F31:F$104)</f>
        <v>33296.724686355497</v>
      </c>
      <c r="H31">
        <f t="shared" si="4"/>
        <v>45.33220004036427</v>
      </c>
    </row>
    <row r="32" spans="1:8" x14ac:dyDescent="0.25">
      <c r="A32">
        <f t="shared" si="6"/>
        <v>28</v>
      </c>
      <c r="B32">
        <f t="shared" si="5"/>
        <v>725.68542264724476</v>
      </c>
      <c r="C32">
        <f t="shared" si="0"/>
        <v>8.7572707523071358</v>
      </c>
      <c r="D32">
        <f t="shared" si="1"/>
        <v>0.98793241468133497</v>
      </c>
      <c r="E32">
        <f t="shared" si="2"/>
        <v>1.2067585318665031E-2</v>
      </c>
      <c r="F32">
        <f t="shared" si="3"/>
        <v>721.30678727109125</v>
      </c>
      <c r="G32">
        <f>SUM(F32:F$104)</f>
        <v>32566.62950706531</v>
      </c>
      <c r="H32">
        <f t="shared" si="4"/>
        <v>44.877061727745257</v>
      </c>
    </row>
    <row r="33" spans="1:8" x14ac:dyDescent="0.25">
      <c r="A33">
        <f t="shared" si="6"/>
        <v>29</v>
      </c>
      <c r="B33">
        <f t="shared" si="5"/>
        <v>716.92815189493763</v>
      </c>
      <c r="C33">
        <f t="shared" si="0"/>
        <v>8.6960130821594248</v>
      </c>
      <c r="D33">
        <f t="shared" si="1"/>
        <v>0.98787045388136219</v>
      </c>
      <c r="E33">
        <f t="shared" si="2"/>
        <v>1.2129546118637813E-2</v>
      </c>
      <c r="F33">
        <f t="shared" si="3"/>
        <v>712.58014535385792</v>
      </c>
      <c r="G33">
        <f>SUM(F33:F$104)</f>
        <v>31845.322719794221</v>
      </c>
      <c r="H33">
        <f t="shared" si="4"/>
        <v>44.419127126787735</v>
      </c>
    </row>
    <row r="34" spans="1:8" x14ac:dyDescent="0.25">
      <c r="A34">
        <f t="shared" si="6"/>
        <v>30</v>
      </c>
      <c r="B34">
        <f t="shared" si="5"/>
        <v>708.2321388127782</v>
      </c>
      <c r="C34">
        <f t="shared" si="0"/>
        <v>8.6357306219139218</v>
      </c>
      <c r="D34">
        <f t="shared" si="1"/>
        <v>0.98780663832004267</v>
      </c>
      <c r="E34">
        <f t="shared" si="2"/>
        <v>1.2193361679957326E-2</v>
      </c>
      <c r="F34">
        <f t="shared" si="3"/>
        <v>703.9142735018213</v>
      </c>
      <c r="G34">
        <f>SUM(F34:F$104)</f>
        <v>31132.742574440363</v>
      </c>
      <c r="H34">
        <f t="shared" si="4"/>
        <v>43.958387184502413</v>
      </c>
    </row>
    <row r="35" spans="1:8" x14ac:dyDescent="0.25">
      <c r="A35">
        <f t="shared" si="6"/>
        <v>31</v>
      </c>
      <c r="B35">
        <f t="shared" si="5"/>
        <v>699.59640819086428</v>
      </c>
      <c r="C35">
        <f t="shared" si="0"/>
        <v>8.576413511566102</v>
      </c>
      <c r="D35">
        <f t="shared" si="1"/>
        <v>0.98774091260167496</v>
      </c>
      <c r="E35">
        <f t="shared" si="2"/>
        <v>1.2259087398325041E-2</v>
      </c>
      <c r="F35">
        <f t="shared" si="3"/>
        <v>695.30820143508117</v>
      </c>
      <c r="G35">
        <f>SUM(F35:F$104)</f>
        <v>30428.828300938538</v>
      </c>
      <c r="H35">
        <f t="shared" si="4"/>
        <v>43.494832084153479</v>
      </c>
    </row>
    <row r="36" spans="1:8" x14ac:dyDescent="0.25">
      <c r="A36">
        <f t="shared" si="6"/>
        <v>32</v>
      </c>
      <c r="B36">
        <f t="shared" si="5"/>
        <v>691.01999467929818</v>
      </c>
      <c r="C36">
        <f t="shared" si="0"/>
        <v>8.5180516685767316</v>
      </c>
      <c r="D36">
        <f t="shared" si="1"/>
        <v>0.98767321968370836</v>
      </c>
      <c r="E36">
        <f t="shared" si="2"/>
        <v>1.2326780316291641E-2</v>
      </c>
      <c r="F36">
        <f t="shared" si="3"/>
        <v>686.76096884500976</v>
      </c>
      <c r="G36">
        <f>SUM(F36:F$104)</f>
        <v>29733.520099503457</v>
      </c>
      <c r="H36">
        <f t="shared" si="4"/>
        <v>43.028451171377121</v>
      </c>
    </row>
    <row r="37" spans="1:8" x14ac:dyDescent="0.25">
      <c r="A37">
        <f t="shared" si="6"/>
        <v>33</v>
      </c>
      <c r="B37">
        <f t="shared" si="5"/>
        <v>682.50194301072145</v>
      </c>
      <c r="C37">
        <f t="shared" si="0"/>
        <v>8.4606347712465322</v>
      </c>
      <c r="D37">
        <f t="shared" si="1"/>
        <v>0.98760350082825532</v>
      </c>
      <c r="E37">
        <f t="shared" si="2"/>
        <v>1.2396499171744679E-2</v>
      </c>
      <c r="F37">
        <f t="shared" si="3"/>
        <v>678.27162562509818</v>
      </c>
      <c r="G37">
        <f>SUM(F37:F$104)</f>
        <v>29046.759130658447</v>
      </c>
      <c r="H37">
        <f t="shared" si="4"/>
        <v>42.559232875622968</v>
      </c>
    </row>
    <row r="38" spans="1:8" x14ac:dyDescent="0.25">
      <c r="A38">
        <f t="shared" si="6"/>
        <v>34</v>
      </c>
      <c r="B38">
        <f t="shared" si="5"/>
        <v>674.04130823947492</v>
      </c>
      <c r="C38">
        <f t="shared" si="0"/>
        <v>8.4041522415263898</v>
      </c>
      <c r="D38">
        <f t="shared" si="1"/>
        <v>0.98753169555219522</v>
      </c>
      <c r="E38">
        <f t="shared" si="2"/>
        <v>1.2468304447804779E-2</v>
      </c>
      <c r="F38">
        <f t="shared" si="3"/>
        <v>669.83923211871172</v>
      </c>
      <c r="G38">
        <f>SUM(F38:F$104)</f>
        <v>28368.487505033339</v>
      </c>
      <c r="H38">
        <f t="shared" si="4"/>
        <v>42.087164626644096</v>
      </c>
    </row>
    <row r="39" spans="1:8" x14ac:dyDescent="0.25">
      <c r="A39">
        <f t="shared" si="6"/>
        <v>35</v>
      </c>
      <c r="B39">
        <f t="shared" si="5"/>
        <v>665.63715599794853</v>
      </c>
      <c r="C39">
        <f t="shared" si="0"/>
        <v>8.3485932272443506</v>
      </c>
      <c r="D39">
        <f t="shared" si="1"/>
        <v>0.9874577415758472</v>
      </c>
      <c r="E39">
        <f t="shared" si="2"/>
        <v>1.2542258424152797E-2</v>
      </c>
      <c r="F39">
        <f t="shared" si="3"/>
        <v>661.46285938432629</v>
      </c>
      <c r="G39">
        <f>SUM(F39:F$104)</f>
        <v>27698.648272914626</v>
      </c>
      <c r="H39">
        <f t="shared" si="4"/>
        <v>41.612232765744217</v>
      </c>
    </row>
    <row r="40" spans="1:8" x14ac:dyDescent="0.25">
      <c r="A40">
        <f t="shared" si="6"/>
        <v>36</v>
      </c>
      <c r="B40">
        <f t="shared" si="5"/>
        <v>657.28856277070417</v>
      </c>
      <c r="C40">
        <f t="shared" si="0"/>
        <v>8.2939465837506532</v>
      </c>
      <c r="D40">
        <f t="shared" si="1"/>
        <v>0.98738157477016075</v>
      </c>
      <c r="E40">
        <f t="shared" si="2"/>
        <v>1.2618425229839247E-2</v>
      </c>
      <c r="F40">
        <f t="shared" si="3"/>
        <v>653.14158947882879</v>
      </c>
      <c r="G40">
        <f>SUM(F40:F$104)</f>
        <v>27037.185413530304</v>
      </c>
      <c r="H40">
        <f t="shared" si="4"/>
        <v>41.134422451470918</v>
      </c>
    </row>
    <row r="41" spans="1:8" x14ac:dyDescent="0.25">
      <c r="A41">
        <f t="shared" si="6"/>
        <v>37</v>
      </c>
      <c r="B41">
        <f t="shared" si="5"/>
        <v>648.99461618695352</v>
      </c>
      <c r="C41">
        <f t="shared" si="0"/>
        <v>8.2402008549698849</v>
      </c>
      <c r="D41">
        <f t="shared" si="1"/>
        <v>0.98730312910238971</v>
      </c>
      <c r="E41">
        <f t="shared" si="2"/>
        <v>1.2696870897610291E-2</v>
      </c>
      <c r="F41">
        <f t="shared" si="3"/>
        <v>644.87451575946852</v>
      </c>
      <c r="G41">
        <f>SUM(F41:F$104)</f>
        <v>26384.043824051474</v>
      </c>
      <c r="H41">
        <f t="shared" si="4"/>
        <v>40.653717559424436</v>
      </c>
    </row>
    <row r="42" spans="1:8" x14ac:dyDescent="0.25">
      <c r="A42">
        <f t="shared" si="6"/>
        <v>38</v>
      </c>
      <c r="B42">
        <f t="shared" si="5"/>
        <v>640.75441533198364</v>
      </c>
      <c r="C42">
        <f t="shared" si="0"/>
        <v>8.1873442538584413</v>
      </c>
      <c r="D42">
        <f t="shared" si="1"/>
        <v>0.98722233658020686</v>
      </c>
      <c r="E42">
        <f t="shared" si="2"/>
        <v>1.2777663419793139E-2</v>
      </c>
      <c r="F42">
        <f t="shared" si="3"/>
        <v>636.66074320505436</v>
      </c>
      <c r="G42">
        <f>SUM(F42:F$104)</f>
        <v>25739.169308292006</v>
      </c>
      <c r="H42">
        <f t="shared" si="4"/>
        <v>40.170100575828556</v>
      </c>
    </row>
    <row r="43" spans="1:8" x14ac:dyDescent="0.25">
      <c r="A43">
        <f t="shared" si="6"/>
        <v>39</v>
      </c>
      <c r="B43">
        <f t="shared" si="5"/>
        <v>632.5670710781252</v>
      </c>
      <c r="C43">
        <f t="shared" si="0"/>
        <v>8.1353646422635393</v>
      </c>
      <c r="D43">
        <f t="shared" si="1"/>
        <v>0.98713912719421526</v>
      </c>
      <c r="E43">
        <f t="shared" si="2"/>
        <v>1.286087280578474E-2</v>
      </c>
      <c r="F43">
        <f t="shared" si="3"/>
        <v>628.49938875699343</v>
      </c>
      <c r="G43">
        <f>SUM(F43:F$104)</f>
        <v>25102.508565086955</v>
      </c>
      <c r="H43">
        <f t="shared" si="4"/>
        <v>39.683552484486931</v>
      </c>
    </row>
    <row r="44" spans="1:8" x14ac:dyDescent="0.25">
      <c r="A44">
        <f t="shared" si="6"/>
        <v>40</v>
      </c>
      <c r="B44">
        <f t="shared" si="5"/>
        <v>624.43170643586166</v>
      </c>
      <c r="C44">
        <f t="shared" si="0"/>
        <v>8.0842495101837812</v>
      </c>
      <c r="D44">
        <f t="shared" si="1"/>
        <v>0.98705342885881442</v>
      </c>
      <c r="E44">
        <f t="shared" si="2"/>
        <v>1.2946571141185581E-2</v>
      </c>
      <c r="F44">
        <f t="shared" si="3"/>
        <v>620.38958168076977</v>
      </c>
      <c r="G44">
        <f>SUM(F44:F$104)</f>
        <v>24474.009176329968</v>
      </c>
      <c r="H44">
        <f t="shared" si="4"/>
        <v>39.194052646722561</v>
      </c>
    </row>
    <row r="45" spans="1:8" x14ac:dyDescent="0.25">
      <c r="A45">
        <f t="shared" si="6"/>
        <v>41</v>
      </c>
      <c r="B45">
        <f t="shared" si="5"/>
        <v>616.34745692567788</v>
      </c>
      <c r="C45">
        <f t="shared" si="0"/>
        <v>8.0339859544310457</v>
      </c>
      <c r="D45">
        <f t="shared" si="1"/>
        <v>0.98696516735137629</v>
      </c>
      <c r="E45">
        <f t="shared" si="2"/>
        <v>1.3034832648623706E-2</v>
      </c>
      <c r="F45">
        <f t="shared" si="3"/>
        <v>612.33046394846235</v>
      </c>
      <c r="G45">
        <f>SUM(F45:F$104)</f>
        <v>23853.619594649197</v>
      </c>
      <c r="H45">
        <f t="shared" si="4"/>
        <v>38.701578673870607</v>
      </c>
    </row>
    <row r="46" spans="1:8" x14ac:dyDescent="0.25">
      <c r="A46">
        <f t="shared" si="6"/>
        <v>42</v>
      </c>
      <c r="B46">
        <f t="shared" si="5"/>
        <v>608.31347097124683</v>
      </c>
      <c r="C46">
        <f t="shared" si="0"/>
        <v>7.9845606567001823</v>
      </c>
      <c r="D46">
        <f t="shared" si="1"/>
        <v>0.98687426624968233</v>
      </c>
      <c r="E46">
        <f t="shared" si="2"/>
        <v>1.312573375031767E-2</v>
      </c>
      <c r="F46">
        <f t="shared" si="3"/>
        <v>604.32119064289668</v>
      </c>
      <c r="G46">
        <f>SUM(F46:F$104)</f>
        <v>23241.289130700727</v>
      </c>
      <c r="H46">
        <f t="shared" si="4"/>
        <v>38.206106291864899</v>
      </c>
    </row>
    <row r="47" spans="1:8" x14ac:dyDescent="0.25">
      <c r="A47">
        <f t="shared" si="6"/>
        <v>43</v>
      </c>
      <c r="B47">
        <f t="shared" si="5"/>
        <v>600.32891031454665</v>
      </c>
      <c r="C47">
        <f t="shared" si="0"/>
        <v>7.9359598610467401</v>
      </c>
      <c r="D47">
        <f t="shared" si="1"/>
        <v>0.9867806468675836</v>
      </c>
      <c r="E47">
        <f t="shared" si="2"/>
        <v>1.32193531324164E-2</v>
      </c>
      <c r="F47">
        <f t="shared" si="3"/>
        <v>596.36093038402328</v>
      </c>
      <c r="G47">
        <f>SUM(F47:F$104)</f>
        <v>22636.967940057835</v>
      </c>
      <c r="H47">
        <f t="shared" si="4"/>
        <v>37.707609197426514</v>
      </c>
    </row>
    <row r="48" spans="1:8" x14ac:dyDescent="0.25">
      <c r="A48">
        <f t="shared" si="6"/>
        <v>44</v>
      </c>
      <c r="B48">
        <f t="shared" si="5"/>
        <v>592.39295045349991</v>
      </c>
      <c r="C48">
        <f t="shared" si="0"/>
        <v>7.8881693507895534</v>
      </c>
      <c r="D48">
        <f t="shared" si="1"/>
        <v>0.98668422818882151</v>
      </c>
      <c r="E48">
        <f t="shared" si="2"/>
        <v>1.331577181117849E-2</v>
      </c>
      <c r="F48">
        <f t="shared" si="3"/>
        <v>588.44886577810507</v>
      </c>
      <c r="G48">
        <f>SUM(F48:F$104)</f>
        <v>22040.607009673815</v>
      </c>
      <c r="H48">
        <f t="shared" si="4"/>
        <v>37.206058905327737</v>
      </c>
    </row>
    <row r="49" spans="1:8" x14ac:dyDescent="0.25">
      <c r="A49">
        <f t="shared" si="6"/>
        <v>45</v>
      </c>
      <c r="B49">
        <f t="shared" si="5"/>
        <v>584.50478110271035</v>
      </c>
      <c r="C49">
        <f t="shared" si="0"/>
        <v>7.8411744248393234</v>
      </c>
      <c r="D49">
        <f t="shared" si="1"/>
        <v>0.98658492679897947</v>
      </c>
      <c r="E49">
        <f t="shared" si="2"/>
        <v>1.3415073201020533E-2</v>
      </c>
      <c r="F49">
        <f t="shared" si="3"/>
        <v>580.58419389029063</v>
      </c>
      <c r="G49">
        <f>SUM(F49:F$104)</f>
        <v>21452.158143895704</v>
      </c>
      <c r="H49">
        <f t="shared" si="4"/>
        <v>36.701424586167903</v>
      </c>
    </row>
    <row r="50" spans="1:8" x14ac:dyDescent="0.25">
      <c r="A50">
        <f t="shared" si="6"/>
        <v>46</v>
      </c>
      <c r="B50">
        <f t="shared" si="5"/>
        <v>576.66360667787103</v>
      </c>
      <c r="C50">
        <f t="shared" si="0"/>
        <v>7.7949598734804795</v>
      </c>
      <c r="D50">
        <f t="shared" si="1"/>
        <v>0.98648265681549274</v>
      </c>
      <c r="E50">
        <f t="shared" si="2"/>
        <v>1.3517343184507258E-2</v>
      </c>
      <c r="F50">
        <f t="shared" si="3"/>
        <v>572.76612674113085</v>
      </c>
      <c r="G50">
        <f>SUM(F50:F$104)</f>
        <v>20871.573950005415</v>
      </c>
      <c r="H50">
        <f t="shared" si="4"/>
        <v>36.193672894055972</v>
      </c>
    </row>
    <row r="51" spans="1:8" x14ac:dyDescent="0.25">
      <c r="A51">
        <f t="shared" si="6"/>
        <v>47</v>
      </c>
      <c r="B51">
        <f t="shared" si="5"/>
        <v>568.86864680439055</v>
      </c>
      <c r="C51">
        <f t="shared" si="0"/>
        <v>7.7495099536108683</v>
      </c>
      <c r="D51">
        <f t="shared" si="1"/>
        <v>0.98637732981569015</v>
      </c>
      <c r="E51">
        <f t="shared" si="2"/>
        <v>1.3622670184309849E-2</v>
      </c>
      <c r="F51">
        <f t="shared" si="3"/>
        <v>564.99389182758512</v>
      </c>
      <c r="G51">
        <f>SUM(F51:F$104)</f>
        <v>20298.807823264284</v>
      </c>
      <c r="H51">
        <f t="shared" si="4"/>
        <v>35.682767783551569</v>
      </c>
    </row>
    <row r="52" spans="1:8" x14ac:dyDescent="0.25">
      <c r="A52">
        <f t="shared" si="6"/>
        <v>48</v>
      </c>
      <c r="B52">
        <f t="shared" si="5"/>
        <v>561.11913685077968</v>
      </c>
      <c r="C52">
        <f t="shared" si="0"/>
        <v>7.7048083634749673</v>
      </c>
      <c r="D52">
        <f t="shared" si="1"/>
        <v>0.9862688547627918</v>
      </c>
      <c r="E52">
        <f t="shared" si="2"/>
        <v>1.3731145237208198E-2</v>
      </c>
      <c r="F52">
        <f t="shared" si="3"/>
        <v>557.2667326690422</v>
      </c>
      <c r="G52">
        <f>SUM(F52:F$104)</f>
        <v>19733.813931436704</v>
      </c>
      <c r="H52">
        <f t="shared" si="4"/>
        <v>35.168670315167994</v>
      </c>
    </row>
    <row r="53" spans="1:8" x14ac:dyDescent="0.25">
      <c r="A53">
        <f t="shared" si="6"/>
        <v>49</v>
      </c>
      <c r="B53">
        <f t="shared" si="5"/>
        <v>553.41432848730472</v>
      </c>
      <c r="C53">
        <f t="shared" si="0"/>
        <v>7.6608382169063134</v>
      </c>
      <c r="D53">
        <f t="shared" si="1"/>
        <v>0.98615713792982851</v>
      </c>
      <c r="E53">
        <f t="shared" si="2"/>
        <v>1.3842862070171491E-2</v>
      </c>
      <c r="F53">
        <f t="shared" si="3"/>
        <v>549.58390937885156</v>
      </c>
      <c r="G53">
        <f>SUM(F53:F$104)</f>
        <v>19176.547198767654</v>
      </c>
      <c r="H53">
        <f t="shared" si="4"/>
        <v>34.651338448689195</v>
      </c>
    </row>
    <row r="54" spans="1:8" x14ac:dyDescent="0.25">
      <c r="A54">
        <f t="shared" si="6"/>
        <v>50</v>
      </c>
      <c r="B54">
        <f t="shared" si="5"/>
        <v>545.7534902703984</v>
      </c>
      <c r="C54">
        <f t="shared" si="0"/>
        <v>7.6175820171181385</v>
      </c>
      <c r="D54">
        <f t="shared" si="1"/>
        <v>0.98604208282141459</v>
      </c>
      <c r="E54">
        <f t="shared" si="2"/>
        <v>1.3957917178585411E-2</v>
      </c>
      <c r="F54">
        <f t="shared" si="3"/>
        <v>541.94469926183933</v>
      </c>
      <c r="G54">
        <f>SUM(F54:F$104)</f>
        <v>18626.963289388801</v>
      </c>
      <c r="H54">
        <f t="shared" si="4"/>
        <v>34.130726823496644</v>
      </c>
    </row>
    <row r="55" spans="1:8" x14ac:dyDescent="0.25">
      <c r="A55">
        <f t="shared" si="6"/>
        <v>51</v>
      </c>
      <c r="B55">
        <f t="shared" si="5"/>
        <v>538.13590825328026</v>
      </c>
      <c r="C55">
        <f t="shared" si="0"/>
        <v>7.5750216300725697</v>
      </c>
      <c r="D55">
        <f t="shared" si="1"/>
        <v>0.98592359009332775</v>
      </c>
      <c r="E55">
        <f t="shared" si="2"/>
        <v>1.4076409906672249E-2</v>
      </c>
      <c r="F55">
        <f t="shared" si="3"/>
        <v>534.34839743824398</v>
      </c>
      <c r="G55">
        <f>SUM(F55:F$104)</f>
        <v>18085.018590126961</v>
      </c>
      <c r="H55">
        <f t="shared" si="4"/>
        <v>33.606786525040853</v>
      </c>
    </row>
    <row r="56" spans="1:8" x14ac:dyDescent="0.25">
      <c r="A56">
        <f t="shared" si="6"/>
        <v>52</v>
      </c>
      <c r="B56">
        <f t="shared" si="5"/>
        <v>530.56088662320769</v>
      </c>
      <c r="C56">
        <f t="shared" si="0"/>
        <v>7.5331382574743202</v>
      </c>
      <c r="D56">
        <f t="shared" si="1"/>
        <v>0.98580155746983256</v>
      </c>
      <c r="E56">
        <f t="shared" si="2"/>
        <v>1.4198442530167443E-2</v>
      </c>
      <c r="F56">
        <f t="shared" si="3"/>
        <v>526.79431749447053</v>
      </c>
      <c r="G56">
        <f>SUM(F56:F$104)</f>
        <v>17550.670192688718</v>
      </c>
      <c r="H56">
        <f t="shared" si="4"/>
        <v>33.079464836526491</v>
      </c>
    </row>
    <row r="57" spans="1:8" x14ac:dyDescent="0.25">
      <c r="A57">
        <f t="shared" si="6"/>
        <v>53</v>
      </c>
      <c r="B57">
        <f t="shared" si="5"/>
        <v>523.02774836573337</v>
      </c>
      <c r="C57">
        <f t="shared" si="0"/>
        <v>7.4919124094325298</v>
      </c>
      <c r="D57">
        <f t="shared" si="1"/>
        <v>0.98567587965869508</v>
      </c>
      <c r="E57">
        <f t="shared" si="2"/>
        <v>1.4324120341304925E-2</v>
      </c>
      <c r="F57">
        <f t="shared" si="3"/>
        <v>519.28179216101717</v>
      </c>
      <c r="G57">
        <f>SUM(F57:F$104)</f>
        <v>17023.875875194248</v>
      </c>
      <c r="H57">
        <f t="shared" si="4"/>
        <v>32.548704974807762</v>
      </c>
    </row>
    <row r="58" spans="1:8" x14ac:dyDescent="0.25">
      <c r="A58">
        <f t="shared" si="6"/>
        <v>54</v>
      </c>
      <c r="B58">
        <f t="shared" si="5"/>
        <v>515.53583595630084</v>
      </c>
      <c r="C58">
        <f t="shared" si="0"/>
        <v>7.4513238768458336</v>
      </c>
      <c r="D58">
        <f t="shared" si="1"/>
        <v>0.98554644826382654</v>
      </c>
      <c r="E58">
        <f t="shared" si="2"/>
        <v>1.4453551736173464E-2</v>
      </c>
      <c r="F58">
        <f t="shared" si="3"/>
        <v>511.8101740178779</v>
      </c>
      <c r="G58">
        <f>SUM(F58:F$104)</f>
        <v>16504.594083033237</v>
      </c>
      <c r="H58">
        <f t="shared" si="4"/>
        <v>32.014445809412635</v>
      </c>
    </row>
    <row r="59" spans="1:8" x14ac:dyDescent="0.25">
      <c r="A59">
        <f t="shared" si="6"/>
        <v>55</v>
      </c>
      <c r="B59">
        <f t="shared" si="5"/>
        <v>508.08451207945501</v>
      </c>
      <c r="C59">
        <f t="shared" si="0"/>
        <v>7.4113517035732457</v>
      </c>
      <c r="D59">
        <f t="shared" si="1"/>
        <v>0.98541315169549148</v>
      </c>
      <c r="E59">
        <f t="shared" si="2"/>
        <v>1.4586848304508515E-2</v>
      </c>
      <c r="F59">
        <f t="shared" si="3"/>
        <v>504.37883622766839</v>
      </c>
      <c r="G59">
        <f>SUM(F59:F$104)</f>
        <v>15992.783909015354</v>
      </c>
      <c r="H59">
        <f t="shared" si="4"/>
        <v>31.476621563529136</v>
      </c>
    </row>
    <row r="60" spans="1:8" x14ac:dyDescent="0.25">
      <c r="A60">
        <f t="shared" si="6"/>
        <v>56</v>
      </c>
      <c r="B60">
        <f t="shared" si="5"/>
        <v>500.67316037588176</v>
      </c>
      <c r="C60">
        <f t="shared" si="0"/>
        <v>7.3719741584519056</v>
      </c>
      <c r="D60">
        <f t="shared" si="1"/>
        <v>0.98527587507803016</v>
      </c>
      <c r="E60">
        <f t="shared" si="2"/>
        <v>1.4724124921969839E-2</v>
      </c>
      <c r="F60">
        <f t="shared" si="3"/>
        <v>496.98717329665578</v>
      </c>
      <c r="G60">
        <f>SUM(F60:F$104)</f>
        <v>15488.405072787686</v>
      </c>
      <c r="H60">
        <f t="shared" si="4"/>
        <v>30.935161495694562</v>
      </c>
    </row>
    <row r="61" spans="1:8" x14ac:dyDescent="0.25">
      <c r="A61">
        <f t="shared" si="6"/>
        <v>57</v>
      </c>
      <c r="B61">
        <f t="shared" si="5"/>
        <v>493.30118621742986</v>
      </c>
      <c r="C61">
        <f t="shared" si="0"/>
        <v>7.333168707242919</v>
      </c>
      <c r="D61">
        <f t="shared" si="1"/>
        <v>0.98513450015502146</v>
      </c>
      <c r="E61">
        <f t="shared" si="2"/>
        <v>1.4865499844978536E-2</v>
      </c>
      <c r="F61">
        <f t="shared" si="3"/>
        <v>489.63460186380837</v>
      </c>
      <c r="G61">
        <f>SUM(F61:F$104)</f>
        <v>14991.417899491033</v>
      </c>
      <c r="H61">
        <f t="shared" si="4"/>
        <v>30.389989560826521</v>
      </c>
    </row>
    <row r="62" spans="1:8" x14ac:dyDescent="0.25">
      <c r="A62">
        <f t="shared" si="6"/>
        <v>58</v>
      </c>
      <c r="B62">
        <f t="shared" si="5"/>
        <v>485.96801751018694</v>
      </c>
      <c r="C62">
        <f t="shared" si="0"/>
        <v>7.2949119845855535</v>
      </c>
      <c r="D62">
        <f t="shared" si="1"/>
        <v>0.98498890519182647</v>
      </c>
      <c r="E62">
        <f t="shared" si="2"/>
        <v>1.5011094808173531E-2</v>
      </c>
      <c r="F62">
        <f t="shared" si="3"/>
        <v>482.32056151789413</v>
      </c>
      <c r="G62">
        <f>SUM(F62:F$104)</f>
        <v>14501.783297627226</v>
      </c>
      <c r="H62">
        <f t="shared" si="4"/>
        <v>29.841024049125284</v>
      </c>
    </row>
    <row r="63" spans="1:8" x14ac:dyDescent="0.25">
      <c r="A63">
        <f t="shared" si="6"/>
        <v>59</v>
      </c>
      <c r="B63">
        <f t="shared" si="5"/>
        <v>478.67310552560139</v>
      </c>
      <c r="C63">
        <f t="shared" si="0"/>
        <v>7.2571797660510242</v>
      </c>
      <c r="D63">
        <f t="shared" si="1"/>
        <v>0.98483896487545008</v>
      </c>
      <c r="E63">
        <f t="shared" si="2"/>
        <v>1.5161035124549915E-2</v>
      </c>
      <c r="F63">
        <f t="shared" si="3"/>
        <v>475.0445156425759</v>
      </c>
      <c r="G63">
        <f>SUM(F63:F$104)</f>
        <v>14019.46273610933</v>
      </c>
      <c r="H63">
        <f t="shared" si="4"/>
        <v>29.288177201256008</v>
      </c>
    </row>
    <row r="64" spans="1:8" x14ac:dyDescent="0.25">
      <c r="A64">
        <f t="shared" si="6"/>
        <v>60</v>
      </c>
      <c r="B64">
        <f t="shared" si="5"/>
        <v>471.41592575955036</v>
      </c>
      <c r="C64">
        <f t="shared" si="0"/>
        <v>7.2199469403976764</v>
      </c>
      <c r="D64">
        <f t="shared" si="1"/>
        <v>0.98468455021165269</v>
      </c>
      <c r="E64">
        <f t="shared" si="2"/>
        <v>1.5315449788347313E-2</v>
      </c>
      <c r="F64">
        <f t="shared" si="3"/>
        <v>467.80595228935152</v>
      </c>
      <c r="G64">
        <f>SUM(F64:F$104)</f>
        <v>13544.418220466752</v>
      </c>
      <c r="H64">
        <f t="shared" si="4"/>
        <v>28.731354798087995</v>
      </c>
    </row>
    <row r="65" spans="1:8" x14ac:dyDescent="0.25">
      <c r="A65">
        <f t="shared" si="6"/>
        <v>61</v>
      </c>
      <c r="B65">
        <f t="shared" si="5"/>
        <v>464.19597881915269</v>
      </c>
      <c r="C65">
        <f t="shared" si="0"/>
        <v>7.1831874821396013</v>
      </c>
      <c r="D65">
        <f t="shared" si="1"/>
        <v>0.98452552841924101</v>
      </c>
      <c r="E65">
        <f t="shared" si="2"/>
        <v>1.5474471580758986E-2</v>
      </c>
      <c r="F65">
        <f t="shared" si="3"/>
        <v>460.60438507808288</v>
      </c>
      <c r="G65">
        <f>SUM(F65:F$104)</f>
        <v>13076.6122681774</v>
      </c>
      <c r="H65">
        <f t="shared" si="4"/>
        <v>28.170455723124544</v>
      </c>
    </row>
    <row r="66" spans="1:8" x14ac:dyDescent="0.25">
      <c r="A66">
        <f t="shared" si="6"/>
        <v>62</v>
      </c>
      <c r="B66">
        <f t="shared" si="5"/>
        <v>457.01279133701308</v>
      </c>
      <c r="C66">
        <f t="shared" si="0"/>
        <v>7.146874424547434</v>
      </c>
      <c r="D66">
        <f t="shared" si="1"/>
        <v>0.98436176282147614</v>
      </c>
      <c r="E66">
        <f t="shared" si="2"/>
        <v>1.5638237178523862E-2</v>
      </c>
      <c r="F66">
        <f t="shared" si="3"/>
        <v>453.43935412473934</v>
      </c>
      <c r="G66">
        <f>SUM(F66:F$104)</f>
        <v>12616.007883099319</v>
      </c>
      <c r="H66">
        <f t="shared" si="4"/>
        <v>27.605371495599886</v>
      </c>
    </row>
    <row r="67" spans="1:8" x14ac:dyDescent="0.25">
      <c r="A67">
        <f t="shared" si="6"/>
        <v>63</v>
      </c>
      <c r="B67">
        <f t="shared" si="5"/>
        <v>449.86591691246565</v>
      </c>
      <c r="C67">
        <f t="shared" si="0"/>
        <v>7.1109798332134915</v>
      </c>
      <c r="D67">
        <f t="shared" si="1"/>
        <v>0.98419311273452814</v>
      </c>
      <c r="E67">
        <f t="shared" si="2"/>
        <v>1.5806887265471858E-2</v>
      </c>
      <c r="F67">
        <f t="shared" si="3"/>
        <v>446.3104269958589</v>
      </c>
      <c r="G67">
        <f>SUM(F67:F$104)</f>
        <v>12162.568528974582</v>
      </c>
      <c r="H67">
        <f t="shared" si="4"/>
        <v>27.035985772047628</v>
      </c>
    </row>
    <row r="68" spans="1:8" x14ac:dyDescent="0.25">
      <c r="A68">
        <f t="shared" si="6"/>
        <v>64</v>
      </c>
      <c r="B68">
        <f t="shared" si="5"/>
        <v>442.75493707925216</v>
      </c>
      <c r="C68">
        <f t="shared" si="0"/>
        <v>7.0754747803280225</v>
      </c>
      <c r="D68">
        <f t="shared" si="1"/>
        <v>0.98401943335289899</v>
      </c>
      <c r="E68">
        <f t="shared" si="2"/>
        <v>1.5980566647101013E-2</v>
      </c>
      <c r="F68">
        <f t="shared" si="3"/>
        <v>439.21719968908815</v>
      </c>
      <c r="G68">
        <f>SUM(F68:F$104)</f>
        <v>11716.258101978721</v>
      </c>
      <c r="H68">
        <f t="shared" si="4"/>
        <v>26.462173813956898</v>
      </c>
    </row>
    <row r="69" spans="1:8" x14ac:dyDescent="0.25">
      <c r="A69">
        <f t="shared" si="6"/>
        <v>65</v>
      </c>
      <c r="B69">
        <f t="shared" si="5"/>
        <v>435.67946229892414</v>
      </c>
      <c r="C69">
        <f t="shared" ref="C69:C104" si="7">B69-B70</f>
        <v>7.0403293198177721</v>
      </c>
      <c r="D69">
        <f t="shared" ref="D69:D104" si="8">B70/B69</f>
        <v>0.98384057563175353</v>
      </c>
      <c r="E69">
        <f t="shared" ref="E69:E104" si="9">1-D69</f>
        <v>1.6159424368246467E-2</v>
      </c>
      <c r="F69">
        <f t="shared" ref="F69:F104" si="10">B69-(C69/2)</f>
        <v>432.15929763901522</v>
      </c>
      <c r="G69">
        <f>SUM(F69:F$104)</f>
        <v>11277.040902289631</v>
      </c>
      <c r="H69">
        <f t="shared" ref="H69:H104" si="11">G69/B69</f>
        <v>25.883801918926206</v>
      </c>
    </row>
    <row r="70" spans="1:8" x14ac:dyDescent="0.25">
      <c r="A70">
        <f t="shared" si="6"/>
        <v>66</v>
      </c>
      <c r="B70">
        <f t="shared" ref="B70:B104" si="12">F$1*(J$1^A70)*((B$1^((D$1^A70)-1)))</f>
        <v>428.63913297910636</v>
      </c>
      <c r="C70">
        <f t="shared" si="7"/>
        <v>7.0055124635166521</v>
      </c>
      <c r="D70">
        <f t="shared" si="8"/>
        <v>0.98365638616608031</v>
      </c>
      <c r="E70">
        <f t="shared" si="9"/>
        <v>1.634361383391969E-2</v>
      </c>
      <c r="F70">
        <f t="shared" si="10"/>
        <v>425.13637674734804</v>
      </c>
      <c r="G70">
        <f>SUM(F70:F$104)</f>
        <v>10844.881604650614</v>
      </c>
      <c r="H70">
        <f t="shared" si="11"/>
        <v>25.300726812498567</v>
      </c>
    </row>
    <row r="71" spans="1:8" x14ac:dyDescent="0.25">
      <c r="A71">
        <f t="shared" ref="A71:A104" si="13">A70+1</f>
        <v>67</v>
      </c>
      <c r="B71">
        <f t="shared" si="12"/>
        <v>421.63362051558971</v>
      </c>
      <c r="C71">
        <f t="shared" si="7"/>
        <v>6.9709921585521215</v>
      </c>
      <c r="D71">
        <f t="shared" si="8"/>
        <v>0.98346670706660511</v>
      </c>
      <c r="E71">
        <f t="shared" si="9"/>
        <v>1.6533292933394894E-2</v>
      </c>
      <c r="F71">
        <f t="shared" si="10"/>
        <v>418.14812443631365</v>
      </c>
      <c r="G71">
        <f>SUM(F71:F$104)</f>
        <v>10419.74522790327</v>
      </c>
      <c r="H71">
        <f t="shared" si="11"/>
        <v>24.712794997613347</v>
      </c>
    </row>
    <row r="72" spans="1:8" x14ac:dyDescent="0.25">
      <c r="A72">
        <f t="shared" si="13"/>
        <v>68</v>
      </c>
      <c r="B72">
        <f t="shared" si="12"/>
        <v>414.66262835703759</v>
      </c>
      <c r="C72">
        <f t="shared" si="7"/>
        <v>6.9367352661372479</v>
      </c>
      <c r="D72">
        <f t="shared" si="8"/>
        <v>0.98327137583239232</v>
      </c>
      <c r="E72">
        <f t="shared" si="9"/>
        <v>1.6728624167607675E-2</v>
      </c>
      <c r="F72">
        <f t="shared" si="10"/>
        <v>411.19426072396897</v>
      </c>
      <c r="G72">
        <f>SUM(F72:F$104)</f>
        <v>10001.597103466953</v>
      </c>
      <c r="H72">
        <f t="shared" si="11"/>
        <v>24.119842058337753</v>
      </c>
    </row>
    <row r="73" spans="1:8" x14ac:dyDescent="0.25">
      <c r="A73">
        <f t="shared" si="13"/>
        <v>69</v>
      </c>
      <c r="B73">
        <f t="shared" si="12"/>
        <v>407.72589309090034</v>
      </c>
      <c r="C73">
        <f t="shared" si="7"/>
        <v>6.9027075419827497</v>
      </c>
      <c r="D73">
        <f t="shared" si="8"/>
        <v>0.98307022522005039</v>
      </c>
      <c r="E73">
        <f t="shared" si="9"/>
        <v>1.6929774779949613E-2</v>
      </c>
      <c r="F73">
        <f t="shared" si="10"/>
        <v>404.27453931990897</v>
      </c>
      <c r="G73">
        <f>SUM(F73:F$104)</f>
        <v>9590.4028427429839</v>
      </c>
      <c r="H73">
        <f t="shared" si="11"/>
        <v>23.521691914241153</v>
      </c>
    </row>
    <row r="74" spans="1:8" x14ac:dyDescent="0.25">
      <c r="A74">
        <f t="shared" si="13"/>
        <v>70</v>
      </c>
      <c r="B74">
        <f t="shared" si="12"/>
        <v>400.82318554891759</v>
      </c>
      <c r="C74">
        <f t="shared" si="7"/>
        <v>6.8688736185510493</v>
      </c>
      <c r="D74">
        <f t="shared" si="8"/>
        <v>0.98286308310946557</v>
      </c>
      <c r="E74">
        <f t="shared" si="9"/>
        <v>1.7136916890534426E-2</v>
      </c>
      <c r="F74">
        <f t="shared" si="10"/>
        <v>397.3887487396421</v>
      </c>
      <c r="G74">
        <f>SUM(F74:F$104)</f>
        <v>9186.1283034230746</v>
      </c>
      <c r="H74">
        <f t="shared" si="11"/>
        <v>22.918156021445952</v>
      </c>
    </row>
    <row r="75" spans="1:8" x14ac:dyDescent="0.25">
      <c r="A75">
        <f t="shared" si="13"/>
        <v>71</v>
      </c>
      <c r="B75">
        <f t="shared" si="12"/>
        <v>393.95431193036654</v>
      </c>
      <c r="C75">
        <f t="shared" si="7"/>
        <v>6.8351969893885212</v>
      </c>
      <c r="D75">
        <f t="shared" si="8"/>
        <v>0.98264977236599793</v>
      </c>
      <c r="E75">
        <f t="shared" si="9"/>
        <v>1.7350227634002069E-2</v>
      </c>
      <c r="F75">
        <f t="shared" si="10"/>
        <v>390.53671343567225</v>
      </c>
      <c r="G75">
        <f>SUM(F75:F$104)</f>
        <v>8788.7395546834323</v>
      </c>
      <c r="H75">
        <f t="shared" si="11"/>
        <v>22.309032516026598</v>
      </c>
    </row>
    <row r="76" spans="1:8" x14ac:dyDescent="0.25">
      <c r="A76">
        <f t="shared" si="13"/>
        <v>72</v>
      </c>
      <c r="B76">
        <f t="shared" si="12"/>
        <v>387.11911494097802</v>
      </c>
      <c r="C76">
        <f t="shared" si="7"/>
        <v>6.80163999579662</v>
      </c>
      <c r="D76">
        <f t="shared" si="8"/>
        <v>0.98243011069904507</v>
      </c>
      <c r="E76">
        <f t="shared" si="9"/>
        <v>1.7569889300954933E-2</v>
      </c>
      <c r="F76">
        <f t="shared" si="10"/>
        <v>383.71829494307974</v>
      </c>
      <c r="G76">
        <f>SUM(F76:F$104)</f>
        <v>8398.2028412477594</v>
      </c>
      <c r="H76">
        <f t="shared" si="11"/>
        <v>21.694105295028351</v>
      </c>
    </row>
    <row r="77" spans="1:8" x14ac:dyDescent="0.25">
      <c r="A77">
        <f t="shared" si="13"/>
        <v>73</v>
      </c>
      <c r="B77">
        <f t="shared" si="12"/>
        <v>380.3174749451814</v>
      </c>
      <c r="C77">
        <f t="shared" si="7"/>
        <v>6.768163816107915</v>
      </c>
      <c r="D77">
        <f t="shared" si="8"/>
        <v>0.98220391051690836</v>
      </c>
      <c r="E77">
        <f t="shared" si="9"/>
        <v>1.7796089483091637E-2</v>
      </c>
      <c r="F77">
        <f t="shared" si="10"/>
        <v>376.93339303712742</v>
      </c>
      <c r="G77">
        <f>SUM(F77:F$104)</f>
        <v>8014.4845463046804</v>
      </c>
      <c r="H77">
        <f t="shared" si="11"/>
        <v>21.073143029938027</v>
      </c>
    </row>
    <row r="78" spans="1:8" x14ac:dyDescent="0.25">
      <c r="A78">
        <f t="shared" si="13"/>
        <v>74</v>
      </c>
      <c r="B78">
        <f t="shared" si="12"/>
        <v>373.54931112907349</v>
      </c>
      <c r="C78">
        <f t="shared" si="7"/>
        <v>6.7347284578540325</v>
      </c>
      <c r="D78">
        <f t="shared" si="8"/>
        <v>0.98197097877788087</v>
      </c>
      <c r="E78">
        <f t="shared" si="9"/>
        <v>1.8029021222119135E-2</v>
      </c>
      <c r="F78">
        <f t="shared" si="10"/>
        <v>370.1819469001465</v>
      </c>
      <c r="G78">
        <f>SUM(F78:F$104)</f>
        <v>7637.5511532675537</v>
      </c>
      <c r="H78">
        <f t="shared" si="11"/>
        <v>20.445898106953088</v>
      </c>
    </row>
    <row r="79" spans="1:8" x14ac:dyDescent="0.25">
      <c r="A79">
        <f t="shared" si="13"/>
        <v>75</v>
      </c>
      <c r="B79">
        <f t="shared" si="12"/>
        <v>366.81458267121945</v>
      </c>
      <c r="C79">
        <f t="shared" si="7"/>
        <v>6.7012927531323498</v>
      </c>
      <c r="D79">
        <f t="shared" si="8"/>
        <v>0.98173111683747094</v>
      </c>
      <c r="E79">
        <f t="shared" si="9"/>
        <v>1.8268883162529059E-2</v>
      </c>
      <c r="F79">
        <f t="shared" si="10"/>
        <v>363.46393629465331</v>
      </c>
      <c r="G79">
        <f>SUM(F79:F$104)</f>
        <v>7267.3692063674062</v>
      </c>
      <c r="H79">
        <f t="shared" si="11"/>
        <v>19.812105487859629</v>
      </c>
    </row>
    <row r="80" spans="1:8" x14ac:dyDescent="0.25">
      <c r="A80">
        <f t="shared" si="13"/>
        <v>76</v>
      </c>
      <c r="B80">
        <f t="shared" si="12"/>
        <v>360.1132899180871</v>
      </c>
      <c r="C80">
        <f t="shared" si="7"/>
        <v>6.6678143574872024</v>
      </c>
      <c r="D80">
        <f t="shared" si="8"/>
        <v>0.98148412029168963</v>
      </c>
      <c r="E80">
        <f t="shared" si="9"/>
        <v>1.8515879708310368E-2</v>
      </c>
      <c r="F80">
        <f t="shared" si="10"/>
        <v>356.77938273934353</v>
      </c>
      <c r="G80">
        <f>SUM(F80:F$104)</f>
        <v>6903.9052700727534</v>
      </c>
      <c r="H80">
        <f t="shared" si="11"/>
        <v>19.171481484738162</v>
      </c>
    </row>
    <row r="81" spans="1:8" x14ac:dyDescent="0.25">
      <c r="A81">
        <f t="shared" si="13"/>
        <v>77</v>
      </c>
      <c r="B81">
        <f t="shared" si="12"/>
        <v>353.4454755605999</v>
      </c>
      <c r="C81">
        <f t="shared" si="7"/>
        <v>6.6342497526432567</v>
      </c>
      <c r="D81">
        <f t="shared" si="8"/>
        <v>0.98122977881632045</v>
      </c>
      <c r="E81">
        <f t="shared" si="9"/>
        <v>1.8770221183679547E-2</v>
      </c>
      <c r="F81">
        <f t="shared" si="10"/>
        <v>350.1283506842783</v>
      </c>
      <c r="G81">
        <f>SUM(F81:F$104)</f>
        <v>6547.12588733341</v>
      </c>
      <c r="H81">
        <f t="shared" si="11"/>
        <v>18.523722441061135</v>
      </c>
    </row>
    <row r="82" spans="1:8" x14ac:dyDescent="0.25">
      <c r="A82">
        <f t="shared" si="13"/>
        <v>78</v>
      </c>
      <c r="B82">
        <f t="shared" si="12"/>
        <v>346.81122580795665</v>
      </c>
      <c r="C82">
        <f t="shared" si="7"/>
        <v>6.6005542534454094</v>
      </c>
      <c r="D82">
        <f t="shared" si="8"/>
        <v>0.98096787600208646</v>
      </c>
      <c r="E82">
        <f t="shared" si="9"/>
        <v>1.9032123997913541E-2</v>
      </c>
      <c r="F82">
        <f t="shared" si="10"/>
        <v>343.51094868123391</v>
      </c>
      <c r="G82">
        <f>SUM(F82:F$104)</f>
        <v>6196.9975366491326</v>
      </c>
      <c r="H82">
        <f t="shared" si="11"/>
        <v>17.868503311022174</v>
      </c>
    </row>
    <row r="83" spans="1:8" x14ac:dyDescent="0.25">
      <c r="A83">
        <f t="shared" si="13"/>
        <v>79</v>
      </c>
      <c r="B83">
        <f t="shared" si="12"/>
        <v>340.21067155451124</v>
      </c>
      <c r="C83">
        <f t="shared" si="7"/>
        <v>6.5666820193703757</v>
      </c>
      <c r="D83">
        <f t="shared" si="8"/>
        <v>0.98069818918564344</v>
      </c>
      <c r="E83">
        <f t="shared" si="9"/>
        <v>1.9301810814356557E-2</v>
      </c>
      <c r="F83">
        <f t="shared" si="10"/>
        <v>336.92733054482608</v>
      </c>
      <c r="G83">
        <f>SUM(F83:F$104)</f>
        <v>5853.4865879678982</v>
      </c>
      <c r="H83">
        <f t="shared" si="11"/>
        <v>17.205476128134936</v>
      </c>
    </row>
    <row r="84" spans="1:8" x14ac:dyDescent="0.25">
      <c r="A84">
        <f t="shared" si="13"/>
        <v>80</v>
      </c>
      <c r="B84">
        <f t="shared" si="12"/>
        <v>333.64398953514086</v>
      </c>
      <c r="C84">
        <f t="shared" si="7"/>
        <v>6.5325860709978656</v>
      </c>
      <c r="D84">
        <f t="shared" si="8"/>
        <v>0.98042048927631043</v>
      </c>
      <c r="E84">
        <f t="shared" si="9"/>
        <v>1.9579510723689575E-2</v>
      </c>
      <c r="F84">
        <f t="shared" si="10"/>
        <v>330.37769649964196</v>
      </c>
      <c r="G84">
        <f>SUM(F84:F$104)</f>
        <v>5516.5592574230704</v>
      </c>
      <c r="H84">
        <f t="shared" si="11"/>
        <v>16.534268353250351</v>
      </c>
    </row>
    <row r="85" spans="1:8" x14ac:dyDescent="0.25">
      <c r="A85">
        <f t="shared" si="13"/>
        <v>81</v>
      </c>
      <c r="B85">
        <f t="shared" si="12"/>
        <v>327.111403464143</v>
      </c>
      <c r="C85">
        <f t="shared" si="7"/>
        <v>6.4982183118381727</v>
      </c>
      <c r="D85">
        <f t="shared" si="8"/>
        <v>0.98013454057846539</v>
      </c>
      <c r="E85">
        <f t="shared" si="9"/>
        <v>1.9865459421534615E-2</v>
      </c>
      <c r="F85">
        <f t="shared" si="10"/>
        <v>323.86229430822391</v>
      </c>
      <c r="G85">
        <f>SUM(F85:F$104)</f>
        <v>5186.1815609234291</v>
      </c>
      <c r="H85">
        <f t="shared" si="11"/>
        <v>15.854481091155</v>
      </c>
    </row>
    <row r="86" spans="1:8" x14ac:dyDescent="0.25">
      <c r="A86">
        <f t="shared" si="13"/>
        <v>82</v>
      </c>
      <c r="B86">
        <f t="shared" si="12"/>
        <v>320.61318515230482</v>
      </c>
      <c r="C86">
        <f t="shared" si="7"/>
        <v>6.4635295559310748</v>
      </c>
      <c r="D86">
        <f t="shared" si="8"/>
        <v>0.97984010060952231</v>
      </c>
      <c r="E86">
        <f t="shared" si="9"/>
        <v>2.0159899390477687E-2</v>
      </c>
      <c r="F86">
        <f t="shared" si="10"/>
        <v>317.38142037433931</v>
      </c>
      <c r="G86">
        <f>SUM(F86:F$104)</f>
        <v>4862.3192666152063</v>
      </c>
      <c r="H86">
        <f t="shared" si="11"/>
        <v>15.165687163818291</v>
      </c>
    </row>
    <row r="87" spans="1:8" x14ac:dyDescent="0.25">
      <c r="A87">
        <f t="shared" si="13"/>
        <v>83</v>
      </c>
      <c r="B87">
        <f t="shared" si="12"/>
        <v>314.14965559637375</v>
      </c>
      <c r="C87">
        <f t="shared" si="7"/>
        <v>6.4284695616420322</v>
      </c>
      <c r="D87">
        <f t="shared" si="8"/>
        <v>0.97953691991341396</v>
      </c>
      <c r="E87">
        <f t="shared" si="9"/>
        <v>2.0463080086586038E-2</v>
      </c>
      <c r="F87">
        <f t="shared" si="10"/>
        <v>310.93542081555273</v>
      </c>
      <c r="G87">
        <f>SUM(F87:F$104)</f>
        <v>4544.9378462408667</v>
      </c>
      <c r="H87">
        <f t="shared" si="11"/>
        <v>14.46742902713954</v>
      </c>
    </row>
    <row r="88" spans="1:8" x14ac:dyDescent="0.25">
      <c r="A88">
        <f t="shared" si="13"/>
        <v>84</v>
      </c>
      <c r="B88">
        <f t="shared" si="12"/>
        <v>307.72118603473172</v>
      </c>
      <c r="C88">
        <f t="shared" si="7"/>
        <v>6.3929870720951385</v>
      </c>
      <c r="D88">
        <f t="shared" si="8"/>
        <v>0.97922474186950004</v>
      </c>
      <c r="E88">
        <f t="shared" si="9"/>
        <v>2.0775258130499963E-2</v>
      </c>
      <c r="F88">
        <f t="shared" si="10"/>
        <v>304.52469249868415</v>
      </c>
      <c r="G88">
        <f>SUM(F88:F$104)</f>
        <v>4234.002425425314</v>
      </c>
      <c r="H88">
        <f t="shared" si="11"/>
        <v>13.759216516692591</v>
      </c>
    </row>
    <row r="89" spans="1:8" x14ac:dyDescent="0.25">
      <c r="A89">
        <f t="shared" si="13"/>
        <v>85</v>
      </c>
      <c r="B89">
        <f t="shared" si="12"/>
        <v>301.32819896263658</v>
      </c>
      <c r="C89">
        <f t="shared" si="7"/>
        <v>6.3570298626902968</v>
      </c>
      <c r="D89">
        <f t="shared" si="8"/>
        <v>0.97890330249682822</v>
      </c>
      <c r="E89">
        <f t="shared" si="9"/>
        <v>2.109669750317178E-2</v>
      </c>
      <c r="F89">
        <f t="shared" si="10"/>
        <v>298.14968403129143</v>
      </c>
      <c r="G89">
        <f>SUM(F89:F$104)</f>
        <v>3929.4777329266303</v>
      </c>
      <c r="H89">
        <f t="shared" si="11"/>
        <v>13.040524406459115</v>
      </c>
    </row>
    <row r="90" spans="1:8" x14ac:dyDescent="0.25">
      <c r="A90">
        <f t="shared" si="13"/>
        <v>86</v>
      </c>
      <c r="B90">
        <f t="shared" si="12"/>
        <v>294.97116909994628</v>
      </c>
      <c r="C90">
        <f t="shared" si="7"/>
        <v>6.3205447961631762</v>
      </c>
      <c r="D90">
        <f t="shared" si="8"/>
        <v>0.97857233025366774</v>
      </c>
      <c r="E90">
        <f t="shared" si="9"/>
        <v>2.1427669746332256E-2</v>
      </c>
      <c r="F90">
        <f t="shared" si="10"/>
        <v>291.81089670186469</v>
      </c>
      <c r="G90">
        <f>SUM(F90:F$104)</f>
        <v>3631.3280488953392</v>
      </c>
      <c r="H90">
        <f t="shared" si="11"/>
        <v>12.310789762862965</v>
      </c>
    </row>
    <row r="91" spans="1:8" x14ac:dyDescent="0.25">
      <c r="A91">
        <f t="shared" si="13"/>
        <v>87</v>
      </c>
      <c r="B91">
        <f t="shared" si="12"/>
        <v>288.6506243037831</v>
      </c>
      <c r="C91">
        <f t="shared" si="7"/>
        <v>6.2834778856506546</v>
      </c>
      <c r="D91">
        <f t="shared" si="8"/>
        <v>0.97823154583224536</v>
      </c>
      <c r="E91">
        <f t="shared" si="9"/>
        <v>2.1768454167754636E-2</v>
      </c>
      <c r="F91">
        <f t="shared" si="10"/>
        <v>285.50888536095778</v>
      </c>
      <c r="G91">
        <f>SUM(F91:F$104)</f>
        <v>3339.5171521934749</v>
      </c>
      <c r="H91">
        <f t="shared" si="11"/>
        <v>11.569409074545717</v>
      </c>
    </row>
    <row r="92" spans="1:8" x14ac:dyDescent="0.25">
      <c r="A92">
        <f t="shared" si="13"/>
        <v>88</v>
      </c>
      <c r="B92">
        <f t="shared" si="12"/>
        <v>282.36714641813245</v>
      </c>
      <c r="C92">
        <f t="shared" si="7"/>
        <v>6.2457743662287157</v>
      </c>
      <c r="D92">
        <f t="shared" si="8"/>
        <v>0.97788066194861101</v>
      </c>
      <c r="E92">
        <f t="shared" si="9"/>
        <v>2.2119338051388993E-2</v>
      </c>
      <c r="F92">
        <f t="shared" si="10"/>
        <v>279.24425923501809</v>
      </c>
      <c r="G92">
        <f>SUM(F92:F$104)</f>
        <v>3054.0082668325167</v>
      </c>
      <c r="H92">
        <f t="shared" si="11"/>
        <v>10.815735136233259</v>
      </c>
    </row>
    <row r="93" spans="1:8" x14ac:dyDescent="0.25">
      <c r="A93">
        <f t="shared" si="13"/>
        <v>89</v>
      </c>
      <c r="B93">
        <f t="shared" si="12"/>
        <v>276.12137205190373</v>
      </c>
      <c r="C93">
        <f t="shared" si="7"/>
        <v>6.2073787753912484</v>
      </c>
      <c r="D93">
        <f t="shared" si="8"/>
        <v>0.97751938312756026</v>
      </c>
      <c r="E93">
        <f t="shared" si="9"/>
        <v>2.248061687243974E-2</v>
      </c>
      <c r="F93">
        <f t="shared" si="10"/>
        <v>273.01768266420811</v>
      </c>
      <c r="G93">
        <f>SUM(F93:F$104)</f>
        <v>2774.7640075974987</v>
      </c>
      <c r="H93">
        <f t="shared" si="11"/>
        <v>10.049073662707697</v>
      </c>
    </row>
    <row r="94" spans="1:8" x14ac:dyDescent="0.25">
      <c r="A94">
        <f t="shared" si="13"/>
        <v>90</v>
      </c>
      <c r="B94">
        <f t="shared" si="12"/>
        <v>269.91399327651249</v>
      </c>
      <c r="C94">
        <f t="shared" si="7"/>
        <v>6.1682350429337589</v>
      </c>
      <c r="D94">
        <f t="shared" si="8"/>
        <v>0.97714740548255041</v>
      </c>
      <c r="E94">
        <f t="shared" si="9"/>
        <v>2.2852594517449587E-2</v>
      </c>
      <c r="F94">
        <f t="shared" si="10"/>
        <v>266.82987575504558</v>
      </c>
      <c r="G94">
        <f>SUM(F94:F$104)</f>
        <v>2501.7463249332909</v>
      </c>
      <c r="H94">
        <f t="shared" si="11"/>
        <v>9.2686796062862342</v>
      </c>
    </row>
    <row r="95" spans="1:8" x14ac:dyDescent="0.25">
      <c r="A95">
        <f t="shared" si="13"/>
        <v>91</v>
      </c>
      <c r="B95">
        <f t="shared" si="12"/>
        <v>263.74575823357873</v>
      </c>
      <c r="C95">
        <f t="shared" si="7"/>
        <v>6.1282865907023734</v>
      </c>
      <c r="D95">
        <f t="shared" si="8"/>
        <v>0.97676441649053924</v>
      </c>
      <c r="E95">
        <f t="shared" si="9"/>
        <v>2.3235583509460755E-2</v>
      </c>
      <c r="F95">
        <f t="shared" si="10"/>
        <v>260.68161493822754</v>
      </c>
      <c r="G95">
        <f>SUM(F95:F$104)</f>
        <v>2234.9164491782453</v>
      </c>
      <c r="H95">
        <f t="shared" si="11"/>
        <v>8.473753148283647</v>
      </c>
    </row>
    <row r="96" spans="1:8" x14ac:dyDescent="0.25">
      <c r="A96">
        <f t="shared" si="13"/>
        <v>92</v>
      </c>
      <c r="B96">
        <f t="shared" si="12"/>
        <v>257.61747164287635</v>
      </c>
      <c r="C96">
        <f t="shared" si="7"/>
        <v>6.0874764426539514</v>
      </c>
      <c r="D96">
        <f t="shared" si="8"/>
        <v>0.9763700947616909</v>
      </c>
      <c r="E96">
        <f t="shared" si="9"/>
        <v>2.3629905238309101E-2</v>
      </c>
      <c r="F96">
        <f t="shared" si="10"/>
        <v>254.57373342154938</v>
      </c>
      <c r="G96">
        <f>SUM(F96:F$104)</f>
        <v>1974.2348342400178</v>
      </c>
      <c r="H96">
        <f t="shared" si="11"/>
        <v>7.6634353316564328</v>
      </c>
    </row>
    <row r="97" spans="1:8" x14ac:dyDescent="0.25">
      <c r="A97">
        <f t="shared" si="13"/>
        <v>93</v>
      </c>
      <c r="B97">
        <f t="shared" si="12"/>
        <v>251.5299952002224</v>
      </c>
      <c r="C97">
        <f t="shared" si="7"/>
        <v>6.0457473456622211</v>
      </c>
      <c r="D97">
        <f t="shared" si="8"/>
        <v>0.97596410980388359</v>
      </c>
      <c r="E97">
        <f t="shared" si="9"/>
        <v>2.4035890196116405E-2</v>
      </c>
      <c r="F97">
        <f t="shared" si="10"/>
        <v>248.50712152739129</v>
      </c>
      <c r="G97">
        <f>SUM(F97:F$104)</f>
        <v>1719.6611008184684</v>
      </c>
      <c r="H97">
        <f t="shared" si="11"/>
        <v>6.8368032983485216</v>
      </c>
    </row>
    <row r="98" spans="1:8" x14ac:dyDescent="0.25">
      <c r="A98">
        <f t="shared" si="13"/>
        <v>94</v>
      </c>
      <c r="B98">
        <f t="shared" si="12"/>
        <v>245.48424785456018</v>
      </c>
      <c r="C98">
        <f t="shared" si="7"/>
        <v>6.0030419014806569</v>
      </c>
      <c r="D98">
        <f t="shared" si="8"/>
        <v>0.97554612178196776</v>
      </c>
      <c r="E98">
        <f t="shared" si="9"/>
        <v>2.4453878218032243E-2</v>
      </c>
      <c r="F98">
        <f t="shared" si="10"/>
        <v>242.48272690381987</v>
      </c>
      <c r="G98">
        <f>SUM(F98:F$104)</f>
        <v>1471.1539792910769</v>
      </c>
      <c r="H98">
        <f t="shared" si="11"/>
        <v>5.9928650907274426</v>
      </c>
    </row>
    <row r="99" spans="1:8" x14ac:dyDescent="0.25">
      <c r="A99">
        <f t="shared" si="13"/>
        <v>95</v>
      </c>
      <c r="B99">
        <f t="shared" si="12"/>
        <v>239.48120595307952</v>
      </c>
      <c r="C99">
        <f t="shared" si="7"/>
        <v>5.9593027102483518</v>
      </c>
      <c r="D99">
        <f t="shared" si="8"/>
        <v>0.97511578127172149</v>
      </c>
      <c r="E99">
        <f t="shared" si="9"/>
        <v>2.4884218728278507E-2</v>
      </c>
      <c r="F99">
        <f t="shared" si="10"/>
        <v>236.50155459795536</v>
      </c>
      <c r="G99">
        <f>SUM(F99:F$104)</f>
        <v>1228.671252387257</v>
      </c>
      <c r="H99">
        <f t="shared" si="11"/>
        <v>5.1305539718552486</v>
      </c>
    </row>
    <row r="100" spans="1:8" x14ac:dyDescent="0.25">
      <c r="A100">
        <f t="shared" si="13"/>
        <v>96</v>
      </c>
      <c r="B100">
        <f t="shared" si="12"/>
        <v>233.52190324283117</v>
      </c>
      <c r="C100">
        <f t="shared" si="7"/>
        <v>5.9144725258910569</v>
      </c>
      <c r="D100">
        <f t="shared" si="8"/>
        <v>0.97467272900846136</v>
      </c>
      <c r="E100">
        <f t="shared" si="9"/>
        <v>2.5327270991538642E-2</v>
      </c>
      <c r="F100">
        <f t="shared" si="10"/>
        <v>230.56466697988566</v>
      </c>
      <c r="G100">
        <f>SUM(F100:F$104)</f>
        <v>992.16969778930172</v>
      </c>
      <c r="H100">
        <f t="shared" si="11"/>
        <v>4.248722214111023</v>
      </c>
    </row>
    <row r="101" spans="1:8" x14ac:dyDescent="0.25">
      <c r="A101">
        <f t="shared" si="13"/>
        <v>97</v>
      </c>
      <c r="B101">
        <f t="shared" si="12"/>
        <v>227.60743071694012</v>
      </c>
      <c r="C101">
        <f t="shared" si="7"/>
        <v>5.8684944237328693</v>
      </c>
      <c r="D101">
        <f t="shared" si="8"/>
        <v>0.9742165956302582</v>
      </c>
      <c r="E101">
        <f t="shared" si="9"/>
        <v>2.5783404369741802E-2</v>
      </c>
      <c r="F101">
        <f t="shared" si="10"/>
        <v>224.67318350507367</v>
      </c>
      <c r="G101">
        <f>SUM(F101:F$104)</f>
        <v>761.60503080941601</v>
      </c>
      <c r="H101">
        <f t="shared" si="11"/>
        <v>3.3461342997916987</v>
      </c>
    </row>
    <row r="102" spans="1:8" x14ac:dyDescent="0.25">
      <c r="A102">
        <f t="shared" si="13"/>
        <v>98</v>
      </c>
      <c r="B102">
        <f t="shared" si="12"/>
        <v>221.73893629320725</v>
      </c>
      <c r="C102">
        <f t="shared" si="7"/>
        <v>5.8213119805830047</v>
      </c>
      <c r="D102">
        <f t="shared" si="8"/>
        <v>0.97374700141573045</v>
      </c>
      <c r="E102">
        <f t="shared" si="9"/>
        <v>2.6252998584269549E-2</v>
      </c>
      <c r="F102">
        <f t="shared" si="10"/>
        <v>218.82828030291574</v>
      </c>
      <c r="G102">
        <f>SUM(F102:F$104)</f>
        <v>536.93184730434234</v>
      </c>
      <c r="H102">
        <f t="shared" si="11"/>
        <v>2.4214594706738959</v>
      </c>
    </row>
    <row r="103" spans="1:8" x14ac:dyDescent="0.25">
      <c r="A103">
        <f t="shared" si="13"/>
        <v>99</v>
      </c>
      <c r="B103">
        <f t="shared" si="12"/>
        <v>215.91762431262424</v>
      </c>
      <c r="C103">
        <f t="shared" si="7"/>
        <v>5.7728694675097358</v>
      </c>
      <c r="D103">
        <f t="shared" si="8"/>
        <v>0.97326355601638481</v>
      </c>
      <c r="E103">
        <f t="shared" si="9"/>
        <v>2.6736443983615188E-2</v>
      </c>
      <c r="F103">
        <f t="shared" si="10"/>
        <v>213.03118957886937</v>
      </c>
      <c r="G103">
        <f>SUM(F103:F$104)</f>
        <v>318.10356700142665</v>
      </c>
      <c r="H103">
        <f t="shared" si="11"/>
        <v>1.4732635560163849</v>
      </c>
    </row>
    <row r="104" spans="1:8" x14ac:dyDescent="0.25">
      <c r="A104">
        <f t="shared" si="13"/>
        <v>100</v>
      </c>
      <c r="B104">
        <f t="shared" si="12"/>
        <v>210.14475484511451</v>
      </c>
      <c r="C104">
        <f t="shared" si="7"/>
        <v>210.14475484511451</v>
      </c>
      <c r="D104">
        <f t="shared" si="8"/>
        <v>0</v>
      </c>
      <c r="E104">
        <f t="shared" si="9"/>
        <v>1</v>
      </c>
      <c r="F104">
        <f t="shared" si="10"/>
        <v>105.07237742255725</v>
      </c>
      <c r="G104">
        <f>SUM(F104:F$104)</f>
        <v>105.07237742255725</v>
      </c>
      <c r="H104">
        <f t="shared" si="11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moivre</vt:lpstr>
      <vt:lpstr>dormay1</vt:lpstr>
      <vt:lpstr>dormoy 2</vt:lpstr>
      <vt:lpstr>Sang</vt:lpstr>
      <vt:lpstr>Gompertz</vt:lpstr>
      <vt:lpstr>Makeham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jlejarzae@outlook.es</dc:creator>
  <cp:lastModifiedBy>jlejarzae@outlook.es</cp:lastModifiedBy>
  <dcterms:created xsi:type="dcterms:W3CDTF">2024-11-04T17:20:44Z</dcterms:created>
  <dcterms:modified xsi:type="dcterms:W3CDTF">2024-12-05T19:01:37Z</dcterms:modified>
</cp:coreProperties>
</file>